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80" windowWidth="28920" windowHeight="19660" activeTab="0"/>
  </bookViews>
  <sheets>
    <sheet name="KREEP Bas_data" sheetId="1" r:id="rId1"/>
    <sheet name="References" sheetId="2" r:id="rId2"/>
  </sheets>
  <definedNames/>
  <calcPr fullCalcOnLoad="1"/>
</workbook>
</file>

<file path=xl/sharedStrings.xml><?xml version="1.0" encoding="utf-8"?>
<sst xmlns="http://schemas.openxmlformats.org/spreadsheetml/2006/main" count="127" uniqueCount="107">
  <si>
    <t>Hubbard NJ, Shih C-Y, Rhodes JM, Wiesmann H, Bansal BM (1974) The chemical definition and interpretation of rock types returned from the non-mare regions of the moon. Proc Lunar Planet Sci 5:1227-1246</t>
  </si>
  <si>
    <t>Murali AV, Ma M-S, Laul JC, Schmitt RM (1977) Chemical composition of breccias, feldspathic basalt, and anorthosites from Apollo 15 (15308, 15359, 15382, and 15362), Apollo 16 (60018 and 65785), Apollo 17 (72435, 72536, 72559, 72735, 72738, 78526, and 78527), and Luna 20 (22012 and 22013). Lunar Sci 8:700-702</t>
  </si>
  <si>
    <t>Nyquist LE, Hubbard NJ, Gast PW, Bansal BM, Wiesmann H, Jahn B (1973) Rb-Sr systematics for chemically defined Apollo 15 and 16 materials. Proc Lunar Planet Sci 4:1823-1846</t>
  </si>
  <si>
    <t>Rhodes JM, Hubbard NJ (1973) Chemistry, classification, and petrogenesis of Apollo 15 mare basalts. Proc Lunar Sci Conf 4:1127-1148</t>
  </si>
  <si>
    <t>Salpas PA, Taylor LA, Lindstrom MM (1987) Apollo 17 KREEPy basalts: Evidence for the non-uniformity of KREEP. Proc Lunar Planet Sci Conf 17th in J Geophys Res 92:E340-E348</t>
  </si>
  <si>
    <t>Simon SB, Papike JJ, Laul JC (1988) Chemistry and Petrology of the Apennine Front, Apollo 15, Part I: KREEP Basalts and Plutonic Rocks. Lunar Planet Sci 18:187-201</t>
  </si>
  <si>
    <t>Warren PH, Afiattalab F, Wasson JT (1978) Investigation of unusual KREEPy samples: Pristine rock 15386, Cone Crater soil fragments 14143, and 12023, a Typical Apollo 12 soil. Proc Lunar Planet Sci 9:653-660</t>
  </si>
  <si>
    <t>Warren PH, Wasson JT (1978) Compositional-petrographic investigation of pristine nonmare rocks. Proc Lunar Planet Sci Conf 9:185-217</t>
  </si>
  <si>
    <t>(1989)</t>
  </si>
  <si>
    <t>Ryder, G., and S. B. Sherman (1989), The Apollo 15 coarse fines (4-10 mm), 1 v. pp., National Aeronautics and Space Administration Lyndon B. Johnson Space Center, TM-101934, Houston, TX.</t>
  </si>
  <si>
    <t>,9</t>
  </si>
  <si>
    <t>,14</t>
  </si>
  <si>
    <t>,19</t>
  </si>
  <si>
    <t>,1</t>
  </si>
  <si>
    <t>,189/,191</t>
  </si>
  <si>
    <t>,18/,199-A</t>
  </si>
  <si>
    <t>,42</t>
  </si>
  <si>
    <t>,357</t>
  </si>
  <si>
    <t>,415</t>
  </si>
  <si>
    <t>,359</t>
  </si>
  <si>
    <t>,91</t>
  </si>
  <si>
    <r>
      <t>SiO</t>
    </r>
    <r>
      <rPr>
        <vertAlign val="subscript"/>
        <sz val="8"/>
        <rFont val="Times New Roman"/>
        <family val="1"/>
      </rPr>
      <t>2</t>
    </r>
  </si>
  <si>
    <r>
      <t>TiO</t>
    </r>
    <r>
      <rPr>
        <vertAlign val="subscript"/>
        <sz val="8"/>
        <rFont val="Times New Roman"/>
        <family val="1"/>
      </rPr>
      <t>2</t>
    </r>
  </si>
  <si>
    <r>
      <t>Al</t>
    </r>
    <r>
      <rPr>
        <vertAlign val="subscript"/>
        <sz val="8"/>
        <rFont val="Times New Roman"/>
        <family val="1"/>
      </rPr>
      <t>2</t>
    </r>
    <r>
      <rPr>
        <sz val="8"/>
        <rFont val="Times New Roman"/>
        <family val="1"/>
      </rPr>
      <t>O</t>
    </r>
    <r>
      <rPr>
        <vertAlign val="subscript"/>
        <sz val="8"/>
        <rFont val="Times New Roman"/>
        <family val="1"/>
      </rPr>
      <t>3</t>
    </r>
  </si>
  <si>
    <r>
      <t>Cr</t>
    </r>
    <r>
      <rPr>
        <vertAlign val="subscript"/>
        <sz val="8"/>
        <rFont val="Times New Roman"/>
        <family val="1"/>
      </rPr>
      <t>2</t>
    </r>
    <r>
      <rPr>
        <sz val="8"/>
        <rFont val="Times New Roman"/>
        <family val="1"/>
      </rPr>
      <t>O</t>
    </r>
    <r>
      <rPr>
        <vertAlign val="subscript"/>
        <sz val="8"/>
        <rFont val="Times New Roman"/>
        <family val="1"/>
      </rPr>
      <t>3</t>
    </r>
  </si>
  <si>
    <t>FeO</t>
  </si>
  <si>
    <t>MnO</t>
  </si>
  <si>
    <t>MgO</t>
  </si>
  <si>
    <t>CaO</t>
  </si>
  <si>
    <r>
      <t>Na</t>
    </r>
    <r>
      <rPr>
        <vertAlign val="subscript"/>
        <sz val="8"/>
        <rFont val="Times New Roman"/>
        <family val="1"/>
      </rPr>
      <t>2</t>
    </r>
    <r>
      <rPr>
        <sz val="8"/>
        <rFont val="Times New Roman"/>
        <family val="1"/>
      </rPr>
      <t>O</t>
    </r>
  </si>
  <si>
    <r>
      <t>K</t>
    </r>
    <r>
      <rPr>
        <vertAlign val="subscript"/>
        <sz val="8"/>
        <rFont val="Times New Roman"/>
        <family val="1"/>
      </rPr>
      <t>2</t>
    </r>
    <r>
      <rPr>
        <sz val="8"/>
        <rFont val="Times New Roman"/>
        <family val="1"/>
      </rPr>
      <t>O</t>
    </r>
  </si>
  <si>
    <r>
      <t>P</t>
    </r>
    <r>
      <rPr>
        <vertAlign val="subscript"/>
        <sz val="8"/>
        <rFont val="Times New Roman"/>
        <family val="1"/>
      </rPr>
      <t>2</t>
    </r>
    <r>
      <rPr>
        <sz val="8"/>
        <rFont val="Times New Roman"/>
        <family val="1"/>
      </rPr>
      <t>O</t>
    </r>
    <r>
      <rPr>
        <vertAlign val="subscript"/>
        <sz val="8"/>
        <rFont val="Times New Roman"/>
        <family val="1"/>
      </rPr>
      <t>5</t>
    </r>
  </si>
  <si>
    <t>Sum</t>
  </si>
  <si>
    <t>Sc</t>
  </si>
  <si>
    <t>V</t>
  </si>
  <si>
    <t>Co</t>
  </si>
  <si>
    <t>Ni</t>
  </si>
  <si>
    <t>Rb</t>
  </si>
  <si>
    <t>Sr</t>
  </si>
  <si>
    <t>Cs</t>
  </si>
  <si>
    <t>Ba</t>
  </si>
  <si>
    <t>La</t>
  </si>
  <si>
    <t>Ce</t>
  </si>
  <si>
    <t>Nd</t>
  </si>
  <si>
    <t>Sm</t>
  </si>
  <si>
    <t>Eu</t>
  </si>
  <si>
    <t>Gd</t>
  </si>
  <si>
    <t>Tb</t>
  </si>
  <si>
    <t>Dy</t>
  </si>
  <si>
    <t>Er</t>
  </si>
  <si>
    <t>Yb</t>
  </si>
  <si>
    <t>Lu</t>
  </si>
  <si>
    <t>Zr</t>
  </si>
  <si>
    <t>Nb</t>
  </si>
  <si>
    <t>Hf</t>
  </si>
  <si>
    <t>Th</t>
  </si>
  <si>
    <t>U</t>
  </si>
  <si>
    <t>ppb</t>
  </si>
  <si>
    <t>Ir</t>
  </si>
  <si>
    <t>Au</t>
  </si>
  <si>
    <t xml:space="preserve">    &lt;3</t>
  </si>
  <si>
    <t xml:space="preserve">    &lt;2</t>
  </si>
  <si>
    <t xml:space="preserve">    &lt;4</t>
  </si>
  <si>
    <t xml:space="preserve">    &lt;5</t>
  </si>
  <si>
    <t>Hubbard et</t>
  </si>
  <si>
    <t>Murali</t>
  </si>
  <si>
    <t>Warren et</t>
  </si>
  <si>
    <t>Rhodes and</t>
  </si>
  <si>
    <t>Ryder and</t>
  </si>
  <si>
    <t>Simon</t>
  </si>
  <si>
    <t xml:space="preserve">Salpas </t>
  </si>
  <si>
    <t>Blanchard</t>
  </si>
  <si>
    <t>al. (1973)</t>
  </si>
  <si>
    <t>et al.</t>
  </si>
  <si>
    <t>al. (1978)</t>
  </si>
  <si>
    <t>Hubbard (1973)</t>
  </si>
  <si>
    <t>Sherman</t>
  </si>
  <si>
    <t>Nyquist</t>
  </si>
  <si>
    <t>(1977)</t>
  </si>
  <si>
    <t>Warren and</t>
  </si>
  <si>
    <t>Hubbard et al.</t>
  </si>
  <si>
    <t>(1988b)</t>
  </si>
  <si>
    <t>(1987)</t>
  </si>
  <si>
    <t>(1975)</t>
  </si>
  <si>
    <t>Wasson (1978)</t>
  </si>
  <si>
    <t>(1974)</t>
  </si>
  <si>
    <t>Table A3.5. Chemical analyses, norms, and mineral modes of KREEP basalts</t>
  </si>
  <si>
    <t>min</t>
  </si>
  <si>
    <t>max</t>
  </si>
  <si>
    <t>avg</t>
  </si>
  <si>
    <t>Selected trace elements (ppm)</t>
  </si>
  <si>
    <t>trace elements (ppm)</t>
  </si>
  <si>
    <t>Mg/(Mg+Fe)</t>
  </si>
  <si>
    <t>major element oxides (wt.%)</t>
  </si>
  <si>
    <t>A15</t>
  </si>
  <si>
    <t>A17</t>
  </si>
  <si>
    <t>14168</t>
  </si>
  <si>
    <t>,38</t>
  </si>
  <si>
    <t>italicized silica values are calculated by difference, assuming ~0.5 wt.% P2O5</t>
  </si>
  <si>
    <t>Dickinson</t>
  </si>
  <si>
    <t>(1985)</t>
  </si>
  <si>
    <t xml:space="preserve">  &lt;20</t>
  </si>
  <si>
    <t>Ta</t>
  </si>
  <si>
    <t>Avg</t>
  </si>
  <si>
    <t>Blanchard DP, Haskin LA, Jacobs JW, Brannon JC, Korotev RL (1975) Major and trace element chemistry of Boulder 1 at Station 2, Apollo 17. Earth, Moon, and Planets 14(3-4):359-371</t>
  </si>
  <si>
    <t>Dickinson T, Taylor GJ, Keil K, Schmitt RA, Hughes SS, Smith MR (1985) Apollo 14 aluminous mare basalts and their possible relationship to KREEP. Proc 15th Lunar Planet Sci Conf, in J Geophys Res 90(Supplement):C365-C374</t>
  </si>
  <si>
    <t>Hubbard NJ, Rhodes JM, Gast PW, Bansal BM, Shih C-Y, Wiseman H, Nyquist LE (1973) Lunar rock types: The role of plagioclase in non-mare and highland rock types. Proc Lunar Planet Sci 4:1297-1312</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</si>
</sst>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Red]\(&quot;$&quot;#,##0\)"/>
    <numFmt numFmtId="165" formatCode="&quot;$&quot;#,##0.00_);[Red]\(&quot;$&quot;#,##0.0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0.000"/>
    <numFmt numFmtId="171" formatCode="???0.0"/>
    <numFmt numFmtId="172" formatCode="???0.00"/>
    <numFmt numFmtId="173" formatCode="????"/>
    <numFmt numFmtId="174" formatCode="???0"/>
    <numFmt numFmtId="175" formatCode="0.0_)"/>
    <numFmt numFmtId="176" formatCode="0.0"/>
    <numFmt numFmtId="177" formatCode="0.00_)"/>
    <numFmt numFmtId="178" formatCode="0_)"/>
    <numFmt numFmtId="179" formatCode="0"/>
  </numFmts>
  <fonts count="22">
    <font>
      <sz val="10"/>
      <name val="Arial"/>
      <family val="0"/>
    </font>
    <font>
      <sz val="12"/>
      <name val="Times New Roman"/>
      <family val="1"/>
    </font>
    <font>
      <sz val="8"/>
      <name val="Times New Roman"/>
      <family val="1"/>
    </font>
    <font>
      <b/>
      <sz val="8"/>
      <name val="Times New Roman"/>
      <family val="1"/>
    </font>
    <font>
      <u val="single"/>
      <sz val="8"/>
      <name val="Times New Roman"/>
      <family val="1"/>
    </font>
    <font>
      <vertAlign val="subscript"/>
      <sz val="8"/>
      <name val="Times New Roman"/>
      <family val="1"/>
    </font>
    <font>
      <b/>
      <sz val="12"/>
      <name val="Times New Roman"/>
      <family val="1"/>
    </font>
    <font>
      <sz val="8"/>
      <name val="Arial"/>
      <family val="0"/>
    </font>
    <font>
      <sz val="10"/>
      <name val="Times New Roman"/>
      <family val="1"/>
    </font>
    <font>
      <sz val="8"/>
      <color indexed="10"/>
      <name val="Times New Roman"/>
      <family val="1"/>
    </font>
    <font>
      <sz val="8"/>
      <color indexed="8"/>
      <name val="Times New Roman"/>
      <family val="1"/>
    </font>
    <font>
      <sz val="8"/>
      <color indexed="8"/>
      <name val="Arial"/>
      <family val="0"/>
    </font>
    <font>
      <sz val="9.25"/>
      <color indexed="8"/>
      <name val="Arial Rounded MT Bold"/>
      <family val="0"/>
    </font>
    <font>
      <sz val="12"/>
      <color indexed="8"/>
      <name val="Arial Rounded MT Bold"/>
      <family val="0"/>
    </font>
    <font>
      <sz val="11.75"/>
      <color indexed="8"/>
      <name val="Arial Rounded MT Bold"/>
      <family val="0"/>
    </font>
    <font>
      <sz val="9"/>
      <color indexed="8"/>
      <name val="Arial Rounded MT Bold"/>
      <family val="0"/>
    </font>
    <font>
      <sz val="11.25"/>
      <color indexed="8"/>
      <name val="Arial Rounded MT Bold"/>
      <family val="0"/>
    </font>
    <font>
      <i/>
      <sz val="8"/>
      <color indexed="10"/>
      <name val="Times New Roman"/>
      <family val="1"/>
    </font>
    <font>
      <i/>
      <sz val="8"/>
      <name val="Times New Roman"/>
      <family val="1"/>
    </font>
    <font>
      <sz val="10"/>
      <color indexed="10"/>
      <name val="Times New Roman"/>
      <family val="1"/>
    </font>
    <font>
      <u val="single"/>
      <sz val="10"/>
      <color indexed="12"/>
      <name val="Arial"/>
      <family val="0"/>
    </font>
    <font>
      <u val="single"/>
      <sz val="10"/>
      <color indexed="61"/>
      <name val="Arial"/>
      <family val="0"/>
    </font>
  </fonts>
  <fills count="2">
    <fill>
      <patternFill/>
    </fill>
    <fill>
      <patternFill patternType="gray125"/>
    </fill>
  </fills>
  <borders count="2">
    <border>
      <left/>
      <right/>
      <top/>
      <bottom/>
      <diagonal/>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9" fontId="0" fillId="0" borderId="0" applyFont="0" applyFill="0" applyBorder="0" applyAlignment="0" applyProtection="0"/>
  </cellStyleXfs>
  <cellXfs count="43">
    <xf numFmtId="0" fontId="0" fillId="0" borderId="0" xfId="0" applyAlignment="1">
      <alignment/>
    </xf>
    <xf numFmtId="170" fontId="2" fillId="0" borderId="0" xfId="0" applyNumberFormat="1" applyFont="1" applyAlignment="1">
      <alignment/>
    </xf>
    <xf numFmtId="170" fontId="1" fillId="0" borderId="0" xfId="0" applyNumberFormat="1" applyFont="1" applyAlignment="1">
      <alignment horizontal="center"/>
    </xf>
    <xf numFmtId="170" fontId="3" fillId="0" borderId="0" xfId="0" applyNumberFormat="1" applyFont="1" applyAlignment="1">
      <alignment horizontal="center"/>
    </xf>
    <xf numFmtId="49" fontId="4" fillId="0" borderId="0" xfId="0" applyNumberFormat="1" applyFont="1" applyAlignment="1">
      <alignment horizontal="center"/>
    </xf>
    <xf numFmtId="49" fontId="2" fillId="0" borderId="0" xfId="0" applyNumberFormat="1" applyFont="1" applyAlignment="1">
      <alignment horizontal="center"/>
    </xf>
    <xf numFmtId="170" fontId="4" fillId="0" borderId="0" xfId="0" applyNumberFormat="1" applyFont="1" applyBorder="1" applyAlignment="1">
      <alignment horizontal="center"/>
    </xf>
    <xf numFmtId="170" fontId="2" fillId="0" borderId="0" xfId="0" applyNumberFormat="1" applyFont="1" applyAlignment="1">
      <alignment horizontal="center"/>
    </xf>
    <xf numFmtId="170" fontId="2" fillId="0" borderId="1" xfId="0" applyNumberFormat="1" applyFont="1" applyBorder="1" applyAlignment="1">
      <alignment horizontal="center"/>
    </xf>
    <xf numFmtId="171" fontId="2" fillId="0" borderId="0" xfId="0" applyNumberFormat="1" applyFont="1" applyAlignment="1">
      <alignment horizontal="left"/>
    </xf>
    <xf numFmtId="172" fontId="2" fillId="0" borderId="0" xfId="0" applyNumberFormat="1" applyFont="1" applyAlignment="1">
      <alignment horizontal="left"/>
    </xf>
    <xf numFmtId="170" fontId="2" fillId="0" borderId="0" xfId="0" applyNumberFormat="1" applyFont="1" applyAlignment="1">
      <alignment horizontal="left"/>
    </xf>
    <xf numFmtId="172" fontId="2" fillId="0" borderId="1" xfId="0" applyNumberFormat="1" applyFont="1" applyBorder="1" applyAlignment="1">
      <alignment horizontal="left"/>
    </xf>
    <xf numFmtId="170" fontId="2" fillId="0" borderId="0" xfId="0" applyNumberFormat="1" applyFont="1" applyAlignment="1">
      <alignment horizontal="right"/>
    </xf>
    <xf numFmtId="170" fontId="4" fillId="0" borderId="0" xfId="0" applyNumberFormat="1" applyFont="1" applyAlignment="1">
      <alignment horizontal="left"/>
    </xf>
    <xf numFmtId="173" fontId="2" fillId="0" borderId="0" xfId="0" applyNumberFormat="1" applyFont="1" applyAlignment="1">
      <alignment horizontal="left"/>
    </xf>
    <xf numFmtId="170" fontId="6" fillId="0" borderId="0" xfId="0" applyNumberFormat="1" applyFont="1" applyAlignment="1">
      <alignment horizontal="left"/>
    </xf>
    <xf numFmtId="0" fontId="10" fillId="0" borderId="0" xfId="0" applyFont="1" applyFill="1" applyAlignment="1" applyProtection="1">
      <alignment horizontal="left"/>
      <protection/>
    </xf>
    <xf numFmtId="172" fontId="2" fillId="0" borderId="0" xfId="0" applyNumberFormat="1" applyFont="1" applyAlignment="1">
      <alignment horizontal="right"/>
    </xf>
    <xf numFmtId="174" fontId="2" fillId="0" borderId="0" xfId="0" applyNumberFormat="1" applyFont="1" applyAlignment="1">
      <alignment horizontal="left"/>
    </xf>
    <xf numFmtId="171" fontId="17" fillId="0" borderId="0" xfId="0" applyNumberFormat="1" applyFont="1" applyAlignment="1">
      <alignment horizontal="left"/>
    </xf>
    <xf numFmtId="49" fontId="2" fillId="0" borderId="0" xfId="0" applyNumberFormat="1" applyFont="1" applyAlignment="1">
      <alignment horizontal="left"/>
    </xf>
    <xf numFmtId="171" fontId="18" fillId="0" borderId="0" xfId="0" applyNumberFormat="1" applyFont="1" applyAlignment="1">
      <alignment horizontal="left"/>
    </xf>
    <xf numFmtId="49" fontId="9" fillId="0" borderId="0" xfId="0" applyNumberFormat="1" applyFont="1" applyAlignment="1">
      <alignment horizontal="center"/>
    </xf>
    <xf numFmtId="170" fontId="9" fillId="0" borderId="0" xfId="0" applyNumberFormat="1" applyFont="1" applyAlignment="1">
      <alignment horizontal="center"/>
    </xf>
    <xf numFmtId="170" fontId="9" fillId="0" borderId="1" xfId="0" applyNumberFormat="1" applyFont="1" applyBorder="1" applyAlignment="1">
      <alignment horizontal="center"/>
    </xf>
    <xf numFmtId="171" fontId="9" fillId="0" borderId="0" xfId="0" applyNumberFormat="1" applyFont="1" applyAlignment="1">
      <alignment horizontal="left"/>
    </xf>
    <xf numFmtId="172" fontId="9" fillId="0" borderId="0" xfId="0" applyNumberFormat="1" applyFont="1" applyAlignment="1">
      <alignment horizontal="left"/>
    </xf>
    <xf numFmtId="172" fontId="9" fillId="0" borderId="1" xfId="0" applyNumberFormat="1" applyFont="1" applyBorder="1" applyAlignment="1">
      <alignment horizontal="left"/>
    </xf>
    <xf numFmtId="170" fontId="9" fillId="0" borderId="0" xfId="0" applyNumberFormat="1" applyFont="1" applyAlignment="1">
      <alignment horizontal="right"/>
    </xf>
    <xf numFmtId="174" fontId="9" fillId="0" borderId="0" xfId="0" applyNumberFormat="1" applyFont="1" applyAlignment="1">
      <alignment horizontal="left"/>
    </xf>
    <xf numFmtId="173" fontId="9" fillId="0" borderId="0" xfId="0" applyNumberFormat="1" applyFont="1" applyAlignment="1">
      <alignment horizontal="left"/>
    </xf>
    <xf numFmtId="49" fontId="9" fillId="0" borderId="0" xfId="0" applyNumberFormat="1" applyFont="1" applyAlignment="1" quotePrefix="1">
      <alignment horizontal="center"/>
    </xf>
    <xf numFmtId="0" fontId="8" fillId="0" borderId="0" xfId="0" applyFont="1" applyAlignment="1">
      <alignment/>
    </xf>
    <xf numFmtId="170" fontId="8" fillId="0" borderId="1" xfId="0" applyNumberFormat="1" applyFont="1" applyBorder="1" applyAlignment="1">
      <alignment/>
    </xf>
    <xf numFmtId="171" fontId="8" fillId="0" borderId="0" xfId="0" applyNumberFormat="1" applyFont="1" applyAlignment="1">
      <alignment horizontal="center"/>
    </xf>
    <xf numFmtId="172" fontId="8" fillId="0" borderId="0" xfId="0" applyNumberFormat="1" applyFont="1" applyAlignment="1">
      <alignment horizontal="center"/>
    </xf>
    <xf numFmtId="172" fontId="8" fillId="0" borderId="0" xfId="0" applyNumberFormat="1" applyFont="1" applyAlignment="1">
      <alignment/>
    </xf>
    <xf numFmtId="0" fontId="19" fillId="0" borderId="0" xfId="0" applyFont="1" applyAlignment="1">
      <alignment/>
    </xf>
    <xf numFmtId="174" fontId="8" fillId="0" borderId="0" xfId="0" applyNumberFormat="1" applyFont="1" applyAlignment="1">
      <alignment horizontal="center"/>
    </xf>
    <xf numFmtId="49" fontId="2" fillId="0" borderId="0" xfId="0" applyNumberFormat="1" applyFont="1" applyAlignment="1" quotePrefix="1">
      <alignment horizontal="center"/>
    </xf>
    <xf numFmtId="49" fontId="3" fillId="0" borderId="0" xfId="0" applyNumberFormat="1" applyFont="1" applyAlignment="1">
      <alignment horizontal="center"/>
    </xf>
    <xf numFmtId="0" fontId="8" fillId="0" borderId="0" xfId="0" applyNumberFormat="1"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0" i="0" u="none" baseline="0">
                <a:solidFill>
                  <a:srgbClr val="000000"/>
                </a:solidFill>
              </a:rPr>
              <a:t>KREEP Basalt</a:t>
            </a:r>
          </a:p>
        </c:rich>
      </c:tx>
      <c:layout>
        <c:manualLayout>
          <c:xMode val="factor"/>
          <c:yMode val="factor"/>
          <c:x val="-0.28975"/>
          <c:y val="0.13225"/>
        </c:manualLayout>
      </c:layout>
      <c:spPr>
        <a:noFill/>
        <a:ln>
          <a:noFill/>
        </a:ln>
      </c:spPr>
    </c:title>
    <c:plotArea>
      <c:layout>
        <c:manualLayout>
          <c:xMode val="edge"/>
          <c:yMode val="edge"/>
          <c:x val="0.059"/>
          <c:y val="0.2075"/>
          <c:w val="0.92525"/>
          <c:h val="0.6715"/>
        </c:manualLayout>
      </c:layout>
      <c:scatterChart>
        <c:scatterStyle val="lineMarker"/>
        <c:varyColors val="0"/>
        <c:ser>
          <c:idx val="0"/>
          <c:order val="0"/>
          <c:tx>
            <c:strRef>
              <c:f>'KREEP Bas_data'!$A$8</c:f>
              <c:strCache>
                <c:ptCount val="1"/>
                <c:pt idx="0">
                  <c:v>TiO2</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8080"/>
              </a:solidFill>
              <a:ln>
                <a:solidFill>
                  <a:srgbClr val="000000"/>
                </a:solidFill>
              </a:ln>
            </c:spPr>
          </c:marker>
          <c:xVal>
            <c:numRef>
              <c:f>'KREEP Bas_data'!$D$11:$N$11</c:f>
              <c:numCache/>
            </c:numRef>
          </c:xVal>
          <c:yVal>
            <c:numRef>
              <c:f>'KREEP Bas_data'!$D$8:$N$8</c:f>
              <c:numCache/>
            </c:numRef>
          </c:yVal>
          <c:smooth val="0"/>
        </c:ser>
        <c:axId val="27342493"/>
        <c:axId val="44755846"/>
      </c:scatterChart>
      <c:valAx>
        <c:axId val="27342493"/>
        <c:scaling>
          <c:orientation val="minMax"/>
          <c:max val="20"/>
        </c:scaling>
        <c:axPos val="b"/>
        <c:title>
          <c:tx>
            <c:rich>
              <a:bodyPr vert="horz" rot="0" anchor="ctr"/>
              <a:lstStyle/>
              <a:p>
                <a:pPr algn="ctr">
                  <a:defRPr/>
                </a:pPr>
                <a:r>
                  <a:rPr lang="en-US" cap="none" sz="1200" b="0" i="0" u="none" baseline="0"/>
                  <a:t>FeO (wt.%)</a:t>
                </a:r>
              </a:p>
            </c:rich>
          </c:tx>
          <c:layout>
            <c:manualLayout>
              <c:xMode val="factor"/>
              <c:yMode val="factor"/>
              <c:x val="-0.0315"/>
              <c:y val="0"/>
            </c:manualLayout>
          </c:layout>
          <c:overlay val="0"/>
          <c:spPr>
            <a:noFill/>
            <a:ln>
              <a:noFill/>
            </a:ln>
          </c:spPr>
        </c:title>
        <c:delete val="0"/>
        <c:numFmt formatCode="0" sourceLinked="0"/>
        <c:majorTickMark val="out"/>
        <c:minorTickMark val="none"/>
        <c:tickLblPos val="nextTo"/>
        <c:spPr>
          <a:ln w="12700">
            <a:solidFill>
              <a:srgbClr val="000000"/>
            </a:solidFill>
          </a:ln>
        </c:spPr>
        <c:txPr>
          <a:bodyPr vert="horz" rot="0"/>
          <a:lstStyle/>
          <a:p>
            <a:pPr>
              <a:defRPr lang="en-US" cap="none" sz="925" b="0" i="0" u="none" baseline="0">
                <a:solidFill>
                  <a:srgbClr val="000000"/>
                </a:solidFill>
              </a:defRPr>
            </a:pPr>
          </a:p>
        </c:txPr>
        <c:crossAx val="44755846"/>
        <c:crosses val="autoZero"/>
        <c:crossBetween val="midCat"/>
        <c:dispUnits/>
        <c:majorUnit val="2"/>
      </c:valAx>
      <c:valAx>
        <c:axId val="44755846"/>
        <c:scaling>
          <c:orientation val="minMax"/>
          <c:max val="5"/>
        </c:scaling>
        <c:axPos val="l"/>
        <c:title>
          <c:tx>
            <c:rich>
              <a:bodyPr vert="horz" rot="-5400000" anchor="ctr"/>
              <a:lstStyle/>
              <a:p>
                <a:pPr algn="ctr">
                  <a:defRPr/>
                </a:pPr>
                <a:r>
                  <a:rPr lang="en-US" cap="none" sz="1200" b="0" i="0" u="none" baseline="0"/>
                  <a:t>TiO2 (wt.%)</a:t>
                </a:r>
              </a:p>
            </c:rich>
          </c:tx>
          <c:layout>
            <c:manualLayout>
              <c:xMode val="factor"/>
              <c:yMode val="factor"/>
              <c:x val="-0.013"/>
              <c:y val="-0.0015"/>
            </c:manualLayout>
          </c:layout>
          <c:overlay val="0"/>
          <c:spPr>
            <a:noFill/>
            <a:ln>
              <a:noFill/>
            </a:ln>
          </c:spPr>
        </c:title>
        <c:delete val="0"/>
        <c:numFmt formatCode="0" sourceLinked="0"/>
        <c:majorTickMark val="out"/>
        <c:minorTickMark val="none"/>
        <c:tickLblPos val="nextTo"/>
        <c:spPr>
          <a:ln w="12700">
            <a:solidFill>
              <a:srgbClr val="000000"/>
            </a:solidFill>
          </a:ln>
        </c:spPr>
        <c:txPr>
          <a:bodyPr vert="horz" rot="0"/>
          <a:lstStyle/>
          <a:p>
            <a:pPr>
              <a:defRPr lang="en-US" cap="none" sz="925" b="0" i="0" u="none" baseline="0">
                <a:solidFill>
                  <a:srgbClr val="000000"/>
                </a:solidFill>
              </a:defRPr>
            </a:pPr>
          </a:p>
        </c:txPr>
        <c:crossAx val="27342493"/>
        <c:crosses val="autoZero"/>
        <c:crossBetween val="midCat"/>
        <c:dispUnits/>
        <c:majorUnit val="1"/>
      </c:valAx>
      <c:spPr>
        <a:solidFill>
          <a:srgbClr val="FFFFFF"/>
        </a:solidFill>
        <a:ln w="254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0" i="0" u="none" baseline="0">
                <a:solidFill>
                  <a:srgbClr val="000000"/>
                </a:solidFill>
              </a:rPr>
              <a:t>KREEP Basalt</a:t>
            </a:r>
          </a:p>
        </c:rich>
      </c:tx>
      <c:layout>
        <c:manualLayout>
          <c:xMode val="factor"/>
          <c:yMode val="factor"/>
          <c:x val="-0.302"/>
          <c:y val="0.08075"/>
        </c:manualLayout>
      </c:layout>
      <c:spPr>
        <a:noFill/>
        <a:ln>
          <a:noFill/>
        </a:ln>
      </c:spPr>
    </c:title>
    <c:plotArea>
      <c:layout>
        <c:manualLayout>
          <c:xMode val="edge"/>
          <c:yMode val="edge"/>
          <c:x val="0.04225"/>
          <c:y val="0.16625"/>
          <c:w val="0.943"/>
          <c:h val="0.70375"/>
        </c:manualLayout>
      </c:layout>
      <c:scatterChart>
        <c:scatterStyle val="lineMarker"/>
        <c:varyColors val="0"/>
        <c:ser>
          <c:idx val="0"/>
          <c:order val="0"/>
          <c:tx>
            <c:strRef>
              <c:f>'KREEP Bas_data'!$A$26</c:f>
              <c:strCache>
                <c:ptCount val="1"/>
                <c:pt idx="0">
                  <c:v>Th</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8080"/>
              </a:solidFill>
              <a:ln>
                <a:solidFill>
                  <a:srgbClr val="000000"/>
                </a:solidFill>
              </a:ln>
            </c:spPr>
          </c:marker>
          <c:xVal>
            <c:numRef>
              <c:f>'KREEP Bas_data'!$D$11:$N$11</c:f>
              <c:numCache/>
            </c:numRef>
          </c:xVal>
          <c:yVal>
            <c:numRef>
              <c:f>'KREEP Bas_data'!$D$26:$N$26</c:f>
              <c:numCache/>
            </c:numRef>
          </c:yVal>
          <c:smooth val="0"/>
        </c:ser>
        <c:axId val="149431"/>
        <c:axId val="1344880"/>
      </c:scatterChart>
      <c:valAx>
        <c:axId val="149431"/>
        <c:scaling>
          <c:orientation val="minMax"/>
          <c:max val="20"/>
        </c:scaling>
        <c:axPos val="b"/>
        <c:title>
          <c:tx>
            <c:rich>
              <a:bodyPr vert="horz" rot="0" anchor="ctr"/>
              <a:lstStyle/>
              <a:p>
                <a:pPr algn="ctr">
                  <a:defRPr/>
                </a:pPr>
                <a:r>
                  <a:rPr lang="en-US" cap="none" sz="1200" b="0" i="0" u="none" baseline="0"/>
                  <a:t>FeO (wt.%)</a:t>
                </a:r>
              </a:p>
            </c:rich>
          </c:tx>
          <c:layout>
            <c:manualLayout>
              <c:xMode val="factor"/>
              <c:yMode val="factor"/>
              <c:x val="-0.0305"/>
              <c:y val="0"/>
            </c:manualLayout>
          </c:layout>
          <c:overlay val="0"/>
          <c:spPr>
            <a:noFill/>
            <a:ln>
              <a:noFill/>
            </a:ln>
          </c:spPr>
        </c:title>
        <c:delete val="0"/>
        <c:numFmt formatCode="0" sourceLinked="0"/>
        <c:majorTickMark val="out"/>
        <c:minorTickMark val="none"/>
        <c:tickLblPos val="nextTo"/>
        <c:spPr>
          <a:ln w="12700">
            <a:solidFill>
              <a:srgbClr val="000000"/>
            </a:solidFill>
          </a:ln>
        </c:spPr>
        <c:txPr>
          <a:bodyPr vert="horz" rot="0"/>
          <a:lstStyle/>
          <a:p>
            <a:pPr>
              <a:defRPr lang="en-US" cap="none" sz="900" b="0" i="0" u="none" baseline="0">
                <a:solidFill>
                  <a:srgbClr val="000000"/>
                </a:solidFill>
              </a:defRPr>
            </a:pPr>
          </a:p>
        </c:txPr>
        <c:crossAx val="1344880"/>
        <c:crosses val="autoZero"/>
        <c:crossBetween val="midCat"/>
        <c:dispUnits/>
        <c:majorUnit val="2"/>
      </c:valAx>
      <c:valAx>
        <c:axId val="1344880"/>
        <c:scaling>
          <c:orientation val="minMax"/>
          <c:max val="25"/>
        </c:scaling>
        <c:axPos val="l"/>
        <c:title>
          <c:tx>
            <c:rich>
              <a:bodyPr vert="horz" rot="-5400000" anchor="ctr"/>
              <a:lstStyle/>
              <a:p>
                <a:pPr algn="ctr">
                  <a:defRPr/>
                </a:pPr>
                <a:r>
                  <a:rPr lang="en-US" cap="none" sz="1200" b="0" i="0" u="none" baseline="0"/>
                  <a:t>Th (ppm)</a:t>
                </a:r>
              </a:p>
            </c:rich>
          </c:tx>
          <c:layout>
            <c:manualLayout>
              <c:xMode val="factor"/>
              <c:yMode val="factor"/>
              <c:x val="-0.01375"/>
              <c:y val="-0.0015"/>
            </c:manualLayout>
          </c:layout>
          <c:overlay val="0"/>
          <c:spPr>
            <a:noFill/>
            <a:ln>
              <a:noFill/>
            </a:ln>
          </c:spPr>
        </c:title>
        <c:delete val="0"/>
        <c:numFmt formatCode="0" sourceLinked="0"/>
        <c:majorTickMark val="out"/>
        <c:minorTickMark val="none"/>
        <c:tickLblPos val="nextTo"/>
        <c:spPr>
          <a:ln w="12700">
            <a:solidFill>
              <a:srgbClr val="000000"/>
            </a:solidFill>
          </a:ln>
        </c:spPr>
        <c:txPr>
          <a:bodyPr vert="horz" rot="0"/>
          <a:lstStyle/>
          <a:p>
            <a:pPr>
              <a:defRPr lang="en-US" cap="none" sz="900" b="0" i="0" u="none" baseline="0">
                <a:solidFill>
                  <a:srgbClr val="000000"/>
                </a:solidFill>
              </a:defRPr>
            </a:pPr>
          </a:p>
        </c:txPr>
        <c:crossAx val="149431"/>
        <c:crosses val="autoZero"/>
        <c:crossBetween val="midCat"/>
        <c:dispUnits/>
        <c:majorUnit val="5"/>
      </c:valAx>
      <c:spPr>
        <a:solidFill>
          <a:srgbClr val="FFFFFF"/>
        </a:solidFill>
        <a:ln w="254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190500</xdr:colOff>
      <xdr:row>5</xdr:row>
      <xdr:rowOff>28575</xdr:rowOff>
    </xdr:from>
    <xdr:to>
      <xdr:col>33</xdr:col>
      <xdr:colOff>180975</xdr:colOff>
      <xdr:row>25</xdr:row>
      <xdr:rowOff>142875</xdr:rowOff>
    </xdr:to>
    <xdr:graphicFrame>
      <xdr:nvGraphicFramePr>
        <xdr:cNvPr id="1" name="Chart 1"/>
        <xdr:cNvGraphicFramePr/>
      </xdr:nvGraphicFramePr>
      <xdr:xfrm>
        <a:off x="13477875" y="828675"/>
        <a:ext cx="6086475" cy="3162300"/>
      </xdr:xfrm>
      <a:graphic>
        <a:graphicData uri="http://schemas.openxmlformats.org/drawingml/2006/chart">
          <c:chart xmlns:c="http://schemas.openxmlformats.org/drawingml/2006/chart" r:id="rId1"/>
        </a:graphicData>
      </a:graphic>
    </xdr:graphicFrame>
    <xdr:clientData/>
  </xdr:twoCellAnchor>
  <xdr:twoCellAnchor>
    <xdr:from>
      <xdr:col>23</xdr:col>
      <xdr:colOff>161925</xdr:colOff>
      <xdr:row>27</xdr:row>
      <xdr:rowOff>0</xdr:rowOff>
    </xdr:from>
    <xdr:to>
      <xdr:col>33</xdr:col>
      <xdr:colOff>161925</xdr:colOff>
      <xdr:row>47</xdr:row>
      <xdr:rowOff>28575</xdr:rowOff>
    </xdr:to>
    <xdr:graphicFrame>
      <xdr:nvGraphicFramePr>
        <xdr:cNvPr id="2" name="Chart 2"/>
        <xdr:cNvGraphicFramePr/>
      </xdr:nvGraphicFramePr>
      <xdr:xfrm>
        <a:off x="13449300" y="4152900"/>
        <a:ext cx="6096000" cy="30765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66"/>
  <sheetViews>
    <sheetView tabSelected="1" workbookViewId="0" topLeftCell="A1">
      <pane xSplit="1" ySplit="5" topLeftCell="B6" activePane="bottomRight" state="frozen"/>
      <selection pane="topLeft" activeCell="A1" sqref="A1"/>
      <selection pane="topRight" activeCell="B1" sqref="B1"/>
      <selection pane="bottomLeft" activeCell="A6" sqref="A6"/>
      <selection pane="bottomRight" activeCell="H63" sqref="H63"/>
    </sheetView>
  </sheetViews>
  <sheetFormatPr defaultColWidth="9.140625" defaultRowHeight="12.75"/>
  <cols>
    <col min="1" max="5" width="8.7109375" style="33" customWidth="1"/>
    <col min="6" max="7" width="9.28125" style="33" customWidth="1"/>
    <col min="8" max="14" width="8.7109375" style="33" customWidth="1"/>
    <col min="15" max="15" width="3.7109375" style="33" customWidth="1"/>
    <col min="16" max="17" width="9.140625" style="33" customWidth="1"/>
    <col min="18" max="18" width="8.421875" style="33" customWidth="1"/>
    <col min="19" max="16384" width="9.140625" style="33" customWidth="1"/>
  </cols>
  <sheetData>
    <row r="1" spans="1:18" ht="15">
      <c r="A1" s="16" t="s">
        <v>86</v>
      </c>
      <c r="B1" s="16"/>
      <c r="C1" s="16"/>
      <c r="D1" s="1"/>
      <c r="E1" s="1"/>
      <c r="F1" s="1"/>
      <c r="G1" s="1"/>
      <c r="H1" s="1"/>
      <c r="I1" s="1"/>
      <c r="J1" s="1"/>
      <c r="K1" s="1"/>
      <c r="L1" s="2"/>
      <c r="M1" s="1"/>
      <c r="N1" s="1"/>
      <c r="O1" s="1"/>
      <c r="P1" s="1"/>
      <c r="Q1" s="1"/>
      <c r="R1" s="1"/>
    </row>
    <row r="2" spans="1:18" ht="12">
      <c r="A2" s="3"/>
      <c r="B2" s="3"/>
      <c r="C2" s="3"/>
      <c r="D2" s="1"/>
      <c r="E2" s="1"/>
      <c r="F2" s="1"/>
      <c r="G2" s="1"/>
      <c r="H2" s="1"/>
      <c r="I2" s="1"/>
      <c r="J2" s="1"/>
      <c r="K2" s="1"/>
      <c r="L2" s="1"/>
      <c r="M2" s="1"/>
      <c r="N2" s="1"/>
      <c r="O2" s="1"/>
      <c r="P2" s="1"/>
      <c r="Q2" s="1"/>
      <c r="R2" s="1"/>
    </row>
    <row r="3" spans="1:18" ht="12">
      <c r="A3" s="4"/>
      <c r="B3" s="23"/>
      <c r="C3" s="5" t="s">
        <v>96</v>
      </c>
      <c r="D3" s="5">
        <v>15382</v>
      </c>
      <c r="E3" s="5">
        <v>15382</v>
      </c>
      <c r="F3" s="5">
        <v>15386</v>
      </c>
      <c r="G3" s="5">
        <v>15386</v>
      </c>
      <c r="H3" s="5">
        <v>15434</v>
      </c>
      <c r="I3" s="5">
        <v>15434</v>
      </c>
      <c r="J3" s="5">
        <v>15263</v>
      </c>
      <c r="K3" s="5">
        <v>72275</v>
      </c>
      <c r="L3" s="5">
        <v>72275</v>
      </c>
      <c r="M3" s="5">
        <v>72275</v>
      </c>
      <c r="N3" s="5">
        <v>72275</v>
      </c>
      <c r="O3" s="5"/>
      <c r="P3" s="41" t="s">
        <v>94</v>
      </c>
      <c r="Q3" s="41" t="s">
        <v>95</v>
      </c>
      <c r="R3" s="5"/>
    </row>
    <row r="4" spans="1:18" ht="12">
      <c r="A4" s="6"/>
      <c r="B4" s="24"/>
      <c r="C4" s="7" t="s">
        <v>97</v>
      </c>
      <c r="D4" s="7" t="s">
        <v>10</v>
      </c>
      <c r="E4" s="7" t="s">
        <v>11</v>
      </c>
      <c r="F4" s="7" t="s">
        <v>12</v>
      </c>
      <c r="G4" s="7" t="s">
        <v>13</v>
      </c>
      <c r="H4" s="7" t="s">
        <v>14</v>
      </c>
      <c r="I4" s="7" t="s">
        <v>15</v>
      </c>
      <c r="J4" s="7" t="s">
        <v>16</v>
      </c>
      <c r="K4" s="7" t="s">
        <v>17</v>
      </c>
      <c r="L4" s="7" t="s">
        <v>18</v>
      </c>
      <c r="M4" s="7" t="s">
        <v>19</v>
      </c>
      <c r="N4" s="7" t="s">
        <v>20</v>
      </c>
      <c r="O4" s="1"/>
      <c r="P4" s="7" t="s">
        <v>103</v>
      </c>
      <c r="Q4" s="7" t="s">
        <v>103</v>
      </c>
      <c r="R4" s="1"/>
    </row>
    <row r="5" spans="1:21" ht="12">
      <c r="A5" s="34"/>
      <c r="B5" s="25"/>
      <c r="C5" s="8"/>
      <c r="D5" s="8"/>
      <c r="E5" s="8"/>
      <c r="F5" s="8"/>
      <c r="G5" s="8"/>
      <c r="H5" s="8"/>
      <c r="I5" s="8"/>
      <c r="J5" s="8"/>
      <c r="K5" s="8"/>
      <c r="L5" s="8"/>
      <c r="M5" s="8"/>
      <c r="N5" s="8"/>
      <c r="O5" s="1"/>
      <c r="P5" s="8"/>
      <c r="Q5" s="8"/>
      <c r="R5" s="1"/>
      <c r="S5" s="8" t="s">
        <v>87</v>
      </c>
      <c r="T5" s="8" t="s">
        <v>88</v>
      </c>
      <c r="U5" s="8" t="s">
        <v>89</v>
      </c>
    </row>
    <row r="6" spans="1:21" ht="12">
      <c r="A6" s="1" t="s">
        <v>93</v>
      </c>
      <c r="B6" s="24"/>
      <c r="C6" s="7"/>
      <c r="D6" s="7"/>
      <c r="E6" s="7"/>
      <c r="F6" s="7"/>
      <c r="G6" s="7"/>
      <c r="H6" s="7"/>
      <c r="I6" s="7"/>
      <c r="J6" s="7"/>
      <c r="K6" s="7"/>
      <c r="L6" s="7"/>
      <c r="M6" s="7"/>
      <c r="N6" s="7"/>
      <c r="O6" s="1"/>
      <c r="P6" s="7"/>
      <c r="Q6" s="7"/>
      <c r="R6" s="1"/>
      <c r="S6" s="7"/>
      <c r="T6" s="7"/>
      <c r="U6" s="7"/>
    </row>
    <row r="7" spans="1:21" ht="12">
      <c r="A7" s="9" t="s">
        <v>21</v>
      </c>
      <c r="B7" s="20"/>
      <c r="C7" s="22">
        <f>99.5-SUM(C8:C16)</f>
        <v>47.305</v>
      </c>
      <c r="D7" s="22"/>
      <c r="E7" s="22">
        <f>99.5-SUM(E8:E16)</f>
        <v>48.907999999999994</v>
      </c>
      <c r="F7" s="22">
        <f>99.5-SUM(F8:F16)</f>
        <v>50.284</v>
      </c>
      <c r="G7" s="9">
        <v>50.83</v>
      </c>
      <c r="H7" s="9">
        <v>51.6</v>
      </c>
      <c r="I7" s="9">
        <v>52.8</v>
      </c>
      <c r="J7" s="22">
        <f>99.5-SUM(J8:J16)</f>
        <v>51.87</v>
      </c>
      <c r="K7" s="9"/>
      <c r="L7" s="9"/>
      <c r="M7" s="9"/>
      <c r="N7" s="9">
        <v>48</v>
      </c>
      <c r="O7" s="9"/>
      <c r="P7" s="9">
        <f>AVERAGE(D7:J7)</f>
        <v>51.04866666666666</v>
      </c>
      <c r="Q7" s="9">
        <f>AVERAGE(K7:N7)</f>
        <v>48</v>
      </c>
      <c r="R7" s="9"/>
      <c r="S7" s="35">
        <f>MIN(D7:N7)</f>
        <v>48</v>
      </c>
      <c r="T7" s="35">
        <f>MAX(D7:N7)</f>
        <v>52.8</v>
      </c>
      <c r="U7" s="35">
        <f>AVERAGE(D7:N7)</f>
        <v>50.613142857142854</v>
      </c>
    </row>
    <row r="8" spans="1:21" ht="12">
      <c r="A8" s="10" t="s">
        <v>22</v>
      </c>
      <c r="B8" s="26"/>
      <c r="C8" s="9">
        <v>1.7</v>
      </c>
      <c r="D8" s="10">
        <v>2.17</v>
      </c>
      <c r="E8" s="10">
        <v>2.2</v>
      </c>
      <c r="F8" s="10">
        <v>1.9</v>
      </c>
      <c r="G8" s="10">
        <v>2.23</v>
      </c>
      <c r="H8" s="10">
        <v>1.92</v>
      </c>
      <c r="I8" s="10">
        <v>2.14</v>
      </c>
      <c r="J8" s="10">
        <v>1.7</v>
      </c>
      <c r="K8" s="10">
        <v>1.54</v>
      </c>
      <c r="L8" s="10">
        <v>1.48</v>
      </c>
      <c r="M8" s="10">
        <v>1.03</v>
      </c>
      <c r="N8" s="10">
        <v>1.4</v>
      </c>
      <c r="O8" s="10"/>
      <c r="P8" s="9">
        <f aca="true" t="shared" si="0" ref="P8:P17">AVERAGE(D8:J8)</f>
        <v>2.037142857142857</v>
      </c>
      <c r="Q8" s="9">
        <f aca="true" t="shared" si="1" ref="Q8:Q16">AVERAGE(K8:N8)</f>
        <v>1.3624999999999998</v>
      </c>
      <c r="R8" s="10"/>
      <c r="S8" s="35">
        <f aca="true" t="shared" si="2" ref="S8:S17">MIN(D8:N8)</f>
        <v>1.03</v>
      </c>
      <c r="T8" s="35">
        <f aca="true" t="shared" si="3" ref="T8:T17">MAX(D8:N8)</f>
        <v>2.23</v>
      </c>
      <c r="U8" s="35">
        <f aca="true" t="shared" si="4" ref="U8:U17">AVERAGE(D8:N8)</f>
        <v>1.791818181818182</v>
      </c>
    </row>
    <row r="9" spans="1:21" ht="12">
      <c r="A9" s="9" t="s">
        <v>23</v>
      </c>
      <c r="B9" s="26"/>
      <c r="C9" s="9">
        <v>12.4</v>
      </c>
      <c r="D9" s="9">
        <v>14.9</v>
      </c>
      <c r="E9" s="9">
        <v>16.4</v>
      </c>
      <c r="F9" s="9">
        <v>15.3</v>
      </c>
      <c r="G9" s="9">
        <v>14.77</v>
      </c>
      <c r="H9" s="9">
        <v>16.4</v>
      </c>
      <c r="I9" s="9">
        <v>15.2</v>
      </c>
      <c r="J9" s="9">
        <v>15.3</v>
      </c>
      <c r="K9" s="9">
        <v>14.5</v>
      </c>
      <c r="L9" s="9">
        <v>13.3</v>
      </c>
      <c r="M9" s="9">
        <v>13.7</v>
      </c>
      <c r="N9" s="9">
        <v>13.5</v>
      </c>
      <c r="O9" s="9"/>
      <c r="P9" s="9">
        <f t="shared" si="0"/>
        <v>15.467142857142855</v>
      </c>
      <c r="Q9" s="9">
        <f t="shared" si="1"/>
        <v>13.75</v>
      </c>
      <c r="R9" s="9"/>
      <c r="S9" s="35">
        <f t="shared" si="2"/>
        <v>13.3</v>
      </c>
      <c r="T9" s="35">
        <f t="shared" si="3"/>
        <v>16.4</v>
      </c>
      <c r="U9" s="35">
        <f t="shared" si="4"/>
        <v>14.842727272727272</v>
      </c>
    </row>
    <row r="10" spans="1:21" ht="12">
      <c r="A10" s="11" t="s">
        <v>24</v>
      </c>
      <c r="B10" s="27"/>
      <c r="C10" s="10">
        <v>0.54</v>
      </c>
      <c r="D10" s="10"/>
      <c r="E10" s="10">
        <v>0.309</v>
      </c>
      <c r="F10" s="10">
        <v>0.355</v>
      </c>
      <c r="G10" s="10">
        <v>0.31</v>
      </c>
      <c r="H10" s="10">
        <v>0.32</v>
      </c>
      <c r="I10" s="10">
        <v>0.29</v>
      </c>
      <c r="J10" s="10">
        <v>0.31</v>
      </c>
      <c r="K10" s="10">
        <v>0.286</v>
      </c>
      <c r="L10" s="10">
        <v>0.478</v>
      </c>
      <c r="M10" s="10">
        <v>0.477</v>
      </c>
      <c r="N10" s="10">
        <v>0.46</v>
      </c>
      <c r="O10" s="11"/>
      <c r="P10" s="9">
        <f t="shared" si="0"/>
        <v>0.3156666666666667</v>
      </c>
      <c r="Q10" s="9">
        <f t="shared" si="1"/>
        <v>0.42525</v>
      </c>
      <c r="R10" s="11"/>
      <c r="S10" s="35">
        <f t="shared" si="2"/>
        <v>0.286</v>
      </c>
      <c r="T10" s="35">
        <f t="shared" si="3"/>
        <v>0.478</v>
      </c>
      <c r="U10" s="35">
        <f t="shared" si="4"/>
        <v>0.35950000000000004</v>
      </c>
    </row>
    <row r="11" spans="1:21" ht="12">
      <c r="A11" s="10" t="s">
        <v>25</v>
      </c>
      <c r="B11" s="26"/>
      <c r="C11" s="9">
        <v>15.5</v>
      </c>
      <c r="D11" s="9">
        <v>9.2</v>
      </c>
      <c r="E11" s="9">
        <v>10</v>
      </c>
      <c r="F11" s="9">
        <v>10.2</v>
      </c>
      <c r="G11" s="9">
        <v>10.55</v>
      </c>
      <c r="H11" s="9">
        <v>10</v>
      </c>
      <c r="I11" s="9">
        <v>10.1</v>
      </c>
      <c r="J11" s="9">
        <v>9.9</v>
      </c>
      <c r="K11" s="9">
        <v>13.9</v>
      </c>
      <c r="L11" s="9">
        <v>15.5</v>
      </c>
      <c r="M11" s="9">
        <v>14</v>
      </c>
      <c r="N11" s="9">
        <v>15</v>
      </c>
      <c r="O11" s="10"/>
      <c r="P11" s="9">
        <f t="shared" si="0"/>
        <v>9.992857142857144</v>
      </c>
      <c r="Q11" s="9">
        <f t="shared" si="1"/>
        <v>14.6</v>
      </c>
      <c r="R11" s="10"/>
      <c r="S11" s="35">
        <f t="shared" si="2"/>
        <v>9.2</v>
      </c>
      <c r="T11" s="35">
        <f t="shared" si="3"/>
        <v>15.5</v>
      </c>
      <c r="U11" s="35">
        <f t="shared" si="4"/>
        <v>11.66818181818182</v>
      </c>
    </row>
    <row r="12" spans="1:21" ht="12">
      <c r="A12" s="11" t="s">
        <v>26</v>
      </c>
      <c r="B12" s="27"/>
      <c r="C12" s="10">
        <v>0.215</v>
      </c>
      <c r="D12" s="10"/>
      <c r="E12" s="10">
        <v>0.143</v>
      </c>
      <c r="F12" s="10">
        <v>0.15</v>
      </c>
      <c r="G12" s="10">
        <v>0.16</v>
      </c>
      <c r="H12" s="10">
        <v>0.14</v>
      </c>
      <c r="I12" s="10">
        <v>0.15</v>
      </c>
      <c r="J12" s="10">
        <v>0.14</v>
      </c>
      <c r="K12" s="10">
        <v>0.172</v>
      </c>
      <c r="L12" s="10">
        <v>0.228</v>
      </c>
      <c r="M12" s="10">
        <v>0.215</v>
      </c>
      <c r="N12" s="10">
        <v>0.156</v>
      </c>
      <c r="O12" s="11"/>
      <c r="P12" s="9">
        <f t="shared" si="0"/>
        <v>0.14716666666666667</v>
      </c>
      <c r="Q12" s="9">
        <f t="shared" si="1"/>
        <v>0.19275</v>
      </c>
      <c r="R12" s="11"/>
      <c r="S12" s="35">
        <f t="shared" si="2"/>
        <v>0.14</v>
      </c>
      <c r="T12" s="35">
        <f t="shared" si="3"/>
        <v>0.228</v>
      </c>
      <c r="U12" s="35">
        <f t="shared" si="4"/>
        <v>0.1654</v>
      </c>
    </row>
    <row r="13" spans="1:21" ht="12">
      <c r="A13" s="10" t="s">
        <v>27</v>
      </c>
      <c r="B13" s="26"/>
      <c r="C13" s="9">
        <v>11</v>
      </c>
      <c r="D13" s="9">
        <v>7.4</v>
      </c>
      <c r="E13" s="9">
        <v>9.8</v>
      </c>
      <c r="F13" s="9">
        <v>10.5</v>
      </c>
      <c r="G13" s="9">
        <v>8.17</v>
      </c>
      <c r="H13" s="9">
        <v>9.2</v>
      </c>
      <c r="I13" s="9">
        <v>7.4</v>
      </c>
      <c r="J13" s="9">
        <v>9.6</v>
      </c>
      <c r="K13" s="9">
        <v>6.8</v>
      </c>
      <c r="L13" s="9">
        <v>9.3</v>
      </c>
      <c r="M13" s="9">
        <v>9.6</v>
      </c>
      <c r="N13" s="9">
        <v>10</v>
      </c>
      <c r="O13" s="10"/>
      <c r="P13" s="9">
        <f t="shared" si="0"/>
        <v>8.867142857142857</v>
      </c>
      <c r="Q13" s="9">
        <f t="shared" si="1"/>
        <v>8.925</v>
      </c>
      <c r="R13" s="10"/>
      <c r="S13" s="35">
        <f t="shared" si="2"/>
        <v>6.8</v>
      </c>
      <c r="T13" s="35">
        <f t="shared" si="3"/>
        <v>10.5</v>
      </c>
      <c r="U13" s="35">
        <f t="shared" si="4"/>
        <v>8.888181818181819</v>
      </c>
    </row>
    <row r="14" spans="1:21" ht="12">
      <c r="A14" s="9" t="s">
        <v>28</v>
      </c>
      <c r="B14" s="26"/>
      <c r="C14" s="9">
        <v>9.9</v>
      </c>
      <c r="D14" s="9">
        <v>7.1</v>
      </c>
      <c r="E14" s="9">
        <v>10.4</v>
      </c>
      <c r="F14" s="9">
        <v>9.5</v>
      </c>
      <c r="G14" s="9">
        <v>9.71</v>
      </c>
      <c r="H14" s="9">
        <v>9.8</v>
      </c>
      <c r="I14" s="9">
        <v>9.4</v>
      </c>
      <c r="J14" s="9">
        <v>9.4</v>
      </c>
      <c r="K14" s="9">
        <v>10.8</v>
      </c>
      <c r="L14" s="9">
        <v>11.1</v>
      </c>
      <c r="M14" s="9">
        <v>10.4</v>
      </c>
      <c r="N14" s="9">
        <v>10.5</v>
      </c>
      <c r="O14" s="9"/>
      <c r="P14" s="9">
        <f t="shared" si="0"/>
        <v>9.33</v>
      </c>
      <c r="Q14" s="9">
        <f t="shared" si="1"/>
        <v>10.7</v>
      </c>
      <c r="R14" s="9"/>
      <c r="S14" s="35">
        <f t="shared" si="2"/>
        <v>7.1</v>
      </c>
      <c r="T14" s="35">
        <f t="shared" si="3"/>
        <v>11.1</v>
      </c>
      <c r="U14" s="35">
        <f t="shared" si="4"/>
        <v>9.828181818181818</v>
      </c>
    </row>
    <row r="15" spans="1:21" ht="12">
      <c r="A15" s="10" t="s">
        <v>29</v>
      </c>
      <c r="B15" s="27"/>
      <c r="C15" s="10">
        <v>0.37</v>
      </c>
      <c r="D15" s="10">
        <v>0.85</v>
      </c>
      <c r="E15" s="10">
        <v>0.81</v>
      </c>
      <c r="F15" s="10">
        <v>0.811</v>
      </c>
      <c r="G15" s="10">
        <v>0.73</v>
      </c>
      <c r="H15" s="10">
        <v>0.78</v>
      </c>
      <c r="I15" s="10">
        <v>0.89</v>
      </c>
      <c r="J15" s="10">
        <v>0.74</v>
      </c>
      <c r="K15" s="10">
        <v>0.51</v>
      </c>
      <c r="L15" s="10">
        <v>0.473</v>
      </c>
      <c r="M15" s="10">
        <v>0.401</v>
      </c>
      <c r="N15" s="10">
        <v>0.29</v>
      </c>
      <c r="O15" s="10"/>
      <c r="P15" s="9">
        <f t="shared" si="0"/>
        <v>0.8015714285714285</v>
      </c>
      <c r="Q15" s="9">
        <f t="shared" si="1"/>
        <v>0.4185</v>
      </c>
      <c r="R15" s="10"/>
      <c r="S15" s="35">
        <f t="shared" si="2"/>
        <v>0.29</v>
      </c>
      <c r="T15" s="35">
        <f t="shared" si="3"/>
        <v>0.89</v>
      </c>
      <c r="U15" s="35">
        <f t="shared" si="4"/>
        <v>0.6622727272727272</v>
      </c>
    </row>
    <row r="16" spans="1:23" ht="12">
      <c r="A16" s="10" t="s">
        <v>30</v>
      </c>
      <c r="B16" s="27"/>
      <c r="C16" s="10">
        <v>0.57</v>
      </c>
      <c r="D16" s="10">
        <v>0.632</v>
      </c>
      <c r="E16" s="10">
        <v>0.53</v>
      </c>
      <c r="F16" s="10">
        <v>0.5</v>
      </c>
      <c r="G16" s="10">
        <v>0.67</v>
      </c>
      <c r="H16" s="10">
        <v>0.55</v>
      </c>
      <c r="I16" s="10">
        <v>0.65</v>
      </c>
      <c r="J16" s="10">
        <v>0.54</v>
      </c>
      <c r="K16" s="10"/>
      <c r="L16" s="10"/>
      <c r="M16" s="10"/>
      <c r="N16" s="10">
        <v>0.25</v>
      </c>
      <c r="P16" s="9">
        <f t="shared" si="0"/>
        <v>0.5817142857142856</v>
      </c>
      <c r="Q16" s="9">
        <f t="shared" si="1"/>
        <v>0.25</v>
      </c>
      <c r="R16" s="10"/>
      <c r="S16" s="35">
        <f t="shared" si="2"/>
        <v>0.25</v>
      </c>
      <c r="T16" s="35">
        <f t="shared" si="3"/>
        <v>0.67</v>
      </c>
      <c r="U16" s="36">
        <f t="shared" si="4"/>
        <v>0.5402499999999999</v>
      </c>
      <c r="W16" s="37"/>
    </row>
    <row r="17" spans="1:23" ht="12">
      <c r="A17" s="12" t="s">
        <v>31</v>
      </c>
      <c r="B17" s="28"/>
      <c r="C17" s="12"/>
      <c r="D17" s="12"/>
      <c r="E17" s="12"/>
      <c r="F17" s="12"/>
      <c r="G17" s="12">
        <v>0.7</v>
      </c>
      <c r="H17" s="12">
        <v>0.46</v>
      </c>
      <c r="I17" s="12">
        <v>0.62</v>
      </c>
      <c r="J17" s="12"/>
      <c r="K17" s="12"/>
      <c r="L17" s="12"/>
      <c r="M17" s="12"/>
      <c r="N17" s="12"/>
      <c r="P17" s="12">
        <f t="shared" si="0"/>
        <v>0.5933333333333333</v>
      </c>
      <c r="Q17" s="12"/>
      <c r="R17" s="10"/>
      <c r="S17" s="12">
        <f t="shared" si="2"/>
        <v>0.46</v>
      </c>
      <c r="T17" s="12">
        <f t="shared" si="3"/>
        <v>0.7</v>
      </c>
      <c r="U17" s="12">
        <f t="shared" si="4"/>
        <v>0.5933333333333333</v>
      </c>
      <c r="W17" s="37"/>
    </row>
    <row r="18" spans="1:21" ht="12">
      <c r="A18" s="9" t="s">
        <v>32</v>
      </c>
      <c r="B18" s="26"/>
      <c r="C18" s="9"/>
      <c r="D18" s="9"/>
      <c r="E18" s="9"/>
      <c r="F18" s="9"/>
      <c r="G18" s="9">
        <f>SUM(G7:G17)</f>
        <v>98.83</v>
      </c>
      <c r="H18" s="9">
        <f>SUM(H7:H17)</f>
        <v>101.16999999999999</v>
      </c>
      <c r="I18" s="9">
        <f>SUM(I7:I17)</f>
        <v>99.64000000000003</v>
      </c>
      <c r="J18" s="9"/>
      <c r="K18" s="9"/>
      <c r="L18" s="9"/>
      <c r="M18" s="9"/>
      <c r="N18" s="9">
        <f>SUM(N7:N17)</f>
        <v>99.55600000000001</v>
      </c>
      <c r="O18" s="9"/>
      <c r="P18" s="9">
        <f>SUM(P7:P17)</f>
        <v>99.18240476190476</v>
      </c>
      <c r="Q18" s="9">
        <f>SUM(Q7:Q17)</f>
        <v>98.624</v>
      </c>
      <c r="R18" s="9"/>
      <c r="S18" s="9"/>
      <c r="T18" s="9"/>
      <c r="U18" s="9"/>
    </row>
    <row r="19" spans="1:21" ht="12">
      <c r="A19" s="10" t="s">
        <v>92</v>
      </c>
      <c r="B19" s="27"/>
      <c r="C19" s="10"/>
      <c r="D19" s="10">
        <v>0.5891027785964532</v>
      </c>
      <c r="E19" s="10">
        <v>0.6359383325957569</v>
      </c>
      <c r="F19" s="10">
        <v>0.64724898270142</v>
      </c>
      <c r="G19" s="10">
        <v>0.5798905446588658</v>
      </c>
      <c r="H19" s="10">
        <v>0.6211893395481712</v>
      </c>
      <c r="I19" s="10">
        <v>0.5663379920133871</v>
      </c>
      <c r="J19" s="10">
        <v>0.633487903059158</v>
      </c>
      <c r="K19" s="10">
        <v>0.46580715404585227</v>
      </c>
      <c r="L19" s="10">
        <v>0.5167825461520019</v>
      </c>
      <c r="M19" s="10">
        <v>0.5500039869228929</v>
      </c>
      <c r="N19" s="10">
        <v>0.543022333068813</v>
      </c>
      <c r="O19" s="10"/>
      <c r="P19" s="10">
        <f>AVERAGE(D19:J19)</f>
        <v>0.6104565533104589</v>
      </c>
      <c r="Q19" s="10">
        <f>AVERAGE(K19:N19)</f>
        <v>0.51890400504739</v>
      </c>
      <c r="R19" s="10"/>
      <c r="S19" s="35">
        <f>MIN(D19:N19)</f>
        <v>0.46580715404585227</v>
      </c>
      <c r="T19" s="35">
        <f>MAX(D19:N19)</f>
        <v>0.64724898270142</v>
      </c>
      <c r="U19" s="36">
        <f>AVERAGE(D19:N19)</f>
        <v>0.5771647175784339</v>
      </c>
    </row>
    <row r="20" spans="1:18" ht="12">
      <c r="A20" s="11"/>
      <c r="B20" s="29"/>
      <c r="C20" s="13"/>
      <c r="D20" s="13"/>
      <c r="E20" s="13"/>
      <c r="F20" s="13"/>
      <c r="G20" s="13"/>
      <c r="H20" s="13"/>
      <c r="I20" s="13"/>
      <c r="J20" s="18"/>
      <c r="K20" s="13"/>
      <c r="L20" s="13"/>
      <c r="M20" s="13"/>
      <c r="N20" s="18"/>
      <c r="O20" s="1"/>
      <c r="P20" s="1"/>
      <c r="Q20" s="1"/>
      <c r="R20" s="1"/>
    </row>
    <row r="21" spans="1:18" ht="12">
      <c r="A21" s="11" t="s">
        <v>98</v>
      </c>
      <c r="B21" s="29"/>
      <c r="C21" s="13"/>
      <c r="D21" s="13"/>
      <c r="E21" s="13"/>
      <c r="F21" s="13"/>
      <c r="G21" s="13"/>
      <c r="H21" s="13"/>
      <c r="I21" s="13"/>
      <c r="J21" s="18"/>
      <c r="K21" s="13"/>
      <c r="L21" s="13"/>
      <c r="M21" s="13"/>
      <c r="N21" s="18"/>
      <c r="O21" s="1"/>
      <c r="P21" s="1"/>
      <c r="Q21" s="1"/>
      <c r="R21" s="1"/>
    </row>
    <row r="22" spans="1:18" ht="12">
      <c r="A22" s="17" t="s">
        <v>90</v>
      </c>
      <c r="B22" s="38"/>
      <c r="O22" s="1"/>
      <c r="P22" s="1"/>
      <c r="Q22" s="1"/>
      <c r="R22" s="1"/>
    </row>
    <row r="23" spans="1:21" ht="12">
      <c r="A23" s="17" t="s">
        <v>33</v>
      </c>
      <c r="B23" s="26"/>
      <c r="C23" s="9"/>
      <c r="D23" s="9"/>
      <c r="E23" s="9">
        <v>19</v>
      </c>
      <c r="F23" s="9">
        <v>22</v>
      </c>
      <c r="G23" s="9"/>
      <c r="H23" s="9">
        <v>19.4</v>
      </c>
      <c r="I23" s="9">
        <v>23.2</v>
      </c>
      <c r="J23" s="9">
        <v>20.2</v>
      </c>
      <c r="K23" s="9">
        <v>51.9</v>
      </c>
      <c r="L23" s="9">
        <v>48.9</v>
      </c>
      <c r="M23" s="9">
        <v>47.4</v>
      </c>
      <c r="N23" s="9">
        <v>61</v>
      </c>
      <c r="O23" s="9"/>
      <c r="P23" s="9">
        <f>AVERAGE(D23:J23)</f>
        <v>20.759999999999998</v>
      </c>
      <c r="Q23" s="9">
        <f>AVERAGE(K23:N23)</f>
        <v>52.3</v>
      </c>
      <c r="R23" s="9"/>
      <c r="S23" s="39">
        <f>MIN(D23:N23)</f>
        <v>19</v>
      </c>
      <c r="T23" s="39">
        <f>MAX(D23:N23)</f>
        <v>61</v>
      </c>
      <c r="U23" s="39">
        <f>AVERAGE(D23:N23)</f>
        <v>34.77777777777778</v>
      </c>
    </row>
    <row r="24" spans="1:21" ht="12">
      <c r="A24" s="17" t="s">
        <v>44</v>
      </c>
      <c r="B24" s="26"/>
      <c r="C24" s="9"/>
      <c r="D24" s="9">
        <v>35.2</v>
      </c>
      <c r="E24" s="9">
        <v>29.7</v>
      </c>
      <c r="F24" s="9">
        <v>25.5</v>
      </c>
      <c r="G24" s="9">
        <v>37.5</v>
      </c>
      <c r="H24" s="9">
        <v>28.8</v>
      </c>
      <c r="I24" s="9">
        <v>38.2</v>
      </c>
      <c r="J24" s="9">
        <v>31.6</v>
      </c>
      <c r="K24" s="9">
        <v>28.9</v>
      </c>
      <c r="L24" s="9">
        <v>24</v>
      </c>
      <c r="M24" s="9">
        <v>18.3</v>
      </c>
      <c r="N24" s="9">
        <v>23</v>
      </c>
      <c r="O24" s="9"/>
      <c r="P24" s="9">
        <f>AVERAGE(D24:J24)</f>
        <v>32.35714285714286</v>
      </c>
      <c r="Q24" s="9">
        <f>AVERAGE(K24:N24)</f>
        <v>23.55</v>
      </c>
      <c r="R24" s="9"/>
      <c r="S24" s="39">
        <f>MIN(D24:N24)</f>
        <v>18.3</v>
      </c>
      <c r="T24" s="39">
        <f>MAX(D24:N24)</f>
        <v>38.2</v>
      </c>
      <c r="U24" s="39">
        <f>AVERAGE(D24:N24)</f>
        <v>29.15454545454546</v>
      </c>
    </row>
    <row r="25" spans="1:21" ht="12">
      <c r="A25" s="17" t="s">
        <v>45</v>
      </c>
      <c r="B25" s="27"/>
      <c r="C25" s="10"/>
      <c r="D25" s="10">
        <v>2.77</v>
      </c>
      <c r="E25" s="10">
        <v>2.72</v>
      </c>
      <c r="F25" s="10">
        <v>2.4</v>
      </c>
      <c r="G25" s="10">
        <v>2.72</v>
      </c>
      <c r="H25" s="10">
        <v>2.39</v>
      </c>
      <c r="I25" s="10">
        <v>2.63</v>
      </c>
      <c r="J25" s="10">
        <v>2.6</v>
      </c>
      <c r="K25" s="10">
        <v>1.87</v>
      </c>
      <c r="L25" s="10">
        <v>1.69</v>
      </c>
      <c r="M25" s="10">
        <v>1.42</v>
      </c>
      <c r="N25" s="10">
        <v>1.58</v>
      </c>
      <c r="O25" s="9"/>
      <c r="P25" s="9">
        <f>AVERAGE(D25:J25)</f>
        <v>2.604285714285715</v>
      </c>
      <c r="Q25" s="9">
        <f>AVERAGE(K25:N25)</f>
        <v>1.6400000000000001</v>
      </c>
      <c r="R25" s="9"/>
      <c r="S25" s="39">
        <f>MIN(D25:N25)</f>
        <v>1.42</v>
      </c>
      <c r="T25" s="39">
        <f>MAX(D25:N25)</f>
        <v>2.77</v>
      </c>
      <c r="U25" s="39">
        <f>AVERAGE(D25:N25)</f>
        <v>2.2536363636363643</v>
      </c>
    </row>
    <row r="26" spans="1:21" ht="12">
      <c r="A26" s="17" t="s">
        <v>55</v>
      </c>
      <c r="B26" s="26"/>
      <c r="C26" s="9"/>
      <c r="D26" s="9"/>
      <c r="E26" s="9">
        <v>10</v>
      </c>
      <c r="F26" s="9">
        <v>10</v>
      </c>
      <c r="G26" s="9"/>
      <c r="H26" s="9">
        <v>10.5</v>
      </c>
      <c r="I26" s="9">
        <v>14.9</v>
      </c>
      <c r="J26" s="9">
        <v>12</v>
      </c>
      <c r="K26" s="9">
        <v>6.73</v>
      </c>
      <c r="L26" s="9">
        <v>5.84</v>
      </c>
      <c r="M26" s="9">
        <v>4.46</v>
      </c>
      <c r="N26" s="9"/>
      <c r="O26" s="9"/>
      <c r="P26" s="9">
        <f>AVERAGE(D26:J26)</f>
        <v>11.48</v>
      </c>
      <c r="Q26" s="9">
        <f>AVERAGE(K26:N26)</f>
        <v>5.676666666666667</v>
      </c>
      <c r="R26" s="9"/>
      <c r="S26" s="39">
        <f>MIN(D26:N26)</f>
        <v>4.46</v>
      </c>
      <c r="T26" s="39">
        <f>MAX(D26:N26)</f>
        <v>14.9</v>
      </c>
      <c r="U26" s="39">
        <f>AVERAGE(D26:N26)</f>
        <v>9.303749999999999</v>
      </c>
    </row>
    <row r="27" spans="2:18" ht="12">
      <c r="B27" s="38"/>
      <c r="O27" s="9"/>
      <c r="P27" s="9"/>
      <c r="Q27" s="9"/>
      <c r="R27" s="9"/>
    </row>
    <row r="28" spans="1:18" ht="12">
      <c r="A28" s="11" t="s">
        <v>91</v>
      </c>
      <c r="B28" s="29"/>
      <c r="C28" s="13"/>
      <c r="D28" s="13"/>
      <c r="E28" s="13"/>
      <c r="F28" s="13"/>
      <c r="G28" s="13"/>
      <c r="H28" s="13"/>
      <c r="I28" s="13"/>
      <c r="J28" s="13"/>
      <c r="K28" s="13"/>
      <c r="L28" s="13"/>
      <c r="M28" s="13"/>
      <c r="N28" s="13"/>
      <c r="O28" s="9"/>
      <c r="P28" s="9"/>
      <c r="Q28" s="9"/>
      <c r="R28" s="9"/>
    </row>
    <row r="29" spans="1:21" ht="12">
      <c r="A29" s="9" t="s">
        <v>33</v>
      </c>
      <c r="B29" s="30"/>
      <c r="C29" s="19">
        <v>52</v>
      </c>
      <c r="D29" s="19"/>
      <c r="E29" s="19">
        <v>19</v>
      </c>
      <c r="F29" s="19">
        <v>22</v>
      </c>
      <c r="G29" s="9"/>
      <c r="H29" s="19">
        <v>19.4</v>
      </c>
      <c r="I29" s="19">
        <v>23.2</v>
      </c>
      <c r="J29" s="19">
        <v>20.2</v>
      </c>
      <c r="K29" s="19">
        <v>51.9</v>
      </c>
      <c r="L29" s="19">
        <v>48.9</v>
      </c>
      <c r="M29" s="19">
        <v>47.4</v>
      </c>
      <c r="N29" s="19">
        <v>61</v>
      </c>
      <c r="O29" s="15"/>
      <c r="P29" s="9">
        <f>AVERAGE(D29:J29)</f>
        <v>20.759999999999998</v>
      </c>
      <c r="Q29" s="9">
        <f>AVERAGE(K29:N29)</f>
        <v>52.3</v>
      </c>
      <c r="R29" s="15"/>
      <c r="S29" s="39">
        <f>MIN(D29:N29)</f>
        <v>19</v>
      </c>
      <c r="T29" s="39">
        <f>MAX(D29:N29)</f>
        <v>61</v>
      </c>
      <c r="U29" s="39">
        <f>AVERAGE(D29:N29)</f>
        <v>34.77777777777778</v>
      </c>
    </row>
    <row r="30" spans="1:21" ht="12">
      <c r="A30" s="9" t="s">
        <v>34</v>
      </c>
      <c r="B30" s="30"/>
      <c r="C30" s="19">
        <v>139</v>
      </c>
      <c r="D30" s="19"/>
      <c r="E30" s="19">
        <v>60</v>
      </c>
      <c r="F30" s="19">
        <v>62</v>
      </c>
      <c r="G30" s="9"/>
      <c r="H30" s="9"/>
      <c r="I30" s="9"/>
      <c r="J30" s="9"/>
      <c r="K30" s="19">
        <v>97</v>
      </c>
      <c r="L30" s="19">
        <v>118</v>
      </c>
      <c r="M30" s="19">
        <v>134</v>
      </c>
      <c r="N30" s="19"/>
      <c r="O30" s="10"/>
      <c r="P30" s="9">
        <f>AVERAGE(D30:J30)</f>
        <v>61</v>
      </c>
      <c r="Q30" s="9">
        <f>AVERAGE(K30:N30)</f>
        <v>116.33333333333333</v>
      </c>
      <c r="R30" s="10"/>
      <c r="S30" s="39">
        <f>MIN(D30:N30)</f>
        <v>60</v>
      </c>
      <c r="T30" s="39">
        <f>MAX(D30:N30)</f>
        <v>134</v>
      </c>
      <c r="U30" s="39">
        <f>AVERAGE(D30:N30)</f>
        <v>94.2</v>
      </c>
    </row>
    <row r="31" spans="1:21" ht="12">
      <c r="A31" s="9" t="s">
        <v>35</v>
      </c>
      <c r="B31" s="30"/>
      <c r="C31" s="19">
        <v>31</v>
      </c>
      <c r="D31" s="19"/>
      <c r="E31" s="19">
        <v>17</v>
      </c>
      <c r="F31" s="19">
        <v>23</v>
      </c>
      <c r="G31" s="19"/>
      <c r="H31" s="19">
        <v>19.7</v>
      </c>
      <c r="I31" s="19">
        <v>18.6</v>
      </c>
      <c r="J31" s="19">
        <v>20.4</v>
      </c>
      <c r="K31" s="19">
        <v>30.9</v>
      </c>
      <c r="L31" s="19">
        <v>33.2</v>
      </c>
      <c r="M31" s="19">
        <v>34.5</v>
      </c>
      <c r="N31" s="19">
        <v>37</v>
      </c>
      <c r="O31" s="15"/>
      <c r="P31" s="9">
        <f>AVERAGE(D31:J31)</f>
        <v>19.740000000000002</v>
      </c>
      <c r="Q31" s="9">
        <f>AVERAGE(K31:N31)</f>
        <v>33.9</v>
      </c>
      <c r="R31" s="15"/>
      <c r="S31" s="39">
        <f>MIN(D31:N31)</f>
        <v>17</v>
      </c>
      <c r="T31" s="39">
        <f>MAX(D31:N31)</f>
        <v>37</v>
      </c>
      <c r="U31" s="39">
        <f>AVERAGE(D31:N31)</f>
        <v>26.033333333333335</v>
      </c>
    </row>
    <row r="32" spans="1:21" ht="12">
      <c r="A32" s="9" t="s">
        <v>36</v>
      </c>
      <c r="B32" s="30"/>
      <c r="C32" s="19"/>
      <c r="D32" s="19"/>
      <c r="E32" s="19">
        <v>28</v>
      </c>
      <c r="F32" s="19">
        <v>12.5</v>
      </c>
      <c r="G32" s="19"/>
      <c r="H32" s="19" t="s">
        <v>101</v>
      </c>
      <c r="I32" s="19">
        <v>25</v>
      </c>
      <c r="J32" s="19"/>
      <c r="K32" s="19"/>
      <c r="L32" s="19">
        <v>42</v>
      </c>
      <c r="M32" s="19">
        <v>52</v>
      </c>
      <c r="N32" s="19"/>
      <c r="O32" s="1"/>
      <c r="P32" s="9">
        <f>AVERAGE(D32:J32)</f>
        <v>21.833333333333332</v>
      </c>
      <c r="Q32" s="9">
        <f>AVERAGE(K32:N32)</f>
        <v>47</v>
      </c>
      <c r="R32" s="1"/>
      <c r="S32" s="39">
        <f>MIN(D32:N32)</f>
        <v>12.5</v>
      </c>
      <c r="T32" s="39">
        <f>MAX(D32:N32)</f>
        <v>52</v>
      </c>
      <c r="U32" s="39">
        <f>AVERAGE(D32:N32)</f>
        <v>31.9</v>
      </c>
    </row>
    <row r="33" spans="1:18" ht="12">
      <c r="A33" s="9"/>
      <c r="B33" s="26"/>
      <c r="C33" s="9"/>
      <c r="D33" s="9"/>
      <c r="E33" s="9"/>
      <c r="F33" s="9"/>
      <c r="G33" s="9"/>
      <c r="H33" s="9"/>
      <c r="I33" s="9"/>
      <c r="J33" s="9"/>
      <c r="K33" s="9"/>
      <c r="L33" s="9"/>
      <c r="M33" s="9"/>
      <c r="N33" s="9"/>
      <c r="O33" s="9"/>
      <c r="P33" s="9"/>
      <c r="Q33" s="9"/>
      <c r="R33" s="9"/>
    </row>
    <row r="34" spans="1:21" ht="12">
      <c r="A34" s="9" t="s">
        <v>37</v>
      </c>
      <c r="B34" s="26"/>
      <c r="C34" s="9"/>
      <c r="D34" s="9">
        <v>16.1</v>
      </c>
      <c r="E34" s="9"/>
      <c r="F34" s="9">
        <v>14</v>
      </c>
      <c r="G34" s="9">
        <v>18.46</v>
      </c>
      <c r="H34" s="9">
        <v>14.7</v>
      </c>
      <c r="I34" s="9">
        <v>23.5</v>
      </c>
      <c r="J34" s="9"/>
      <c r="K34" s="9">
        <v>12</v>
      </c>
      <c r="L34" s="9">
        <v>10</v>
      </c>
      <c r="M34" s="9">
        <v>15</v>
      </c>
      <c r="N34" s="9"/>
      <c r="O34" s="9"/>
      <c r="P34" s="9">
        <f>AVERAGE(D34:J34)</f>
        <v>17.352</v>
      </c>
      <c r="Q34" s="9">
        <f>AVERAGE(K34:N34)</f>
        <v>12.333333333333334</v>
      </c>
      <c r="R34" s="9"/>
      <c r="S34" s="39">
        <f>MIN(D34:N34)</f>
        <v>10</v>
      </c>
      <c r="T34" s="39">
        <f>MAX(D34:N34)</f>
        <v>23.5</v>
      </c>
      <c r="U34" s="39">
        <f>AVERAGE(D34:N34)</f>
        <v>15.47</v>
      </c>
    </row>
    <row r="35" spans="1:21" ht="12">
      <c r="A35" s="15" t="s">
        <v>38</v>
      </c>
      <c r="B35" s="31"/>
      <c r="C35" s="15"/>
      <c r="D35" s="15">
        <v>195</v>
      </c>
      <c r="E35" s="15"/>
      <c r="F35" s="15"/>
      <c r="G35" s="15">
        <v>187.4</v>
      </c>
      <c r="H35" s="15">
        <v>187</v>
      </c>
      <c r="I35" s="15">
        <v>170</v>
      </c>
      <c r="J35" s="15">
        <v>230</v>
      </c>
      <c r="K35" s="15">
        <v>92</v>
      </c>
      <c r="L35" s="15">
        <v>90</v>
      </c>
      <c r="M35" s="15">
        <v>91</v>
      </c>
      <c r="N35" s="15"/>
      <c r="O35" s="9"/>
      <c r="P35" s="9">
        <f>AVERAGE(D35:J35)</f>
        <v>193.88</v>
      </c>
      <c r="Q35" s="9">
        <f>AVERAGE(K35:N35)</f>
        <v>91</v>
      </c>
      <c r="R35" s="9"/>
      <c r="S35" s="39">
        <f>MIN(D35:N35)</f>
        <v>90</v>
      </c>
      <c r="T35" s="39">
        <f>MAX(D35:N35)</f>
        <v>230</v>
      </c>
      <c r="U35" s="39">
        <f>AVERAGE(D35:N35)</f>
        <v>155.3</v>
      </c>
    </row>
    <row r="36" spans="1:21" ht="12">
      <c r="A36" s="10" t="s">
        <v>39</v>
      </c>
      <c r="B36" s="27"/>
      <c r="C36" s="10"/>
      <c r="D36" s="10"/>
      <c r="E36" s="10"/>
      <c r="F36" s="10">
        <v>0.8</v>
      </c>
      <c r="G36" s="10"/>
      <c r="H36" s="10">
        <v>0.62</v>
      </c>
      <c r="I36" s="10">
        <v>1.02</v>
      </c>
      <c r="J36" s="10"/>
      <c r="K36" s="10">
        <v>0.4</v>
      </c>
      <c r="L36" s="10">
        <v>0.46</v>
      </c>
      <c r="M36" s="10">
        <v>0.35</v>
      </c>
      <c r="N36" s="10"/>
      <c r="O36" s="9"/>
      <c r="P36" s="9">
        <f>AVERAGE(D36:J36)</f>
        <v>0.8133333333333334</v>
      </c>
      <c r="Q36" s="9">
        <f>AVERAGE(K36:N36)</f>
        <v>0.4033333333333333</v>
      </c>
      <c r="R36" s="9"/>
      <c r="S36" s="35">
        <f>MIN(D36:N36)</f>
        <v>0.35</v>
      </c>
      <c r="T36" s="35">
        <f>MAX(D36:N36)</f>
        <v>1.02</v>
      </c>
      <c r="U36" s="36">
        <f>AVERAGE(D36:N36)</f>
        <v>0.6083333333333333</v>
      </c>
    </row>
    <row r="37" spans="1:21" ht="12">
      <c r="A37" s="15" t="s">
        <v>40</v>
      </c>
      <c r="B37" s="31"/>
      <c r="C37" s="15">
        <v>100</v>
      </c>
      <c r="D37" s="15">
        <v>793</v>
      </c>
      <c r="E37" s="15">
        <v>610</v>
      </c>
      <c r="F37" s="15">
        <v>650</v>
      </c>
      <c r="G37" s="15">
        <v>837</v>
      </c>
      <c r="H37" s="15">
        <v>664</v>
      </c>
      <c r="I37" s="15">
        <v>871</v>
      </c>
      <c r="J37" s="15">
        <v>750</v>
      </c>
      <c r="K37" s="15">
        <v>500</v>
      </c>
      <c r="L37" s="15">
        <v>430</v>
      </c>
      <c r="M37" s="15">
        <v>330</v>
      </c>
      <c r="N37" s="15"/>
      <c r="O37" s="10"/>
      <c r="P37" s="19">
        <f>AVERAGE(D37:J37)</f>
        <v>739.2857142857143</v>
      </c>
      <c r="Q37" s="19">
        <f>AVERAGE(K37:N37)</f>
        <v>420</v>
      </c>
      <c r="R37" s="10"/>
      <c r="S37" s="39">
        <f>MIN(D37:N37)</f>
        <v>330</v>
      </c>
      <c r="T37" s="39">
        <f>MAX(D37:N37)</f>
        <v>871</v>
      </c>
      <c r="U37" s="39">
        <f>AVERAGE(D37:N37)</f>
        <v>643.5</v>
      </c>
    </row>
    <row r="38" spans="1:18" ht="12">
      <c r="A38" s="11"/>
      <c r="B38" s="29"/>
      <c r="C38" s="13"/>
      <c r="D38" s="13"/>
      <c r="E38" s="13"/>
      <c r="F38" s="13"/>
      <c r="G38" s="13"/>
      <c r="H38" s="13"/>
      <c r="I38" s="13"/>
      <c r="J38" s="13"/>
      <c r="K38" s="13"/>
      <c r="L38" s="13"/>
      <c r="M38" s="13"/>
      <c r="N38" s="13"/>
      <c r="O38" s="9"/>
      <c r="P38" s="19"/>
      <c r="Q38" s="19"/>
      <c r="R38" s="9"/>
    </row>
    <row r="39" spans="1:21" ht="12">
      <c r="A39" s="9" t="s">
        <v>41</v>
      </c>
      <c r="B39" s="26"/>
      <c r="C39" s="9">
        <v>5.2</v>
      </c>
      <c r="D39" s="9">
        <v>79.5</v>
      </c>
      <c r="E39" s="9">
        <v>68.1</v>
      </c>
      <c r="F39" s="9">
        <v>58</v>
      </c>
      <c r="G39" s="9">
        <v>83.5</v>
      </c>
      <c r="H39" s="9">
        <v>63</v>
      </c>
      <c r="I39" s="9">
        <v>83.5</v>
      </c>
      <c r="J39" s="9">
        <v>68</v>
      </c>
      <c r="K39" s="9">
        <v>61.7</v>
      </c>
      <c r="L39" s="9">
        <v>51.4</v>
      </c>
      <c r="M39" s="9">
        <v>39.7</v>
      </c>
      <c r="N39" s="9">
        <v>48</v>
      </c>
      <c r="O39" s="9"/>
      <c r="P39" s="19">
        <f aca="true" t="shared" si="5" ref="P39:P49">AVERAGE(D39:J39)</f>
        <v>71.94285714285715</v>
      </c>
      <c r="Q39" s="19">
        <f aca="true" t="shared" si="6" ref="Q39:Q49">AVERAGE(K39:N39)</f>
        <v>50.2</v>
      </c>
      <c r="R39" s="9"/>
      <c r="S39" s="39">
        <f aca="true" t="shared" si="7" ref="S39:S49">MIN(D39:N39)</f>
        <v>39.7</v>
      </c>
      <c r="T39" s="39">
        <f aca="true" t="shared" si="8" ref="T39:T49">MAX(D39:N39)</f>
        <v>83.5</v>
      </c>
      <c r="U39" s="39">
        <f aca="true" t="shared" si="9" ref="U39:U49">AVERAGE(D39:N39)</f>
        <v>64.03636363636365</v>
      </c>
    </row>
    <row r="40" spans="1:21" ht="12">
      <c r="A40" s="9" t="s">
        <v>42</v>
      </c>
      <c r="B40" s="30"/>
      <c r="C40" s="19">
        <v>14</v>
      </c>
      <c r="D40" s="19">
        <v>212</v>
      </c>
      <c r="E40" s="19">
        <v>218</v>
      </c>
      <c r="F40" s="19">
        <v>147</v>
      </c>
      <c r="G40" s="19">
        <v>211</v>
      </c>
      <c r="H40" s="19">
        <v>164</v>
      </c>
      <c r="I40" s="19">
        <v>216</v>
      </c>
      <c r="J40" s="19">
        <v>170</v>
      </c>
      <c r="K40" s="19">
        <v>155</v>
      </c>
      <c r="L40" s="19">
        <v>139</v>
      </c>
      <c r="M40" s="19">
        <v>102</v>
      </c>
      <c r="N40" s="19">
        <v>131</v>
      </c>
      <c r="O40" s="9"/>
      <c r="P40" s="19">
        <f t="shared" si="5"/>
        <v>191.14285714285714</v>
      </c>
      <c r="Q40" s="19">
        <f t="shared" si="6"/>
        <v>131.75</v>
      </c>
      <c r="R40" s="9"/>
      <c r="S40" s="39">
        <f t="shared" si="7"/>
        <v>102</v>
      </c>
      <c r="T40" s="39">
        <f t="shared" si="8"/>
        <v>218</v>
      </c>
      <c r="U40" s="39">
        <f t="shared" si="9"/>
        <v>169.54545454545453</v>
      </c>
    </row>
    <row r="41" spans="1:21" ht="12">
      <c r="A41" s="9" t="s">
        <v>43</v>
      </c>
      <c r="B41" s="30"/>
      <c r="C41" s="19">
        <v>11</v>
      </c>
      <c r="D41" s="19">
        <v>127</v>
      </c>
      <c r="E41" s="19"/>
      <c r="F41" s="9">
        <v>80</v>
      </c>
      <c r="G41" s="19">
        <v>131</v>
      </c>
      <c r="H41" s="9">
        <v>92</v>
      </c>
      <c r="I41" s="19">
        <v>125</v>
      </c>
      <c r="J41" s="19">
        <v>110</v>
      </c>
      <c r="K41" s="19">
        <v>108</v>
      </c>
      <c r="L41" s="9">
        <v>83</v>
      </c>
      <c r="M41" s="9">
        <v>66</v>
      </c>
      <c r="N41" s="19"/>
      <c r="O41" s="9"/>
      <c r="P41" s="19">
        <f t="shared" si="5"/>
        <v>110.83333333333333</v>
      </c>
      <c r="Q41" s="19">
        <f t="shared" si="6"/>
        <v>85.66666666666667</v>
      </c>
      <c r="R41" s="9"/>
      <c r="S41" s="39">
        <f t="shared" si="7"/>
        <v>66</v>
      </c>
      <c r="T41" s="39">
        <f t="shared" si="8"/>
        <v>131</v>
      </c>
      <c r="U41" s="39">
        <f t="shared" si="9"/>
        <v>102.44444444444444</v>
      </c>
    </row>
    <row r="42" spans="1:21" ht="12">
      <c r="A42" s="9" t="s">
        <v>44</v>
      </c>
      <c r="B42" s="26"/>
      <c r="C42" s="9">
        <v>3.4</v>
      </c>
      <c r="D42" s="9">
        <v>35.2</v>
      </c>
      <c r="E42" s="9">
        <v>29.7</v>
      </c>
      <c r="F42" s="9">
        <v>25.5</v>
      </c>
      <c r="G42" s="9">
        <v>37.5</v>
      </c>
      <c r="H42" s="9">
        <v>28.8</v>
      </c>
      <c r="I42" s="9">
        <v>38.2</v>
      </c>
      <c r="J42" s="9">
        <v>31.6</v>
      </c>
      <c r="K42" s="9">
        <v>28.9</v>
      </c>
      <c r="L42" s="9">
        <v>24</v>
      </c>
      <c r="M42" s="9">
        <v>18.3</v>
      </c>
      <c r="N42" s="9">
        <v>23</v>
      </c>
      <c r="O42" s="9"/>
      <c r="P42" s="9">
        <f t="shared" si="5"/>
        <v>32.35714285714286</v>
      </c>
      <c r="Q42" s="9">
        <f t="shared" si="6"/>
        <v>23.55</v>
      </c>
      <c r="R42" s="9"/>
      <c r="S42" s="39">
        <f t="shared" si="7"/>
        <v>18.3</v>
      </c>
      <c r="T42" s="39">
        <f t="shared" si="8"/>
        <v>38.2</v>
      </c>
      <c r="U42" s="39">
        <f t="shared" si="9"/>
        <v>29.15454545454546</v>
      </c>
    </row>
    <row r="43" spans="1:21" ht="12">
      <c r="A43" s="10" t="s">
        <v>45</v>
      </c>
      <c r="B43" s="27"/>
      <c r="C43" s="10">
        <v>0.71</v>
      </c>
      <c r="D43" s="10">
        <v>2.77</v>
      </c>
      <c r="E43" s="10">
        <v>2.72</v>
      </c>
      <c r="F43" s="10">
        <v>2.4</v>
      </c>
      <c r="G43" s="10">
        <v>2.72</v>
      </c>
      <c r="H43" s="10">
        <v>2.39</v>
      </c>
      <c r="I43" s="10">
        <v>2.63</v>
      </c>
      <c r="J43" s="10">
        <v>2.6</v>
      </c>
      <c r="K43" s="10">
        <v>1.87</v>
      </c>
      <c r="L43" s="10">
        <v>1.69</v>
      </c>
      <c r="M43" s="10">
        <v>1.42</v>
      </c>
      <c r="N43" s="10">
        <v>1.58</v>
      </c>
      <c r="O43" s="9"/>
      <c r="P43" s="9">
        <f t="shared" si="5"/>
        <v>2.604285714285715</v>
      </c>
      <c r="Q43" s="9">
        <f t="shared" si="6"/>
        <v>1.6400000000000001</v>
      </c>
      <c r="R43" s="9"/>
      <c r="S43" s="35">
        <f t="shared" si="7"/>
        <v>1.42</v>
      </c>
      <c r="T43" s="35">
        <f t="shared" si="8"/>
        <v>2.77</v>
      </c>
      <c r="U43" s="36">
        <f t="shared" si="9"/>
        <v>2.2536363636363643</v>
      </c>
    </row>
    <row r="44" spans="1:21" ht="12">
      <c r="A44" s="9" t="s">
        <v>46</v>
      </c>
      <c r="B44" s="26"/>
      <c r="C44" s="9"/>
      <c r="D44" s="9">
        <v>42.9</v>
      </c>
      <c r="E44" s="9"/>
      <c r="F44" s="9"/>
      <c r="G44" s="9">
        <v>45.4</v>
      </c>
      <c r="H44" s="9"/>
      <c r="I44" s="9"/>
      <c r="J44" s="9">
        <v>36</v>
      </c>
      <c r="K44" s="9"/>
      <c r="L44" s="9"/>
      <c r="M44" s="9"/>
      <c r="N44" s="9"/>
      <c r="O44" s="1"/>
      <c r="P44" s="9">
        <f t="shared" si="5"/>
        <v>41.43333333333333</v>
      </c>
      <c r="Q44" s="9"/>
      <c r="R44" s="1"/>
      <c r="S44" s="39">
        <f t="shared" si="7"/>
        <v>36</v>
      </c>
      <c r="T44" s="39">
        <f t="shared" si="8"/>
        <v>45.4</v>
      </c>
      <c r="U44" s="39">
        <f t="shared" si="9"/>
        <v>41.43333333333333</v>
      </c>
    </row>
    <row r="45" spans="1:21" ht="12">
      <c r="A45" s="9" t="s">
        <v>47</v>
      </c>
      <c r="B45" s="26"/>
      <c r="C45" s="9">
        <v>0.8</v>
      </c>
      <c r="D45" s="9"/>
      <c r="E45" s="9">
        <v>6.2</v>
      </c>
      <c r="F45" s="9">
        <v>5.3</v>
      </c>
      <c r="G45" s="9"/>
      <c r="H45" s="9">
        <v>5.3</v>
      </c>
      <c r="I45" s="9">
        <v>7.1</v>
      </c>
      <c r="J45" s="9">
        <v>6.1</v>
      </c>
      <c r="K45" s="9">
        <v>5.82</v>
      </c>
      <c r="L45" s="9">
        <v>4.06</v>
      </c>
      <c r="M45" s="9">
        <v>3.92</v>
      </c>
      <c r="N45" s="9">
        <v>4.5</v>
      </c>
      <c r="O45" s="15"/>
      <c r="P45" s="9">
        <f t="shared" si="5"/>
        <v>6</v>
      </c>
      <c r="Q45" s="9">
        <f t="shared" si="6"/>
        <v>4.574999999999999</v>
      </c>
      <c r="R45" s="15"/>
      <c r="S45" s="35">
        <f t="shared" si="7"/>
        <v>3.92</v>
      </c>
      <c r="T45" s="35">
        <f t="shared" si="8"/>
        <v>7.1</v>
      </c>
      <c r="U45" s="35">
        <f t="shared" si="9"/>
        <v>5.366666666666667</v>
      </c>
    </row>
    <row r="46" spans="1:21" ht="12">
      <c r="A46" s="9" t="s">
        <v>48</v>
      </c>
      <c r="B46" s="26"/>
      <c r="C46" s="9">
        <v>5.4</v>
      </c>
      <c r="D46" s="9">
        <v>45.7</v>
      </c>
      <c r="E46" s="9">
        <v>40</v>
      </c>
      <c r="F46" s="9">
        <v>32</v>
      </c>
      <c r="G46" s="9">
        <v>46.3</v>
      </c>
      <c r="H46" s="9"/>
      <c r="I46" s="9"/>
      <c r="J46" s="9">
        <v>39</v>
      </c>
      <c r="K46" s="9"/>
      <c r="L46" s="9"/>
      <c r="M46" s="9"/>
      <c r="N46" s="9"/>
      <c r="O46" s="9"/>
      <c r="P46" s="9">
        <f t="shared" si="5"/>
        <v>40.6</v>
      </c>
      <c r="Q46" s="9"/>
      <c r="R46" s="9"/>
      <c r="S46" s="39">
        <f t="shared" si="7"/>
        <v>32</v>
      </c>
      <c r="T46" s="39">
        <f t="shared" si="8"/>
        <v>46.3</v>
      </c>
      <c r="U46" s="39">
        <f t="shared" si="9"/>
        <v>40.6</v>
      </c>
    </row>
    <row r="47" spans="1:21" ht="12">
      <c r="A47" s="9" t="s">
        <v>49</v>
      </c>
      <c r="D47" s="9">
        <v>28.1</v>
      </c>
      <c r="E47" s="9"/>
      <c r="F47" s="9"/>
      <c r="G47" s="9">
        <v>27.3</v>
      </c>
      <c r="H47" s="9"/>
      <c r="I47" s="9"/>
      <c r="J47" s="9"/>
      <c r="K47" s="9"/>
      <c r="L47" s="9"/>
      <c r="M47" s="9"/>
      <c r="N47" s="9"/>
      <c r="O47" s="9"/>
      <c r="P47" s="9">
        <f t="shared" si="5"/>
        <v>27.700000000000003</v>
      </c>
      <c r="Q47" s="9"/>
      <c r="R47" s="9"/>
      <c r="S47" s="39">
        <f t="shared" si="7"/>
        <v>27.3</v>
      </c>
      <c r="T47" s="39">
        <f t="shared" si="8"/>
        <v>28.1</v>
      </c>
      <c r="U47" s="39">
        <f t="shared" si="9"/>
        <v>27.700000000000003</v>
      </c>
    </row>
    <row r="48" spans="1:21" ht="12">
      <c r="A48" s="9" t="s">
        <v>50</v>
      </c>
      <c r="B48" s="26"/>
      <c r="C48" s="9">
        <v>3.6</v>
      </c>
      <c r="D48" s="9">
        <v>24</v>
      </c>
      <c r="E48" s="9">
        <v>19.2</v>
      </c>
      <c r="F48" s="9">
        <v>18.2</v>
      </c>
      <c r="G48" s="9">
        <v>24.4</v>
      </c>
      <c r="H48" s="9">
        <v>19.6</v>
      </c>
      <c r="I48" s="9">
        <v>25.1</v>
      </c>
      <c r="J48" s="9">
        <v>20.4</v>
      </c>
      <c r="K48" s="9">
        <v>15.5</v>
      </c>
      <c r="L48" s="9">
        <v>14.3</v>
      </c>
      <c r="M48" s="9">
        <v>11</v>
      </c>
      <c r="N48" s="9">
        <v>11.9</v>
      </c>
      <c r="O48" s="9"/>
      <c r="P48" s="9">
        <f t="shared" si="5"/>
        <v>21.557142857142857</v>
      </c>
      <c r="Q48" s="9">
        <f t="shared" si="6"/>
        <v>13.174999999999999</v>
      </c>
      <c r="R48" s="9"/>
      <c r="S48" s="39">
        <f t="shared" si="7"/>
        <v>11</v>
      </c>
      <c r="T48" s="39">
        <f t="shared" si="8"/>
        <v>25.1</v>
      </c>
      <c r="U48" s="39">
        <f t="shared" si="9"/>
        <v>18.50909090909091</v>
      </c>
    </row>
    <row r="49" spans="1:21" ht="12">
      <c r="A49" s="9" t="s">
        <v>51</v>
      </c>
      <c r="B49" s="26"/>
      <c r="C49" s="9">
        <v>0.53</v>
      </c>
      <c r="D49" s="9">
        <v>3.43</v>
      </c>
      <c r="E49" s="9">
        <v>2.7</v>
      </c>
      <c r="F49" s="9">
        <v>2.48</v>
      </c>
      <c r="G49" s="9"/>
      <c r="H49" s="9">
        <v>2.65</v>
      </c>
      <c r="I49" s="9">
        <v>3.6</v>
      </c>
      <c r="J49" s="9">
        <v>3.05</v>
      </c>
      <c r="K49" s="9">
        <v>2.18</v>
      </c>
      <c r="L49" s="9">
        <v>1.86</v>
      </c>
      <c r="M49" s="9">
        <v>1.49</v>
      </c>
      <c r="N49" s="9">
        <v>1.75</v>
      </c>
      <c r="O49" s="9"/>
      <c r="P49" s="9">
        <f t="shared" si="5"/>
        <v>2.985</v>
      </c>
      <c r="Q49" s="9">
        <f t="shared" si="6"/>
        <v>1.82</v>
      </c>
      <c r="R49" s="9"/>
      <c r="S49" s="35">
        <f t="shared" si="7"/>
        <v>1.49</v>
      </c>
      <c r="T49" s="35">
        <f t="shared" si="8"/>
        <v>3.6</v>
      </c>
      <c r="U49" s="35">
        <f t="shared" si="9"/>
        <v>2.5189999999999997</v>
      </c>
    </row>
    <row r="50" spans="1:21" ht="12">
      <c r="A50" s="11"/>
      <c r="B50" s="29"/>
      <c r="C50" s="13"/>
      <c r="D50" s="13"/>
      <c r="E50" s="13"/>
      <c r="F50" s="13"/>
      <c r="G50" s="13"/>
      <c r="H50" s="13"/>
      <c r="I50" s="13"/>
      <c r="J50" s="13"/>
      <c r="K50" s="13"/>
      <c r="L50" s="13"/>
      <c r="M50" s="13"/>
      <c r="N50" s="13"/>
      <c r="O50" s="1"/>
      <c r="P50" s="1"/>
      <c r="Q50" s="1"/>
      <c r="R50" s="1"/>
      <c r="S50" s="35"/>
      <c r="T50" s="35"/>
      <c r="U50" s="35"/>
    </row>
    <row r="51" spans="1:21" ht="12">
      <c r="A51" s="15" t="s">
        <v>52</v>
      </c>
      <c r="B51" s="31"/>
      <c r="C51" s="15"/>
      <c r="D51" s="15">
        <v>1170</v>
      </c>
      <c r="E51" s="15">
        <v>966</v>
      </c>
      <c r="F51" s="15">
        <v>970</v>
      </c>
      <c r="G51" s="15"/>
      <c r="H51" s="15">
        <v>729</v>
      </c>
      <c r="I51" s="15">
        <v>995</v>
      </c>
      <c r="J51" s="15">
        <v>880</v>
      </c>
      <c r="K51" s="15">
        <v>610</v>
      </c>
      <c r="L51" s="15">
        <v>640</v>
      </c>
      <c r="M51" s="15">
        <v>450</v>
      </c>
      <c r="N51" s="15"/>
      <c r="O51" s="1"/>
      <c r="P51" s="9">
        <f>AVERAGE(D51:J51)</f>
        <v>951.6666666666666</v>
      </c>
      <c r="Q51" s="9">
        <f>AVERAGE(K51:N51)</f>
        <v>566.6666666666666</v>
      </c>
      <c r="R51" s="1"/>
      <c r="S51" s="39">
        <f>MIN(D51:N51)</f>
        <v>450</v>
      </c>
      <c r="T51" s="39">
        <f>MAX(D51:N51)</f>
        <v>1170</v>
      </c>
      <c r="U51" s="39">
        <f>AVERAGE(D51:N51)</f>
        <v>823.3333333333334</v>
      </c>
    </row>
    <row r="52" spans="1:21" ht="12">
      <c r="A52" s="9" t="s">
        <v>54</v>
      </c>
      <c r="B52" s="26"/>
      <c r="C52" s="9">
        <v>2.4</v>
      </c>
      <c r="D52" s="9">
        <v>32.7</v>
      </c>
      <c r="E52" s="9">
        <v>27</v>
      </c>
      <c r="F52" s="9">
        <v>21</v>
      </c>
      <c r="G52" s="9"/>
      <c r="H52" s="9">
        <v>23.6</v>
      </c>
      <c r="I52" s="9">
        <v>31.5</v>
      </c>
      <c r="J52" s="9">
        <v>22.7</v>
      </c>
      <c r="K52" s="9">
        <v>20.5</v>
      </c>
      <c r="L52" s="9">
        <v>18</v>
      </c>
      <c r="M52" s="9">
        <v>13.5</v>
      </c>
      <c r="N52" s="9">
        <v>18</v>
      </c>
      <c r="O52" s="10"/>
      <c r="P52" s="9">
        <f>AVERAGE(D52:J52)</f>
        <v>26.416666666666668</v>
      </c>
      <c r="Q52" s="9">
        <f>AVERAGE(K52:N52)</f>
        <v>17.5</v>
      </c>
      <c r="R52" s="10"/>
      <c r="S52" s="35">
        <f>MIN(D52:N52)</f>
        <v>13.5</v>
      </c>
      <c r="T52" s="35">
        <f>MAX(D52:N52)</f>
        <v>32.7</v>
      </c>
      <c r="U52" s="35">
        <f>AVERAGE(D52:N52)</f>
        <v>22.85</v>
      </c>
    </row>
    <row r="53" spans="1:21" ht="12">
      <c r="A53" s="9" t="s">
        <v>53</v>
      </c>
      <c r="B53" s="26"/>
      <c r="C53" s="9"/>
      <c r="D53" s="9"/>
      <c r="E53" s="9"/>
      <c r="F53" s="9"/>
      <c r="G53" s="9"/>
      <c r="H53" s="9"/>
      <c r="I53" s="9"/>
      <c r="J53" s="9"/>
      <c r="K53" s="9"/>
      <c r="L53" s="9"/>
      <c r="M53" s="9"/>
      <c r="N53" s="9"/>
      <c r="O53" s="10"/>
      <c r="P53" s="10"/>
      <c r="Q53" s="10"/>
      <c r="R53" s="10"/>
      <c r="S53" s="35"/>
      <c r="T53" s="35"/>
      <c r="U53" s="36"/>
    </row>
    <row r="54" spans="1:3" ht="12">
      <c r="A54" s="9" t="s">
        <v>102</v>
      </c>
      <c r="B54" s="9"/>
      <c r="C54" s="9">
        <v>0.6</v>
      </c>
    </row>
    <row r="55" spans="1:21" ht="12">
      <c r="A55" s="9" t="s">
        <v>55</v>
      </c>
      <c r="B55" s="9"/>
      <c r="C55" s="9">
        <v>0.7</v>
      </c>
      <c r="D55" s="20"/>
      <c r="E55" s="9">
        <v>10</v>
      </c>
      <c r="F55" s="9">
        <v>10</v>
      </c>
      <c r="G55" s="20"/>
      <c r="H55" s="9">
        <v>10.5</v>
      </c>
      <c r="I55" s="9">
        <v>14.9</v>
      </c>
      <c r="J55" s="9">
        <v>12</v>
      </c>
      <c r="K55" s="9">
        <v>6.73</v>
      </c>
      <c r="L55" s="9">
        <v>5.84</v>
      </c>
      <c r="M55" s="9">
        <v>4.46</v>
      </c>
      <c r="N55" s="20">
        <f>0.7*N42</f>
        <v>16.099999999999998</v>
      </c>
      <c r="O55" s="5"/>
      <c r="P55" s="9">
        <f>AVERAGE(D55:J55)</f>
        <v>11.48</v>
      </c>
      <c r="Q55" s="9">
        <f>AVERAGE(K55:N55)</f>
        <v>8.282499999999999</v>
      </c>
      <c r="R55" s="5"/>
      <c r="S55" s="35">
        <f>MIN(D55:N55)</f>
        <v>4.46</v>
      </c>
      <c r="T55" s="35">
        <f>MAX(D55:N55)</f>
        <v>16.099999999999998</v>
      </c>
      <c r="U55" s="36">
        <f>AVERAGE(D55:N55)</f>
        <v>10.058888888888887</v>
      </c>
    </row>
    <row r="56" spans="1:21" ht="12">
      <c r="A56" s="9" t="s">
        <v>56</v>
      </c>
      <c r="B56" s="26"/>
      <c r="C56" s="9"/>
      <c r="D56" s="9">
        <v>3.72</v>
      </c>
      <c r="E56" s="9"/>
      <c r="F56" s="9">
        <v>2.8</v>
      </c>
      <c r="G56" s="9"/>
      <c r="H56" s="9">
        <v>2.9</v>
      </c>
      <c r="I56" s="9">
        <v>4.3</v>
      </c>
      <c r="J56" s="9"/>
      <c r="K56" s="9">
        <v>1.95</v>
      </c>
      <c r="L56" s="9">
        <v>1.58</v>
      </c>
      <c r="M56" s="9">
        <v>1.22</v>
      </c>
      <c r="N56" s="9"/>
      <c r="O56" s="5"/>
      <c r="P56" s="9">
        <f>AVERAGE(D56:J56)</f>
        <v>3.4299999999999997</v>
      </c>
      <c r="Q56" s="9">
        <f>AVERAGE(K56:N56)</f>
        <v>1.5833333333333333</v>
      </c>
      <c r="R56" s="5"/>
      <c r="S56" s="35">
        <f>MIN(D56:N56)</f>
        <v>1.22</v>
      </c>
      <c r="T56" s="35">
        <f>MAX(D56:N56)</f>
        <v>4.3</v>
      </c>
      <c r="U56" s="36">
        <f>AVERAGE(D56:N56)</f>
        <v>2.6385714285714283</v>
      </c>
    </row>
    <row r="57" spans="1:18" ht="12">
      <c r="A57" s="11"/>
      <c r="B57" s="29"/>
      <c r="C57" s="13"/>
      <c r="D57" s="13"/>
      <c r="E57" s="13"/>
      <c r="F57" s="13"/>
      <c r="G57" s="13"/>
      <c r="H57" s="13"/>
      <c r="I57" s="13"/>
      <c r="J57" s="13"/>
      <c r="K57" s="13"/>
      <c r="L57" s="13"/>
      <c r="M57" s="13"/>
      <c r="N57" s="13"/>
      <c r="O57" s="5"/>
      <c r="P57" s="5"/>
      <c r="Q57" s="5"/>
      <c r="R57" s="5"/>
    </row>
    <row r="58" spans="1:18" ht="12">
      <c r="A58" s="14" t="s">
        <v>57</v>
      </c>
      <c r="B58" s="29"/>
      <c r="C58" s="13"/>
      <c r="D58" s="13"/>
      <c r="E58" s="13"/>
      <c r="F58" s="13"/>
      <c r="G58" s="13"/>
      <c r="H58" s="13"/>
      <c r="I58" s="13"/>
      <c r="J58" s="13"/>
      <c r="K58" s="13"/>
      <c r="L58" s="13"/>
      <c r="M58" s="13"/>
      <c r="N58" s="13"/>
      <c r="O58" s="5"/>
      <c r="P58" s="5"/>
      <c r="Q58" s="5"/>
      <c r="R58" s="5"/>
    </row>
    <row r="59" spans="1:14" ht="12">
      <c r="A59" s="10" t="s">
        <v>58</v>
      </c>
      <c r="B59" s="27"/>
      <c r="C59" s="10"/>
      <c r="D59" s="10"/>
      <c r="E59" s="10"/>
      <c r="F59" s="10">
        <v>0.061</v>
      </c>
      <c r="G59" s="10"/>
      <c r="H59" s="10"/>
      <c r="I59" s="10"/>
      <c r="J59" s="10"/>
      <c r="K59" s="10"/>
      <c r="L59" s="10"/>
      <c r="M59" s="10"/>
      <c r="N59" s="10"/>
    </row>
    <row r="60" spans="1:14" ht="12">
      <c r="A60" s="12" t="s">
        <v>59</v>
      </c>
      <c r="B60" s="28"/>
      <c r="C60" s="12"/>
      <c r="D60" s="12"/>
      <c r="E60" s="12"/>
      <c r="F60" s="12">
        <v>0.22</v>
      </c>
      <c r="G60" s="12"/>
      <c r="H60" s="12" t="s">
        <v>60</v>
      </c>
      <c r="I60" s="12" t="s">
        <v>61</v>
      </c>
      <c r="J60" s="12"/>
      <c r="K60" s="12" t="s">
        <v>62</v>
      </c>
      <c r="L60" s="12" t="s">
        <v>62</v>
      </c>
      <c r="M60" s="12" t="s">
        <v>63</v>
      </c>
      <c r="N60" s="12"/>
    </row>
    <row r="61" spans="1:14" ht="12">
      <c r="A61" s="5"/>
      <c r="B61" s="23"/>
      <c r="C61" s="5" t="s">
        <v>99</v>
      </c>
      <c r="D61" s="5" t="s">
        <v>64</v>
      </c>
      <c r="E61" s="5" t="s">
        <v>65</v>
      </c>
      <c r="F61" s="5" t="s">
        <v>66</v>
      </c>
      <c r="G61" s="5" t="s">
        <v>67</v>
      </c>
      <c r="H61" s="5" t="s">
        <v>68</v>
      </c>
      <c r="I61" s="5" t="s">
        <v>68</v>
      </c>
      <c r="J61" s="5" t="s">
        <v>69</v>
      </c>
      <c r="K61" s="5" t="s">
        <v>70</v>
      </c>
      <c r="L61" s="5" t="s">
        <v>70</v>
      </c>
      <c r="M61" s="5" t="s">
        <v>70</v>
      </c>
      <c r="N61" s="5" t="s">
        <v>71</v>
      </c>
    </row>
    <row r="62" spans="1:14" ht="12">
      <c r="A62" s="5"/>
      <c r="B62" s="23"/>
      <c r="C62" s="5" t="s">
        <v>73</v>
      </c>
      <c r="D62" s="5" t="s">
        <v>72</v>
      </c>
      <c r="E62" s="5" t="s">
        <v>73</v>
      </c>
      <c r="F62" s="5" t="s">
        <v>74</v>
      </c>
      <c r="G62" s="5" t="s">
        <v>75</v>
      </c>
      <c r="H62" s="5" t="s">
        <v>76</v>
      </c>
      <c r="I62" s="5" t="s">
        <v>76</v>
      </c>
      <c r="J62" s="5" t="s">
        <v>73</v>
      </c>
      <c r="K62" s="5" t="s">
        <v>73</v>
      </c>
      <c r="L62" s="5" t="s">
        <v>73</v>
      </c>
      <c r="M62" s="5" t="s">
        <v>73</v>
      </c>
      <c r="N62" s="5" t="s">
        <v>73</v>
      </c>
    </row>
    <row r="63" spans="1:14" ht="12">
      <c r="A63" s="5"/>
      <c r="B63" s="32"/>
      <c r="C63" s="40" t="s">
        <v>100</v>
      </c>
      <c r="D63" s="5" t="s">
        <v>77</v>
      </c>
      <c r="E63" s="5" t="s">
        <v>78</v>
      </c>
      <c r="F63" s="5" t="s">
        <v>79</v>
      </c>
      <c r="G63" s="5" t="s">
        <v>80</v>
      </c>
      <c r="H63" s="5" t="s">
        <v>8</v>
      </c>
      <c r="I63" s="5" t="s">
        <v>8</v>
      </c>
      <c r="J63" s="5" t="s">
        <v>81</v>
      </c>
      <c r="K63" s="5" t="s">
        <v>82</v>
      </c>
      <c r="L63" s="5" t="s">
        <v>82</v>
      </c>
      <c r="M63" s="5" t="s">
        <v>82</v>
      </c>
      <c r="N63" s="5" t="s">
        <v>83</v>
      </c>
    </row>
    <row r="64" spans="1:14" ht="12">
      <c r="A64" s="5"/>
      <c r="B64" s="23"/>
      <c r="C64" s="5"/>
      <c r="D64" s="5" t="s">
        <v>72</v>
      </c>
      <c r="E64" s="5"/>
      <c r="F64" s="5" t="s">
        <v>84</v>
      </c>
      <c r="G64" s="5" t="s">
        <v>85</v>
      </c>
      <c r="H64" s="5"/>
      <c r="I64" s="5"/>
      <c r="J64" s="5"/>
      <c r="K64" s="5"/>
      <c r="L64" s="5"/>
      <c r="M64" s="5"/>
      <c r="N64" s="5"/>
    </row>
    <row r="66" spans="1:3" ht="12">
      <c r="A66" s="21"/>
      <c r="B66" s="21"/>
      <c r="C66" s="21"/>
    </row>
  </sheetData>
  <printOptions/>
  <pageMargins left="0.75" right="0.75" top="1" bottom="1" header="0.5" footer="0.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A12"/>
  <sheetViews>
    <sheetView workbookViewId="0" topLeftCell="A1">
      <selection activeCell="A18" sqref="A18"/>
    </sheetView>
  </sheetViews>
  <sheetFormatPr defaultColWidth="11.421875" defaultRowHeight="12.75"/>
  <cols>
    <col min="1" max="1" width="221.140625" style="0" bestFit="1" customWidth="1"/>
  </cols>
  <sheetData>
    <row r="1" ht="12">
      <c r="A1" s="33" t="s">
        <v>104</v>
      </c>
    </row>
    <row r="2" ht="12">
      <c r="A2" s="33" t="s">
        <v>105</v>
      </c>
    </row>
    <row r="3" ht="12">
      <c r="A3" s="33" t="s">
        <v>106</v>
      </c>
    </row>
    <row r="4" ht="12">
      <c r="A4" s="33" t="s">
        <v>0</v>
      </c>
    </row>
    <row r="5" ht="12">
      <c r="A5" s="42" t="s">
        <v>1</v>
      </c>
    </row>
    <row r="6" ht="12">
      <c r="A6" s="33" t="s">
        <v>2</v>
      </c>
    </row>
    <row r="7" ht="12">
      <c r="A7" s="33" t="s">
        <v>3</v>
      </c>
    </row>
    <row r="8" ht="12">
      <c r="A8" s="33" t="s">
        <v>9</v>
      </c>
    </row>
    <row r="9" ht="12">
      <c r="A9" s="33" t="s">
        <v>4</v>
      </c>
    </row>
    <row r="10" ht="12">
      <c r="A10" s="33" t="s">
        <v>5</v>
      </c>
    </row>
    <row r="11" ht="12">
      <c r="A11" s="33" t="s">
        <v>6</v>
      </c>
    </row>
    <row r="12" ht="12">
      <c r="A12" s="33" t="s">
        <v>7</v>
      </c>
    </row>
  </sheetData>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Washington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Brad Jolliff</dc:creator>
  <cp:keywords/>
  <dc:description/>
  <cp:lastModifiedBy>Brad Jolliff</cp:lastModifiedBy>
  <dcterms:created xsi:type="dcterms:W3CDTF">2003-10-23T21:14:11Z</dcterms:created>
  <dcterms:modified xsi:type="dcterms:W3CDTF">2011-01-25T18:45:26Z</dcterms:modified>
  <cp:category/>
  <cp:version/>
  <cp:contentType/>
  <cp:contentStatus/>
</cp:coreProperties>
</file>