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0"/>
  <workbookPr/>
  <mc:AlternateContent xmlns:mc="http://schemas.openxmlformats.org/markup-compatibility/2006">
    <mc:Choice Requires="x15">
      <x15ac:absPath xmlns:x15ac="http://schemas.microsoft.com/office/spreadsheetml/2010/11/ac" url="/Users/EditorialAssistant/Downloads/"/>
    </mc:Choice>
  </mc:AlternateContent>
  <xr:revisionPtr revIDLastSave="0" documentId="13_ncr:1_{696E461D-AC01-9E45-8DFD-EF8593687AFD}" xr6:coauthVersionLast="47" xr6:coauthVersionMax="47" xr10:uidLastSave="{00000000-0000-0000-0000-000000000000}"/>
  <bookViews>
    <workbookView xWindow="0" yWindow="500" windowWidth="25440" windowHeight="15400" xr2:uid="{00000000-000D-0000-FFFF-FFFF00000000}"/>
  </bookViews>
  <sheets>
    <sheet name="Sheet1" sheetId="1"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6" i="1" l="1"/>
  <c r="X31" i="1"/>
  <c r="X12" i="1"/>
  <c r="X13" i="1"/>
  <c r="X15" i="1"/>
  <c r="X16" i="1"/>
  <c r="X17" i="1"/>
  <c r="X19" i="1"/>
  <c r="X20" i="1"/>
  <c r="X21" i="1"/>
  <c r="X22" i="1"/>
  <c r="X23" i="1"/>
  <c r="X24" i="1"/>
  <c r="X25" i="1"/>
  <c r="X27" i="1"/>
  <c r="X28" i="1"/>
  <c r="X29" i="1"/>
  <c r="X30" i="1"/>
  <c r="X32" i="1"/>
  <c r="X33" i="1"/>
  <c r="X34" i="1"/>
  <c r="X35" i="1"/>
  <c r="X36" i="1"/>
  <c r="X37" i="1"/>
  <c r="X38" i="1"/>
  <c r="X39" i="1"/>
  <c r="X40" i="1"/>
  <c r="X41" i="1"/>
  <c r="X42" i="1"/>
  <c r="X11" i="1"/>
  <c r="X9" i="1"/>
  <c r="X8" i="1"/>
  <c r="X7" i="1"/>
  <c r="X6" i="1"/>
  <c r="AB40" i="1"/>
  <c r="Y7" i="1"/>
  <c r="Y8" i="1"/>
  <c r="Y9" i="1"/>
  <c r="Y11" i="1"/>
  <c r="Y12" i="1"/>
  <c r="Y13" i="1"/>
  <c r="Y15" i="1"/>
  <c r="Y16" i="1"/>
  <c r="Y17" i="1"/>
  <c r="Y19" i="1"/>
  <c r="Y20" i="1"/>
  <c r="Y21" i="1"/>
  <c r="Y22" i="1"/>
  <c r="Y23" i="1"/>
  <c r="Y24" i="1"/>
  <c r="Y25" i="1"/>
  <c r="Y26" i="1"/>
  <c r="Y27" i="1"/>
  <c r="Y28" i="1"/>
  <c r="Y29" i="1"/>
  <c r="Y30" i="1"/>
  <c r="Y31" i="1"/>
  <c r="Y32" i="1"/>
  <c r="Y33" i="1"/>
  <c r="Y34" i="1"/>
  <c r="Y35" i="1"/>
  <c r="Y36" i="1"/>
  <c r="Y37" i="1"/>
  <c r="Y38" i="1"/>
  <c r="Y39" i="1"/>
  <c r="Y40" i="1"/>
  <c r="Y41" i="1"/>
  <c r="Y42" i="1"/>
  <c r="Y43" i="1"/>
  <c r="X43" i="1"/>
  <c r="AA6" i="1"/>
  <c r="AA7" i="1"/>
  <c r="AA8" i="1"/>
  <c r="AA9" i="1"/>
  <c r="AA11" i="1"/>
  <c r="AA12" i="1"/>
  <c r="AA13" i="1"/>
  <c r="AA15" i="1"/>
  <c r="AA16" i="1"/>
  <c r="AA17"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U43" i="1"/>
  <c r="V43" i="1"/>
  <c r="AB7" i="1"/>
  <c r="AB8" i="1"/>
  <c r="AB9"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1" i="1"/>
  <c r="AB42" i="1"/>
  <c r="AB6" i="1"/>
  <c r="D43" i="1"/>
  <c r="E43" i="1"/>
  <c r="F43" i="1"/>
  <c r="G43" i="1"/>
  <c r="H43" i="1"/>
  <c r="I43" i="1"/>
  <c r="J43" i="1"/>
  <c r="K43" i="1"/>
  <c r="L43" i="1"/>
  <c r="M43" i="1"/>
  <c r="N43" i="1"/>
  <c r="O43" i="1"/>
  <c r="P43" i="1"/>
  <c r="Q43" i="1"/>
  <c r="R43" i="1"/>
  <c r="S43" i="1"/>
  <c r="T43" i="1"/>
  <c r="C43" i="1"/>
</calcChain>
</file>

<file path=xl/sharedStrings.xml><?xml version="1.0" encoding="utf-8"?>
<sst xmlns="http://schemas.openxmlformats.org/spreadsheetml/2006/main" count="108" uniqueCount="80">
  <si>
    <t>Li</t>
  </si>
  <si>
    <t>Sc</t>
  </si>
  <si>
    <t>V</t>
  </si>
  <si>
    <t>Cr</t>
  </si>
  <si>
    <t>B</t>
  </si>
  <si>
    <t xml:space="preserve"> </t>
  </si>
  <si>
    <t>Na</t>
  </si>
  <si>
    <t>Mg</t>
  </si>
  <si>
    <t>Al</t>
  </si>
  <si>
    <t>K</t>
  </si>
  <si>
    <t>Ca</t>
  </si>
  <si>
    <t>Ti</t>
  </si>
  <si>
    <t>Mn</t>
  </si>
  <si>
    <t>Fe</t>
  </si>
  <si>
    <t>Co</t>
  </si>
  <si>
    <t>Ni</t>
  </si>
  <si>
    <t>Cu</t>
  </si>
  <si>
    <t>Zn</t>
  </si>
  <si>
    <t>Rb</t>
  </si>
  <si>
    <t>Sr</t>
  </si>
  <si>
    <t>Y</t>
  </si>
  <si>
    <t>Zr</t>
  </si>
  <si>
    <t>Nb</t>
  </si>
  <si>
    <t>Ba</t>
  </si>
  <si>
    <t>La</t>
  </si>
  <si>
    <t>Ce</t>
  </si>
  <si>
    <t>Pr</t>
  </si>
  <si>
    <t>Nd</t>
  </si>
  <si>
    <t>Sm</t>
  </si>
  <si>
    <t>Eu</t>
  </si>
  <si>
    <t>Gd</t>
  </si>
  <si>
    <t>Dy</t>
  </si>
  <si>
    <t>Er</t>
  </si>
  <si>
    <t>Yb</t>
  </si>
  <si>
    <t>Hf</t>
  </si>
  <si>
    <t>Pb</t>
  </si>
  <si>
    <t>Th</t>
  </si>
  <si>
    <t>U</t>
  </si>
  <si>
    <t>C7</t>
  </si>
  <si>
    <t>C8</t>
  </si>
  <si>
    <t>C9</t>
  </si>
  <si>
    <t>C6r</t>
  </si>
  <si>
    <t>C7r</t>
  </si>
  <si>
    <t>C8r</t>
  </si>
  <si>
    <t>C9r</t>
  </si>
  <si>
    <t>R10</t>
  </si>
  <si>
    <t>R11</t>
  </si>
  <si>
    <t>R12</t>
  </si>
  <si>
    <t>R13</t>
  </si>
  <si>
    <t>R10r</t>
  </si>
  <si>
    <t>R11r</t>
  </si>
  <si>
    <t>R12r</t>
  </si>
  <si>
    <t>R13r</t>
  </si>
  <si>
    <t>Rn1</t>
  </si>
  <si>
    <t>Rn2</t>
  </si>
  <si>
    <t>Rn3</t>
  </si>
  <si>
    <t>Rn4</t>
  </si>
  <si>
    <t>dark</t>
  </si>
  <si>
    <t>light</t>
  </si>
  <si>
    <t>mixed</t>
  </si>
  <si>
    <t>Sum</t>
  </si>
  <si>
    <t>Avg</t>
  </si>
  <si>
    <t>bdl</t>
  </si>
  <si>
    <t>Average of sum, analyses in CL light areas (n=14): 6705 ppm</t>
  </si>
  <si>
    <t>Average of sum, analyses in CL dark areas (n=4): 13,758 ppm</t>
  </si>
  <si>
    <t>CL light</t>
  </si>
  <si>
    <t>CL dark</t>
  </si>
  <si>
    <t>all</t>
  </si>
  <si>
    <r>
      <t>dl</t>
    </r>
    <r>
      <rPr>
        <vertAlign val="superscript"/>
        <sz val="11"/>
        <color theme="1"/>
        <rFont val="Calibri"/>
        <family val="2"/>
        <scheme val="minor"/>
      </rPr>
      <t>a</t>
    </r>
  </si>
  <si>
    <t xml:space="preserve">Note(s): The CL light and dark layers were not correlated with optically visible layering. Data in this table are shown in Figures 8C and 9A. The LAICPMS spot size used is 50 μm. </t>
  </si>
  <si>
    <r>
      <t>C6</t>
    </r>
    <r>
      <rPr>
        <vertAlign val="superscript"/>
        <sz val="11"/>
        <color theme="1"/>
        <rFont val="Calibri"/>
        <family val="2"/>
        <scheme val="minor"/>
      </rPr>
      <t>b</t>
    </r>
  </si>
  <si>
    <r>
      <t>2SD</t>
    </r>
    <r>
      <rPr>
        <vertAlign val="superscript"/>
        <sz val="11"/>
        <color theme="1"/>
        <rFont val="Calibri"/>
        <family val="2"/>
        <scheme val="minor"/>
      </rPr>
      <t>c</t>
    </r>
  </si>
  <si>
    <r>
      <t>CL</t>
    </r>
    <r>
      <rPr>
        <vertAlign val="superscript"/>
        <sz val="11"/>
        <color theme="1"/>
        <rFont val="Calibri"/>
        <family val="2"/>
        <scheme val="minor"/>
      </rPr>
      <t>d</t>
    </r>
  </si>
  <si>
    <r>
      <t>bdl</t>
    </r>
    <r>
      <rPr>
        <vertAlign val="superscript"/>
        <sz val="11"/>
        <color theme="1"/>
        <rFont val="Calibri"/>
        <family val="2"/>
        <scheme val="minor"/>
      </rPr>
      <t>e</t>
    </r>
  </si>
  <si>
    <r>
      <rPr>
        <vertAlign val="superscript"/>
        <sz val="11"/>
        <color theme="1"/>
        <rFont val="Calibri"/>
        <family val="2"/>
        <scheme val="minor"/>
      </rPr>
      <t>c</t>
    </r>
    <r>
      <rPr>
        <sz val="11"/>
        <color theme="1"/>
        <rFont val="Calibri"/>
        <family val="2"/>
        <scheme val="minor"/>
      </rPr>
      <t xml:space="preserve">SD = standard deviation; </t>
    </r>
    <r>
      <rPr>
        <vertAlign val="superscript"/>
        <sz val="11"/>
        <color theme="1"/>
        <rFont val="Calibri"/>
        <family val="2"/>
        <scheme val="minor"/>
      </rPr>
      <t>d</t>
    </r>
    <r>
      <rPr>
        <sz val="11"/>
        <color theme="1"/>
        <rFont val="Calibri"/>
        <family val="2"/>
        <scheme val="minor"/>
      </rPr>
      <t xml:space="preserve">CL = cathodoluminescence response (intensity) of area analyzed; </t>
    </r>
    <r>
      <rPr>
        <vertAlign val="superscript"/>
        <sz val="11"/>
        <color theme="1"/>
        <rFont val="Calibri"/>
        <family val="2"/>
        <scheme val="minor"/>
      </rPr>
      <t>e</t>
    </r>
    <r>
      <rPr>
        <sz val="11"/>
        <color theme="1"/>
        <rFont val="Calibri"/>
        <family val="2"/>
        <scheme val="minor"/>
      </rPr>
      <t>bdl = below dl.</t>
    </r>
  </si>
  <si>
    <t>Most of the cristobalite grain is in a  single, light CL layer (e.g., Figure 3). Only analyses R10 and R12 are in dark CL areas.</t>
  </si>
  <si>
    <r>
      <rPr>
        <vertAlign val="superscript"/>
        <sz val="11"/>
        <color theme="1"/>
        <rFont val="Calibri"/>
        <family val="2"/>
        <scheme val="minor"/>
      </rPr>
      <t>a</t>
    </r>
    <r>
      <rPr>
        <sz val="11"/>
        <color theme="1"/>
        <rFont val="Calibri"/>
        <family val="2"/>
        <scheme val="minor"/>
      </rPr>
      <t xml:space="preserve">dl = detection limit; </t>
    </r>
    <r>
      <rPr>
        <vertAlign val="superscript"/>
        <sz val="11"/>
        <color theme="1"/>
        <rFont val="Calibri"/>
        <family val="2"/>
        <scheme val="minor"/>
      </rPr>
      <t>b</t>
    </r>
    <r>
      <rPr>
        <sz val="11"/>
        <color theme="1"/>
        <rFont val="Calibri"/>
        <family val="2"/>
        <scheme val="minor"/>
      </rPr>
      <t>Analysis label convention: C = core; R = rim; r = repeat analysis in same location.</t>
    </r>
  </si>
  <si>
    <t>American Mineralogist: July 2022 Online Materials AM-22-77922</t>
  </si>
  <si>
    <t>Cavosie et al.: Origin of β-cristobalite in Libyan Desert Glass</t>
  </si>
  <si>
    <t>Table OM6. Trace element abundances of cristobalite grain L4 in sample LDG-2018-4 by LAICPMS (in 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</si>
</sst>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 x14ac:knownFonts="1">
    <font>
      <sz val="11"/>
      <color theme="1"/>
      <name val="Calibri"/>
      <family val="2"/>
      <scheme val="minor"/>
    </font>
    <font>
      <vertAlign val="superscript"/>
      <sz val="11"/>
      <color theme="1"/>
      <name val="Calibri"/>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28">
    <xf numFmtId="0" fontId="0" fillId="0" borderId="0" xfId="0"/>
    <xf numFmtId="0" fontId="0" fillId="0" borderId="0" xfId="0" applyAlignment="1">
      <alignment horizontal="center"/>
    </xf>
    <xf numFmtId="0" fontId="0" fillId="0" borderId="0" xfId="0" applyFill="1"/>
    <xf numFmtId="0" fontId="0" fillId="0" borderId="1" xfId="0" applyBorder="1"/>
    <xf numFmtId="0" fontId="0" fillId="0" borderId="1" xfId="0" applyFill="1" applyBorder="1"/>
    <xf numFmtId="0" fontId="0" fillId="0" borderId="2" xfId="0" applyBorder="1"/>
    <xf numFmtId="0" fontId="0" fillId="0" borderId="2" xfId="0" applyBorder="1" applyAlignment="1">
      <alignment horizontal="center"/>
    </xf>
    <xf numFmtId="0" fontId="0" fillId="0" borderId="2" xfId="0" applyFill="1" applyBorder="1" applyAlignment="1">
      <alignment horizontal="center"/>
    </xf>
    <xf numFmtId="0" fontId="0" fillId="0" borderId="1" xfId="0" applyFont="1" applyBorder="1"/>
    <xf numFmtId="0" fontId="0" fillId="0" borderId="0" xfId="0" applyBorder="1" applyAlignment="1">
      <alignment horizontal="center"/>
    </xf>
    <xf numFmtId="0" fontId="0" fillId="0" borderId="0" xfId="0" applyFill="1" applyBorder="1" applyAlignment="1">
      <alignment horizontal="center"/>
    </xf>
    <xf numFmtId="0" fontId="0" fillId="0" borderId="1" xfId="0" applyFont="1" applyBorder="1" applyAlignment="1">
      <alignment horizontal="center"/>
    </xf>
    <xf numFmtId="164" fontId="0" fillId="0" borderId="0" xfId="0" applyNumberFormat="1" applyAlignment="1">
      <alignment horizontal="center"/>
    </xf>
    <xf numFmtId="164" fontId="0" fillId="0" borderId="0" xfId="0" applyNumberFormat="1" applyFill="1" applyAlignment="1">
      <alignment horizontal="center"/>
    </xf>
    <xf numFmtId="2" fontId="0" fillId="0" borderId="0" xfId="0" applyNumberFormat="1" applyAlignment="1">
      <alignment horizontal="center"/>
    </xf>
    <xf numFmtId="2" fontId="0" fillId="0" borderId="0" xfId="0" applyNumberFormat="1" applyFill="1" applyAlignment="1">
      <alignment horizontal="center"/>
    </xf>
    <xf numFmtId="2" fontId="0" fillId="0" borderId="1" xfId="0" applyNumberFormat="1" applyBorder="1" applyAlignment="1">
      <alignment horizontal="center"/>
    </xf>
    <xf numFmtId="2" fontId="0" fillId="0" borderId="1" xfId="0" applyNumberFormat="1" applyFill="1" applyBorder="1" applyAlignment="1">
      <alignment horizontal="center"/>
    </xf>
    <xf numFmtId="1" fontId="0" fillId="0" borderId="0" xfId="0" applyNumberFormat="1" applyAlignment="1">
      <alignment horizontal="center"/>
    </xf>
    <xf numFmtId="1" fontId="0" fillId="0" borderId="0" xfId="0" applyNumberFormat="1" applyFill="1" applyAlignment="1">
      <alignment horizontal="center"/>
    </xf>
    <xf numFmtId="0" fontId="0" fillId="0" borderId="0" xfId="0" applyFill="1" applyBorder="1"/>
    <xf numFmtId="165" fontId="0" fillId="0" borderId="0" xfId="0" applyNumberFormat="1" applyAlignment="1">
      <alignment horizontal="center"/>
    </xf>
    <xf numFmtId="0" fontId="0" fillId="0" borderId="1" xfId="0" applyBorder="1" applyAlignment="1">
      <alignment horizontal="center"/>
    </xf>
    <xf numFmtId="1" fontId="0" fillId="0" borderId="1" xfId="0" applyNumberFormat="1" applyBorder="1" applyAlignment="1">
      <alignment horizontal="center"/>
    </xf>
    <xf numFmtId="165" fontId="0" fillId="0" borderId="1" xfId="0" applyNumberFormat="1" applyBorder="1" applyAlignment="1">
      <alignment horizontal="center"/>
    </xf>
    <xf numFmtId="1" fontId="0" fillId="0" borderId="0" xfId="0" applyNumberFormat="1" applyBorder="1" applyAlignment="1">
      <alignment horizontal="center"/>
    </xf>
    <xf numFmtId="165" fontId="0" fillId="0" borderId="0" xfId="0" applyNumberFormat="1" applyFill="1" applyAlignment="1">
      <alignment horizontal="center"/>
    </xf>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49"/>
  <sheetViews>
    <sheetView tabSelected="1" zoomScale="120" zoomScaleNormal="120" workbookViewId="0">
      <pane ySplit="2040" topLeftCell="A4"/>
      <selection activeCell="A3" sqref="A3"/>
      <selection pane="bottomLeft"/>
    </sheetView>
  </sheetViews>
  <sheetFormatPr baseColWidth="10" defaultColWidth="8.83203125" defaultRowHeight="15" x14ac:dyDescent="0.2"/>
  <cols>
    <col min="1" max="1" width="3.83203125" customWidth="1"/>
    <col min="2" max="2" width="6.5" style="1" bestFit="1" customWidth="1"/>
    <col min="3" max="10" width="6" bestFit="1" customWidth="1"/>
    <col min="11" max="11" width="6.5" bestFit="1" customWidth="1"/>
    <col min="12" max="12" width="6.5" style="2" bestFit="1" customWidth="1"/>
    <col min="13" max="13" width="6.5" bestFit="1" customWidth="1"/>
    <col min="14" max="14" width="6.5" style="2" bestFit="1" customWidth="1"/>
    <col min="15" max="15" width="6.5" bestFit="1" customWidth="1"/>
    <col min="16" max="16" width="6.5" style="2" bestFit="1" customWidth="1"/>
    <col min="17" max="17" width="6" bestFit="1" customWidth="1"/>
    <col min="18" max="18" width="6" style="2" bestFit="1" customWidth="1"/>
    <col min="19" max="19" width="6.5" style="2" bestFit="1" customWidth="1"/>
    <col min="20" max="22" width="6" style="2" bestFit="1" customWidth="1"/>
    <col min="23" max="23" width="2.33203125" style="2" customWidth="1"/>
    <col min="24" max="25" width="7.5" bestFit="1" customWidth="1"/>
    <col min="26" max="26" width="2.33203125" style="2" customWidth="1"/>
    <col min="27" max="28" width="6" bestFit="1" customWidth="1"/>
  </cols>
  <sheetData>
    <row r="1" spans="1:28" x14ac:dyDescent="0.2">
      <c r="A1" t="s">
        <v>77</v>
      </c>
    </row>
    <row r="2" spans="1:28" x14ac:dyDescent="0.2">
      <c r="A2" t="s">
        <v>78</v>
      </c>
    </row>
    <row r="3" spans="1:28" x14ac:dyDescent="0.2">
      <c r="A3" s="8" t="s">
        <v>79</v>
      </c>
      <c r="B3" s="11"/>
      <c r="C3" s="3"/>
      <c r="D3" s="3"/>
      <c r="E3" s="3"/>
      <c r="F3" s="3"/>
      <c r="G3" s="3"/>
      <c r="H3" s="3"/>
      <c r="I3" s="3"/>
      <c r="J3" s="3"/>
      <c r="K3" s="3"/>
      <c r="L3" s="4"/>
      <c r="M3" s="3"/>
      <c r="N3" s="4"/>
      <c r="O3" s="3"/>
      <c r="P3" s="4"/>
      <c r="Q3" s="3"/>
      <c r="R3" s="4"/>
      <c r="S3" s="4"/>
      <c r="T3" s="4"/>
      <c r="U3" s="4"/>
      <c r="V3" s="4"/>
      <c r="W3" s="4"/>
      <c r="Z3" s="4"/>
      <c r="AA3" s="3"/>
      <c r="AB3" s="3"/>
    </row>
    <row r="4" spans="1:28" ht="17" x14ac:dyDescent="0.2">
      <c r="A4" s="5" t="s">
        <v>5</v>
      </c>
      <c r="B4" s="22" t="s">
        <v>68</v>
      </c>
      <c r="C4" s="6" t="s">
        <v>70</v>
      </c>
      <c r="D4" s="6" t="s">
        <v>41</v>
      </c>
      <c r="E4" s="6" t="s">
        <v>38</v>
      </c>
      <c r="F4" s="6" t="s">
        <v>42</v>
      </c>
      <c r="G4" s="6" t="s">
        <v>39</v>
      </c>
      <c r="H4" s="6" t="s">
        <v>43</v>
      </c>
      <c r="I4" s="6" t="s">
        <v>40</v>
      </c>
      <c r="J4" s="6" t="s">
        <v>44</v>
      </c>
      <c r="K4" s="6" t="s">
        <v>45</v>
      </c>
      <c r="L4" s="7" t="s">
        <v>49</v>
      </c>
      <c r="M4" s="6" t="s">
        <v>46</v>
      </c>
      <c r="N4" s="7" t="s">
        <v>50</v>
      </c>
      <c r="O4" s="6" t="s">
        <v>47</v>
      </c>
      <c r="P4" s="7" t="s">
        <v>51</v>
      </c>
      <c r="Q4" s="6" t="s">
        <v>48</v>
      </c>
      <c r="R4" s="7" t="s">
        <v>52</v>
      </c>
      <c r="S4" s="7" t="s">
        <v>53</v>
      </c>
      <c r="T4" s="7" t="s">
        <v>54</v>
      </c>
      <c r="U4" s="7" t="s">
        <v>55</v>
      </c>
      <c r="V4" s="7" t="s">
        <v>56</v>
      </c>
      <c r="W4" s="7"/>
      <c r="X4" s="6" t="s">
        <v>61</v>
      </c>
      <c r="Y4" s="6" t="s">
        <v>61</v>
      </c>
      <c r="Z4" s="7"/>
      <c r="AA4" s="6" t="s">
        <v>61</v>
      </c>
      <c r="AB4" s="6" t="s">
        <v>71</v>
      </c>
    </row>
    <row r="5" spans="1:28" ht="17" x14ac:dyDescent="0.2">
      <c r="A5" s="27" t="s">
        <v>72</v>
      </c>
      <c r="B5" s="9" t="s">
        <v>5</v>
      </c>
      <c r="C5" s="9" t="s">
        <v>58</v>
      </c>
      <c r="D5" s="9" t="s">
        <v>58</v>
      </c>
      <c r="E5" s="9" t="s">
        <v>58</v>
      </c>
      <c r="F5" s="9" t="s">
        <v>58</v>
      </c>
      <c r="G5" s="9" t="s">
        <v>58</v>
      </c>
      <c r="H5" s="9" t="s">
        <v>58</v>
      </c>
      <c r="I5" s="9" t="s">
        <v>58</v>
      </c>
      <c r="J5" s="9" t="s">
        <v>58</v>
      </c>
      <c r="K5" s="9" t="s">
        <v>57</v>
      </c>
      <c r="L5" s="10" t="s">
        <v>57</v>
      </c>
      <c r="M5" s="9" t="s">
        <v>59</v>
      </c>
      <c r="N5" s="10" t="s">
        <v>59</v>
      </c>
      <c r="O5" s="9" t="s">
        <v>57</v>
      </c>
      <c r="P5" s="10" t="s">
        <v>57</v>
      </c>
      <c r="Q5" s="9" t="s">
        <v>58</v>
      </c>
      <c r="R5" s="10" t="s">
        <v>58</v>
      </c>
      <c r="S5" s="10" t="s">
        <v>59</v>
      </c>
      <c r="T5" s="10" t="s">
        <v>58</v>
      </c>
      <c r="U5" s="10" t="s">
        <v>58</v>
      </c>
      <c r="V5" s="10" t="s">
        <v>58</v>
      </c>
      <c r="W5" s="10"/>
      <c r="X5" s="1" t="s">
        <v>65</v>
      </c>
      <c r="Y5" s="1" t="s">
        <v>66</v>
      </c>
      <c r="Z5" s="10"/>
      <c r="AA5" s="14" t="s">
        <v>67</v>
      </c>
      <c r="AB5" s="14" t="s">
        <v>67</v>
      </c>
    </row>
    <row r="6" spans="1:28" x14ac:dyDescent="0.2">
      <c r="A6" t="s">
        <v>0</v>
      </c>
      <c r="B6" s="1">
        <v>0.05</v>
      </c>
      <c r="C6" s="14">
        <v>5.81</v>
      </c>
      <c r="D6" s="14">
        <v>6.23</v>
      </c>
      <c r="E6" s="14">
        <v>8.7100000000000009</v>
      </c>
      <c r="F6" s="14">
        <v>6.51</v>
      </c>
      <c r="G6" s="14">
        <v>8.4</v>
      </c>
      <c r="H6" s="14">
        <v>7.15</v>
      </c>
      <c r="I6" s="14">
        <v>8.4</v>
      </c>
      <c r="J6" s="14">
        <v>6.41</v>
      </c>
      <c r="K6" s="14">
        <v>4.0999999999999996</v>
      </c>
      <c r="L6" s="15">
        <v>6.31</v>
      </c>
      <c r="M6" s="14">
        <v>6.45</v>
      </c>
      <c r="N6" s="15">
        <v>5.0199999999999996</v>
      </c>
      <c r="O6" s="14">
        <v>4.49</v>
      </c>
      <c r="P6" s="15">
        <v>3.96</v>
      </c>
      <c r="Q6" s="12">
        <v>10</v>
      </c>
      <c r="R6" s="15">
        <v>7.47</v>
      </c>
      <c r="S6" s="15">
        <v>4.82</v>
      </c>
      <c r="T6" s="15">
        <v>5.37</v>
      </c>
      <c r="U6" s="15">
        <v>4</v>
      </c>
      <c r="V6" s="15">
        <v>4.45</v>
      </c>
      <c r="W6" s="15"/>
      <c r="X6" s="14">
        <f>AVERAGE(C6:J6,Q6:R6,T6:V6)</f>
        <v>6.8392307692307686</v>
      </c>
      <c r="Y6" s="14">
        <f>AVERAGE(K6:L6,O6:P6)</f>
        <v>4.7149999999999999</v>
      </c>
      <c r="Z6" s="15"/>
      <c r="AA6" s="14">
        <f>AVERAGE(C6:V6)</f>
        <v>6.2029999999999994</v>
      </c>
      <c r="AB6" s="14">
        <f>STDEV(C6:V6)*2</f>
        <v>3.48056317282132</v>
      </c>
    </row>
    <row r="7" spans="1:28" x14ac:dyDescent="0.2">
      <c r="A7" t="s">
        <v>4</v>
      </c>
      <c r="B7" s="12">
        <v>0.4</v>
      </c>
      <c r="C7" s="12">
        <v>10.199999999999999</v>
      </c>
      <c r="D7" s="12">
        <v>11.1</v>
      </c>
      <c r="E7" s="12">
        <v>10.4</v>
      </c>
      <c r="F7" s="12">
        <v>11.46</v>
      </c>
      <c r="G7" s="14">
        <v>9.1999999999999993</v>
      </c>
      <c r="H7" s="14">
        <v>9.6300000000000008</v>
      </c>
      <c r="I7" s="14">
        <v>8.4</v>
      </c>
      <c r="J7" s="14">
        <v>8.17</v>
      </c>
      <c r="K7" s="14">
        <v>8.57</v>
      </c>
      <c r="L7" s="15">
        <v>8.18</v>
      </c>
      <c r="M7" s="12">
        <v>12.8</v>
      </c>
      <c r="N7" s="13">
        <v>10.93</v>
      </c>
      <c r="O7" s="14">
        <v>8.0500000000000007</v>
      </c>
      <c r="P7" s="15">
        <v>8.1</v>
      </c>
      <c r="Q7" s="12">
        <v>10.199999999999999</v>
      </c>
      <c r="R7" s="15">
        <v>9.27</v>
      </c>
      <c r="S7" s="13">
        <v>10.97</v>
      </c>
      <c r="T7" s="13">
        <v>10.18</v>
      </c>
      <c r="U7" s="15">
        <v>9.68</v>
      </c>
      <c r="V7" s="15">
        <v>9.6300000000000008</v>
      </c>
      <c r="W7" s="15"/>
      <c r="X7" s="14">
        <f>AVERAGE(C7:J7,Q7:R7,T7:V7)</f>
        <v>9.8092307692307692</v>
      </c>
      <c r="Y7" s="14">
        <f>AVERAGE(K7:L7,O7:P7)</f>
        <v>8.2249999999999996</v>
      </c>
      <c r="Z7" s="15"/>
      <c r="AA7" s="14">
        <f>AVERAGE(C7:V7)</f>
        <v>9.7560000000000002</v>
      </c>
      <c r="AB7" s="14">
        <f>STDEV(C7:V7)*2</f>
        <v>2.6075550153150391</v>
      </c>
    </row>
    <row r="8" spans="1:28" x14ac:dyDescent="0.2">
      <c r="A8" t="s">
        <v>6</v>
      </c>
      <c r="B8" s="12">
        <v>0.77</v>
      </c>
      <c r="C8" s="12">
        <v>33.299999999999997</v>
      </c>
      <c r="D8" s="12">
        <v>27.89</v>
      </c>
      <c r="E8" s="12">
        <v>49</v>
      </c>
      <c r="F8" s="12">
        <v>28.66</v>
      </c>
      <c r="G8" s="12">
        <v>46.8</v>
      </c>
      <c r="H8" s="12">
        <v>34.5</v>
      </c>
      <c r="I8" s="12">
        <v>39</v>
      </c>
      <c r="J8" s="12">
        <v>29.3</v>
      </c>
      <c r="K8" s="12">
        <v>20.6</v>
      </c>
      <c r="L8" s="13">
        <v>39.869999999999997</v>
      </c>
      <c r="M8" s="12">
        <v>34.9</v>
      </c>
      <c r="N8" s="13">
        <v>26</v>
      </c>
      <c r="O8" s="12">
        <v>20.9</v>
      </c>
      <c r="P8" s="13">
        <v>18.3</v>
      </c>
      <c r="Q8" s="12">
        <v>44.4</v>
      </c>
      <c r="R8" s="13">
        <v>34.1</v>
      </c>
      <c r="S8" s="13">
        <v>23.6</v>
      </c>
      <c r="T8" s="13">
        <v>30</v>
      </c>
      <c r="U8" s="13">
        <v>24.9</v>
      </c>
      <c r="V8" s="13">
        <v>25.9</v>
      </c>
      <c r="W8" s="13"/>
      <c r="X8" s="12">
        <f>AVERAGE(C8:J8,Q8:R8,T8:V8)</f>
        <v>34.442307692307686</v>
      </c>
      <c r="Y8" s="12">
        <f>AVERAGE(K8:L8,O8:P8)</f>
        <v>24.9175</v>
      </c>
      <c r="Z8" s="13"/>
      <c r="AA8" s="12">
        <f>AVERAGE(C8:V8)</f>
        <v>31.595999999999997</v>
      </c>
      <c r="AB8" s="12">
        <f>STDEV(C8:V8)*2</f>
        <v>17.559584457377937</v>
      </c>
    </row>
    <row r="9" spans="1:28" x14ac:dyDescent="0.2">
      <c r="A9" t="s">
        <v>7</v>
      </c>
      <c r="B9" s="12">
        <v>0.17</v>
      </c>
      <c r="C9" s="12">
        <v>28.5</v>
      </c>
      <c r="D9" s="12">
        <v>29.17</v>
      </c>
      <c r="E9" s="12">
        <v>20.2</v>
      </c>
      <c r="F9" s="12">
        <v>27.1</v>
      </c>
      <c r="G9" s="12">
        <v>18.399999999999999</v>
      </c>
      <c r="H9" s="12">
        <v>20.399999999999999</v>
      </c>
      <c r="I9" s="12">
        <v>14.5</v>
      </c>
      <c r="J9" s="12">
        <v>19.940000000000001</v>
      </c>
      <c r="K9" s="12">
        <v>41.9</v>
      </c>
      <c r="L9" s="13">
        <v>43</v>
      </c>
      <c r="M9" s="12">
        <v>21.9</v>
      </c>
      <c r="N9" s="13">
        <v>24.61</v>
      </c>
      <c r="O9" s="12">
        <v>35.299999999999997</v>
      </c>
      <c r="P9" s="13">
        <v>39.200000000000003</v>
      </c>
      <c r="Q9" s="12">
        <v>21.4</v>
      </c>
      <c r="R9" s="13">
        <v>19.21</v>
      </c>
      <c r="S9" s="13">
        <v>35.6</v>
      </c>
      <c r="T9" s="13">
        <v>25.1</v>
      </c>
      <c r="U9" s="13">
        <v>21.7</v>
      </c>
      <c r="V9" s="13">
        <v>24.41</v>
      </c>
      <c r="W9" s="13"/>
      <c r="X9" s="12">
        <f>AVERAGE(C9:J9,Q9:R9,T9:V9)</f>
        <v>22.310000000000002</v>
      </c>
      <c r="Y9" s="12">
        <f>AVERAGE(K9:L9,O9:P9)</f>
        <v>39.85</v>
      </c>
      <c r="Z9" s="13"/>
      <c r="AA9" s="12">
        <f>AVERAGE(C9:V9)</f>
        <v>26.576999999999998</v>
      </c>
      <c r="AB9" s="12">
        <f>STDEV(C9:V9)*2</f>
        <v>16.575938300027406</v>
      </c>
    </row>
    <row r="10" spans="1:28" x14ac:dyDescent="0.2">
      <c r="A10" t="s">
        <v>8</v>
      </c>
      <c r="B10" s="12">
        <v>0.15</v>
      </c>
      <c r="C10" s="18">
        <v>5520</v>
      </c>
      <c r="D10" s="18">
        <v>5600</v>
      </c>
      <c r="E10" s="18">
        <v>3260</v>
      </c>
      <c r="F10" s="18">
        <v>5130</v>
      </c>
      <c r="G10" s="18">
        <v>3190</v>
      </c>
      <c r="H10" s="18">
        <v>3220</v>
      </c>
      <c r="I10" s="18">
        <v>2380</v>
      </c>
      <c r="J10" s="18">
        <v>4130</v>
      </c>
      <c r="K10" s="18">
        <v>11400</v>
      </c>
      <c r="L10" s="19">
        <v>10600</v>
      </c>
      <c r="M10" s="18">
        <v>5000</v>
      </c>
      <c r="N10" s="19">
        <v>4320</v>
      </c>
      <c r="O10" s="18">
        <v>8770</v>
      </c>
      <c r="P10" s="19">
        <v>9510</v>
      </c>
      <c r="Q10" s="18">
        <v>3780</v>
      </c>
      <c r="R10" s="19">
        <v>3080</v>
      </c>
      <c r="S10" s="19">
        <v>6840</v>
      </c>
      <c r="T10" s="19">
        <v>4120</v>
      </c>
      <c r="U10" s="19">
        <v>4560</v>
      </c>
      <c r="V10" s="19">
        <v>5130</v>
      </c>
      <c r="W10" s="19"/>
      <c r="X10" s="18">
        <v>4080</v>
      </c>
      <c r="Y10" s="18">
        <v>10100</v>
      </c>
      <c r="Z10" s="19"/>
      <c r="AA10" s="18">
        <v>5480</v>
      </c>
      <c r="AB10" s="18">
        <v>5230</v>
      </c>
    </row>
    <row r="11" spans="1:28" ht="17" x14ac:dyDescent="0.2">
      <c r="A11" t="s">
        <v>9</v>
      </c>
      <c r="B11" s="18">
        <v>1.1200000000000001</v>
      </c>
      <c r="C11" s="14">
        <v>9.9</v>
      </c>
      <c r="D11" s="14">
        <v>4.1399999999999997</v>
      </c>
      <c r="E11" s="14" t="s">
        <v>73</v>
      </c>
      <c r="F11" s="14">
        <v>5.94</v>
      </c>
      <c r="G11" s="14">
        <v>6</v>
      </c>
      <c r="H11" s="14">
        <v>4.05</v>
      </c>
      <c r="I11" s="14" t="s">
        <v>62</v>
      </c>
      <c r="J11" s="14">
        <v>5.0599999999999996</v>
      </c>
      <c r="K11" s="12">
        <v>10.1</v>
      </c>
      <c r="L11" s="19">
        <v>212.8</v>
      </c>
      <c r="M11" s="12">
        <v>24.2</v>
      </c>
      <c r="N11" s="13">
        <v>62.7</v>
      </c>
      <c r="O11" s="14">
        <v>6.4</v>
      </c>
      <c r="P11" s="13">
        <v>43</v>
      </c>
      <c r="Q11" s="14">
        <v>9.6999999999999993</v>
      </c>
      <c r="R11" s="13">
        <v>19.3</v>
      </c>
      <c r="S11" s="13">
        <v>15.9</v>
      </c>
      <c r="T11" s="13">
        <v>59</v>
      </c>
      <c r="U11" s="19">
        <v>118.4</v>
      </c>
      <c r="V11" s="13">
        <v>87</v>
      </c>
      <c r="W11" s="13"/>
      <c r="X11" s="12">
        <f>AVERAGE(C11:J11,Q11:R11,T11:V11)</f>
        <v>29.862727272727273</v>
      </c>
      <c r="Y11" s="12">
        <f>AVERAGE(K11:L11,O11:P11)</f>
        <v>68.075000000000003</v>
      </c>
      <c r="Z11" s="13"/>
      <c r="AA11" s="12">
        <f>AVERAGE(C11:V11)</f>
        <v>39.088333333333331</v>
      </c>
      <c r="AB11" s="18">
        <f t="shared" ref="AB11:AB42" si="0">STDEV(C11:V11)*2</f>
        <v>108.79767390463283</v>
      </c>
    </row>
    <row r="12" spans="1:28" x14ac:dyDescent="0.2">
      <c r="A12" t="s">
        <v>10</v>
      </c>
      <c r="B12" s="18">
        <v>40</v>
      </c>
      <c r="C12" s="18">
        <v>179</v>
      </c>
      <c r="D12" s="12">
        <v>91</v>
      </c>
      <c r="E12" s="18">
        <v>125</v>
      </c>
      <c r="F12" s="12">
        <v>41</v>
      </c>
      <c r="G12" s="12" t="s">
        <v>62</v>
      </c>
      <c r="H12" s="12">
        <v>76</v>
      </c>
      <c r="I12" s="12" t="s">
        <v>62</v>
      </c>
      <c r="J12" s="12">
        <v>67</v>
      </c>
      <c r="K12" s="18">
        <v>113</v>
      </c>
      <c r="L12" s="13">
        <v>78</v>
      </c>
      <c r="M12" s="12" t="s">
        <v>62</v>
      </c>
      <c r="N12" s="13">
        <v>51</v>
      </c>
      <c r="O12" s="12" t="s">
        <v>62</v>
      </c>
      <c r="P12" s="13">
        <v>59</v>
      </c>
      <c r="Q12" s="12" t="s">
        <v>62</v>
      </c>
      <c r="R12" s="13">
        <v>76</v>
      </c>
      <c r="S12" s="13">
        <v>96</v>
      </c>
      <c r="T12" s="13">
        <v>93</v>
      </c>
      <c r="U12" s="13">
        <v>65</v>
      </c>
      <c r="V12" s="13">
        <v>57</v>
      </c>
      <c r="W12" s="13"/>
      <c r="X12" s="12">
        <f t="shared" ref="X12:X42" si="1">AVERAGE(C12:J12,Q12:R12,T12:V12)</f>
        <v>87</v>
      </c>
      <c r="Y12" s="12">
        <f>AVERAGE(K12:L12,O12:P12)</f>
        <v>83.333333333333329</v>
      </c>
      <c r="Z12" s="13"/>
      <c r="AA12" s="12">
        <f>AVERAGE(C12:V12)</f>
        <v>84.466666666666669</v>
      </c>
      <c r="AB12" s="12">
        <f t="shared" si="0"/>
        <v>69.53669808778946</v>
      </c>
    </row>
    <row r="13" spans="1:28" x14ac:dyDescent="0.2">
      <c r="A13" t="s">
        <v>1</v>
      </c>
      <c r="B13" s="14">
        <v>0.04</v>
      </c>
      <c r="C13" s="14">
        <v>1.89</v>
      </c>
      <c r="D13" s="14">
        <v>2.2120000000000002</v>
      </c>
      <c r="E13" s="14">
        <v>1.63</v>
      </c>
      <c r="F13" s="14">
        <v>2.1840000000000002</v>
      </c>
      <c r="G13" s="14">
        <v>1.34</v>
      </c>
      <c r="H13" s="14">
        <v>1.8109999999999999</v>
      </c>
      <c r="I13" s="14">
        <v>1.28</v>
      </c>
      <c r="J13" s="14">
        <v>1.677</v>
      </c>
      <c r="K13" s="14">
        <v>2.46</v>
      </c>
      <c r="L13" s="15">
        <v>2.569</v>
      </c>
      <c r="M13" s="14">
        <v>1.64</v>
      </c>
      <c r="N13" s="15">
        <v>1.839</v>
      </c>
      <c r="O13" s="14">
        <v>2.0299999999999998</v>
      </c>
      <c r="P13" s="15">
        <v>2.46</v>
      </c>
      <c r="Q13" s="14">
        <v>1.55</v>
      </c>
      <c r="R13" s="15">
        <v>1.66</v>
      </c>
      <c r="S13" s="15">
        <v>2.0910000000000002</v>
      </c>
      <c r="T13" s="15">
        <v>1.6850000000000001</v>
      </c>
      <c r="U13" s="15">
        <v>1.62</v>
      </c>
      <c r="V13" s="15">
        <v>1.742</v>
      </c>
      <c r="W13" s="15"/>
      <c r="X13" s="14">
        <f t="shared" si="1"/>
        <v>1.7139230769230769</v>
      </c>
      <c r="Y13" s="14">
        <f>AVERAGE(K13:L13,O13:P13)</f>
        <v>2.3797499999999996</v>
      </c>
      <c r="Z13" s="15"/>
      <c r="AA13" s="14">
        <f>AVERAGE(C13:V13)</f>
        <v>1.8684999999999998</v>
      </c>
      <c r="AB13" s="14">
        <f t="shared" si="0"/>
        <v>0.72778785225829368</v>
      </c>
    </row>
    <row r="14" spans="1:28" x14ac:dyDescent="0.2">
      <c r="A14" t="s">
        <v>11</v>
      </c>
      <c r="B14" s="12">
        <v>0.14000000000000001</v>
      </c>
      <c r="C14" s="18">
        <v>1200</v>
      </c>
      <c r="D14" s="18">
        <v>984</v>
      </c>
      <c r="E14" s="18">
        <v>1060</v>
      </c>
      <c r="F14" s="18">
        <v>1040</v>
      </c>
      <c r="G14" s="18">
        <v>961</v>
      </c>
      <c r="H14" s="18">
        <v>923</v>
      </c>
      <c r="I14" s="18">
        <v>689</v>
      </c>
      <c r="J14" s="18">
        <v>789</v>
      </c>
      <c r="K14" s="18">
        <v>1260</v>
      </c>
      <c r="L14" s="19">
        <v>1140</v>
      </c>
      <c r="M14" s="18">
        <v>995</v>
      </c>
      <c r="N14" s="19">
        <v>958</v>
      </c>
      <c r="O14" s="18">
        <v>1070</v>
      </c>
      <c r="P14" s="19">
        <v>1120</v>
      </c>
      <c r="Q14" s="18">
        <v>747</v>
      </c>
      <c r="R14" s="19">
        <v>691</v>
      </c>
      <c r="S14" s="19">
        <v>1220</v>
      </c>
      <c r="T14" s="19">
        <v>1160</v>
      </c>
      <c r="U14" s="19">
        <v>1100</v>
      </c>
      <c r="V14" s="19">
        <v>950</v>
      </c>
      <c r="W14" s="19"/>
      <c r="X14" s="18">
        <v>946</v>
      </c>
      <c r="Y14" s="18">
        <v>1150</v>
      </c>
      <c r="Z14" s="19"/>
      <c r="AA14" s="18">
        <v>1000</v>
      </c>
      <c r="AB14" s="18">
        <f t="shared" si="0"/>
        <v>339.74124828974453</v>
      </c>
    </row>
    <row r="15" spans="1:28" x14ac:dyDescent="0.2">
      <c r="A15" t="s">
        <v>2</v>
      </c>
      <c r="B15" s="1">
        <v>0.02</v>
      </c>
      <c r="C15" s="14">
        <v>5.6</v>
      </c>
      <c r="D15" s="14">
        <v>5.38</v>
      </c>
      <c r="E15" s="14">
        <v>4.1399999999999997</v>
      </c>
      <c r="F15" s="14">
        <v>4.92</v>
      </c>
      <c r="G15" s="14">
        <v>3.77</v>
      </c>
      <c r="H15" s="14">
        <v>3.7</v>
      </c>
      <c r="I15" s="14">
        <v>3.23</v>
      </c>
      <c r="J15" s="14">
        <v>4.3899999999999997</v>
      </c>
      <c r="K15" s="12">
        <v>10.58</v>
      </c>
      <c r="L15" s="15">
        <v>9.51</v>
      </c>
      <c r="M15" s="14">
        <v>5.49</v>
      </c>
      <c r="N15" s="15">
        <v>4.74</v>
      </c>
      <c r="O15" s="14">
        <v>8.6</v>
      </c>
      <c r="P15" s="15">
        <v>8.9499999999999993</v>
      </c>
      <c r="Q15" s="14">
        <v>4.37</v>
      </c>
      <c r="R15" s="15">
        <v>3.31</v>
      </c>
      <c r="S15" s="15">
        <v>6.76</v>
      </c>
      <c r="T15" s="15">
        <v>4.1399999999999997</v>
      </c>
      <c r="U15" s="15">
        <v>4.24</v>
      </c>
      <c r="V15" s="15">
        <v>5.32</v>
      </c>
      <c r="W15" s="15"/>
      <c r="X15" s="14">
        <f t="shared" si="1"/>
        <v>4.3469230769230771</v>
      </c>
      <c r="Y15" s="14">
        <f>AVERAGE(K15:L15,O15:P15)</f>
        <v>9.41</v>
      </c>
      <c r="Z15" s="15"/>
      <c r="AA15" s="14">
        <f>AVERAGE(C15:V15)</f>
        <v>5.5569999999999995</v>
      </c>
      <c r="AB15" s="14">
        <f t="shared" si="0"/>
        <v>4.3497179581887284</v>
      </c>
    </row>
    <row r="16" spans="1:28" x14ac:dyDescent="0.2">
      <c r="A16" t="s">
        <v>3</v>
      </c>
      <c r="B16" s="12">
        <v>0.24</v>
      </c>
      <c r="C16" s="14">
        <v>4.47</v>
      </c>
      <c r="D16" s="14">
        <v>4.6100000000000003</v>
      </c>
      <c r="E16" s="14">
        <v>2.81</v>
      </c>
      <c r="F16" s="14">
        <v>4.05</v>
      </c>
      <c r="G16" s="14">
        <v>3.31</v>
      </c>
      <c r="H16" s="14">
        <v>3.72</v>
      </c>
      <c r="I16" s="14">
        <v>2.2999999999999998</v>
      </c>
      <c r="J16" s="14">
        <v>4.25</v>
      </c>
      <c r="K16" s="14">
        <v>8.44</v>
      </c>
      <c r="L16" s="15">
        <v>7.95</v>
      </c>
      <c r="M16" s="14">
        <v>3.97</v>
      </c>
      <c r="N16" s="15">
        <v>4.3899999999999997</v>
      </c>
      <c r="O16" s="14">
        <v>8.0399999999999991</v>
      </c>
      <c r="P16" s="15">
        <v>7.42</v>
      </c>
      <c r="Q16" s="14">
        <v>4.3499999999999996</v>
      </c>
      <c r="R16" s="15">
        <v>3.13</v>
      </c>
      <c r="S16" s="15">
        <v>5.38</v>
      </c>
      <c r="T16" s="15">
        <v>3.65</v>
      </c>
      <c r="U16" s="15">
        <v>3.45</v>
      </c>
      <c r="V16" s="15">
        <v>4.47</v>
      </c>
      <c r="W16" s="15"/>
      <c r="X16" s="14">
        <f t="shared" si="1"/>
        <v>3.7361538461538464</v>
      </c>
      <c r="Y16" s="14">
        <f>AVERAGE(K16:L16,O16:P16)</f>
        <v>7.9625000000000004</v>
      </c>
      <c r="Z16" s="15"/>
      <c r="AA16" s="14">
        <f>AVERAGE(C16:V16)</f>
        <v>4.7080000000000002</v>
      </c>
      <c r="AB16" s="14">
        <f t="shared" si="0"/>
        <v>3.6247720799491603</v>
      </c>
    </row>
    <row r="17" spans="1:28" x14ac:dyDescent="0.2">
      <c r="A17" t="s">
        <v>12</v>
      </c>
      <c r="B17" s="12">
        <v>0.33</v>
      </c>
      <c r="C17" s="12">
        <v>10</v>
      </c>
      <c r="D17" s="14">
        <v>8.67</v>
      </c>
      <c r="E17" s="14">
        <v>7.9</v>
      </c>
      <c r="F17" s="14">
        <v>9.11</v>
      </c>
      <c r="G17" s="14">
        <v>7.7</v>
      </c>
      <c r="H17" s="14">
        <v>7.59</v>
      </c>
      <c r="I17" s="14">
        <v>4.7</v>
      </c>
      <c r="J17" s="14">
        <v>6.42</v>
      </c>
      <c r="K17" s="14">
        <v>8.39</v>
      </c>
      <c r="L17" s="15">
        <v>8.49</v>
      </c>
      <c r="M17" s="14">
        <v>6</v>
      </c>
      <c r="N17" s="15">
        <v>6.98</v>
      </c>
      <c r="O17" s="14">
        <v>8.19</v>
      </c>
      <c r="P17" s="15">
        <v>7.67</v>
      </c>
      <c r="Q17" s="14">
        <v>6.81</v>
      </c>
      <c r="R17" s="15">
        <v>6.17</v>
      </c>
      <c r="S17" s="13">
        <v>11.43</v>
      </c>
      <c r="T17" s="13">
        <v>10.09</v>
      </c>
      <c r="U17" s="15">
        <v>8.61</v>
      </c>
      <c r="V17" s="15">
        <v>6.62</v>
      </c>
      <c r="W17" s="15"/>
      <c r="X17" s="14">
        <f t="shared" si="1"/>
        <v>7.7223076923076936</v>
      </c>
      <c r="Y17" s="14">
        <f>AVERAGE(K17:L17,O17:P17)</f>
        <v>8.1850000000000005</v>
      </c>
      <c r="Z17" s="15"/>
      <c r="AA17" s="14">
        <f>AVERAGE(C17:V17)</f>
        <v>7.8770000000000007</v>
      </c>
      <c r="AB17" s="14">
        <f t="shared" si="0"/>
        <v>3.1717509691850454</v>
      </c>
    </row>
    <row r="18" spans="1:28" x14ac:dyDescent="0.2">
      <c r="A18" t="s">
        <v>13</v>
      </c>
      <c r="B18" s="18">
        <v>1.91</v>
      </c>
      <c r="C18" s="18">
        <v>1210</v>
      </c>
      <c r="D18" s="18">
        <v>1090</v>
      </c>
      <c r="E18" s="18">
        <v>898</v>
      </c>
      <c r="F18" s="18">
        <v>1020</v>
      </c>
      <c r="G18" s="18">
        <v>859</v>
      </c>
      <c r="H18" s="18">
        <v>816</v>
      </c>
      <c r="I18" s="18">
        <v>771</v>
      </c>
      <c r="J18" s="18">
        <v>921</v>
      </c>
      <c r="K18" s="18">
        <v>2080</v>
      </c>
      <c r="L18" s="19">
        <v>2110</v>
      </c>
      <c r="M18" s="18">
        <v>1230</v>
      </c>
      <c r="N18" s="19">
        <v>1010</v>
      </c>
      <c r="O18" s="18">
        <v>1910</v>
      </c>
      <c r="P18" s="19">
        <v>1890</v>
      </c>
      <c r="Q18" s="18">
        <v>1010</v>
      </c>
      <c r="R18" s="19">
        <v>749</v>
      </c>
      <c r="S18" s="19">
        <v>1450</v>
      </c>
      <c r="T18" s="19">
        <v>958</v>
      </c>
      <c r="U18" s="19">
        <v>875</v>
      </c>
      <c r="V18" s="19">
        <v>1120</v>
      </c>
      <c r="W18" s="19"/>
      <c r="X18" s="18">
        <v>946</v>
      </c>
      <c r="Y18" s="18">
        <v>2000</v>
      </c>
      <c r="Z18" s="19"/>
      <c r="AA18" s="18">
        <v>1200</v>
      </c>
      <c r="AB18" s="18">
        <f t="shared" si="0"/>
        <v>888.95995410367061</v>
      </c>
    </row>
    <row r="19" spans="1:28" x14ac:dyDescent="0.2">
      <c r="A19" t="s">
        <v>14</v>
      </c>
      <c r="B19" s="14">
        <v>0.01</v>
      </c>
      <c r="C19" s="21">
        <v>0.317</v>
      </c>
      <c r="D19" s="21">
        <v>0.307</v>
      </c>
      <c r="E19" s="21">
        <v>0.31900000000000001</v>
      </c>
      <c r="F19" s="21">
        <v>0.28799999999999998</v>
      </c>
      <c r="G19" s="21">
        <v>0.40699999999999997</v>
      </c>
      <c r="H19" s="21">
        <v>0.34</v>
      </c>
      <c r="I19" s="21">
        <v>0.30299999999999999</v>
      </c>
      <c r="J19" s="21">
        <v>0.252</v>
      </c>
      <c r="K19" s="21">
        <v>0.312</v>
      </c>
      <c r="L19" s="26">
        <v>0.3</v>
      </c>
      <c r="M19" s="21">
        <v>0.35099999999999998</v>
      </c>
      <c r="N19" s="26">
        <v>0.36699999999999999</v>
      </c>
      <c r="O19" s="21">
        <v>0.35</v>
      </c>
      <c r="P19" s="26">
        <v>0.30299999999999999</v>
      </c>
      <c r="Q19" s="21">
        <v>0.27100000000000002</v>
      </c>
      <c r="R19" s="26">
        <v>0.27100000000000002</v>
      </c>
      <c r="S19" s="26">
        <v>0.371</v>
      </c>
      <c r="T19" s="26">
        <v>0.44600000000000001</v>
      </c>
      <c r="U19" s="26">
        <v>0.20499999999999999</v>
      </c>
      <c r="V19" s="26">
        <v>0.28699999999999998</v>
      </c>
      <c r="W19" s="26"/>
      <c r="X19" s="21">
        <f t="shared" si="1"/>
        <v>0.30869230769230777</v>
      </c>
      <c r="Y19" s="21">
        <f t="shared" ref="Y19:Y42" si="2">AVERAGE(K19:L19,O19:P19)</f>
        <v>0.31624999999999998</v>
      </c>
      <c r="Z19" s="26"/>
      <c r="AA19" s="21">
        <f t="shared" ref="AA19:AA42" si="3">AVERAGE(C19:V19)</f>
        <v>0.31835000000000002</v>
      </c>
      <c r="AB19" s="21">
        <f t="shared" si="0"/>
        <v>0.1090113948655204</v>
      </c>
    </row>
    <row r="20" spans="1:28" x14ac:dyDescent="0.2">
      <c r="A20" t="s">
        <v>15</v>
      </c>
      <c r="B20" s="1">
        <v>0.06</v>
      </c>
      <c r="C20" s="14">
        <v>2.3199999999999998</v>
      </c>
      <c r="D20" s="14">
        <v>1.75</v>
      </c>
      <c r="E20" s="14">
        <v>3.22</v>
      </c>
      <c r="F20" s="14">
        <v>1.75</v>
      </c>
      <c r="G20" s="14">
        <v>2.48</v>
      </c>
      <c r="H20" s="14">
        <v>1.75</v>
      </c>
      <c r="I20" s="14">
        <v>1.97</v>
      </c>
      <c r="J20" s="14">
        <v>1.96</v>
      </c>
      <c r="K20" s="21">
        <v>0.94</v>
      </c>
      <c r="L20" s="26">
        <v>0.84599999999999997</v>
      </c>
      <c r="M20" s="14">
        <v>1.28</v>
      </c>
      <c r="N20" s="15">
        <v>1.05</v>
      </c>
      <c r="O20" s="21">
        <v>0.85</v>
      </c>
      <c r="P20" s="15">
        <v>0.74</v>
      </c>
      <c r="Q20" s="14">
        <v>3.18</v>
      </c>
      <c r="R20" s="15">
        <v>2.4500000000000002</v>
      </c>
      <c r="S20" s="15">
        <v>1.36</v>
      </c>
      <c r="T20" s="15">
        <v>1.39</v>
      </c>
      <c r="U20" s="26">
        <v>0.63</v>
      </c>
      <c r="V20" s="26">
        <v>0.71</v>
      </c>
      <c r="W20" s="26"/>
      <c r="X20" s="14">
        <f t="shared" si="1"/>
        <v>1.9661538461538464</v>
      </c>
      <c r="Y20" s="21">
        <f t="shared" si="2"/>
        <v>0.84400000000000008</v>
      </c>
      <c r="Z20" s="26"/>
      <c r="AA20" s="14">
        <f t="shared" si="3"/>
        <v>1.6313000000000002</v>
      </c>
      <c r="AB20" s="14">
        <f t="shared" si="0"/>
        <v>1.589195241557648</v>
      </c>
    </row>
    <row r="21" spans="1:28" x14ac:dyDescent="0.2">
      <c r="A21" t="s">
        <v>16</v>
      </c>
      <c r="B21" s="1">
        <v>0.02</v>
      </c>
      <c r="C21" s="14">
        <v>7.67</v>
      </c>
      <c r="D21" s="14">
        <v>6.52</v>
      </c>
      <c r="E21" s="14">
        <v>7.72</v>
      </c>
      <c r="F21" s="14">
        <v>6.38</v>
      </c>
      <c r="G21" s="14">
        <v>8.09</v>
      </c>
      <c r="H21" s="14">
        <v>7.06</v>
      </c>
      <c r="I21" s="14">
        <v>8.25</v>
      </c>
      <c r="J21" s="14">
        <v>6.31</v>
      </c>
      <c r="K21" s="14">
        <v>3.1</v>
      </c>
      <c r="L21" s="15">
        <v>4.0590000000000002</v>
      </c>
      <c r="M21" s="14">
        <v>5.83</v>
      </c>
      <c r="N21" s="15">
        <v>4.55</v>
      </c>
      <c r="O21" s="14">
        <v>3.53</v>
      </c>
      <c r="P21" s="15">
        <v>3.02</v>
      </c>
      <c r="Q21" s="14">
        <v>8.77</v>
      </c>
      <c r="R21" s="15">
        <v>7.62</v>
      </c>
      <c r="S21" s="15">
        <v>4.78</v>
      </c>
      <c r="T21" s="15">
        <v>6.04</v>
      </c>
      <c r="U21" s="15">
        <v>3.09</v>
      </c>
      <c r="V21" s="15">
        <v>3.33</v>
      </c>
      <c r="W21" s="15"/>
      <c r="X21" s="14">
        <f t="shared" si="1"/>
        <v>6.680769230769231</v>
      </c>
      <c r="Y21" s="14">
        <f t="shared" si="2"/>
        <v>3.4272499999999999</v>
      </c>
      <c r="Z21" s="15"/>
      <c r="AA21" s="14">
        <f t="shared" si="3"/>
        <v>5.7859500000000006</v>
      </c>
      <c r="AB21" s="14">
        <f t="shared" si="0"/>
        <v>3.9087091138689334</v>
      </c>
    </row>
    <row r="22" spans="1:28" x14ac:dyDescent="0.2">
      <c r="A22" t="s">
        <v>17</v>
      </c>
      <c r="B22" s="1">
        <v>0.08</v>
      </c>
      <c r="C22" s="14">
        <v>3.85</v>
      </c>
      <c r="D22" s="14">
        <v>2.87</v>
      </c>
      <c r="E22" s="14">
        <v>2.63</v>
      </c>
      <c r="F22" s="14">
        <v>2.81</v>
      </c>
      <c r="G22" s="14">
        <v>3.25</v>
      </c>
      <c r="H22" s="14">
        <v>3.02</v>
      </c>
      <c r="I22" s="14">
        <v>2.27</v>
      </c>
      <c r="J22" s="14">
        <v>2.58</v>
      </c>
      <c r="K22" s="14">
        <v>4</v>
      </c>
      <c r="L22" s="15">
        <v>3.64</v>
      </c>
      <c r="M22" s="14">
        <v>3.33</v>
      </c>
      <c r="N22" s="15">
        <v>2.85</v>
      </c>
      <c r="O22" s="14">
        <v>3.74</v>
      </c>
      <c r="P22" s="15">
        <v>3.31</v>
      </c>
      <c r="Q22" s="14">
        <v>2.95</v>
      </c>
      <c r="R22" s="15">
        <v>2.39</v>
      </c>
      <c r="S22" s="15">
        <v>3.47</v>
      </c>
      <c r="T22" s="15">
        <v>4.5999999999999996</v>
      </c>
      <c r="U22" s="15">
        <v>2.1800000000000002</v>
      </c>
      <c r="V22" s="15">
        <v>2.94</v>
      </c>
      <c r="W22" s="15"/>
      <c r="X22" s="14">
        <f t="shared" si="1"/>
        <v>2.9492307692307689</v>
      </c>
      <c r="Y22" s="14">
        <f t="shared" si="2"/>
        <v>3.6725000000000003</v>
      </c>
      <c r="Z22" s="15"/>
      <c r="AA22" s="14">
        <f t="shared" si="3"/>
        <v>3.1340000000000003</v>
      </c>
      <c r="AB22" s="14">
        <f t="shared" si="0"/>
        <v>1.2432283949883265</v>
      </c>
    </row>
    <row r="23" spans="1:28" x14ac:dyDescent="0.2">
      <c r="A23" t="s">
        <v>18</v>
      </c>
      <c r="B23" s="1">
        <v>0.02</v>
      </c>
      <c r="C23" s="21">
        <v>8.3000000000000004E-2</v>
      </c>
      <c r="D23" s="21">
        <v>8.1000000000000003E-2</v>
      </c>
      <c r="E23" s="21">
        <v>8.6999999999999994E-2</v>
      </c>
      <c r="F23" s="21">
        <v>0.109</v>
      </c>
      <c r="G23" s="21">
        <v>7.8E-2</v>
      </c>
      <c r="H23" s="21">
        <v>5.0999999999999997E-2</v>
      </c>
      <c r="I23" s="21" t="s">
        <v>62</v>
      </c>
      <c r="J23" s="21">
        <v>0.114</v>
      </c>
      <c r="K23" s="21">
        <v>0.159</v>
      </c>
      <c r="L23" s="15">
        <v>1.0620000000000001</v>
      </c>
      <c r="M23" s="21">
        <v>0.33800000000000002</v>
      </c>
      <c r="N23" s="26">
        <v>0.51400000000000001</v>
      </c>
      <c r="O23" s="21">
        <v>0.10199999999999999</v>
      </c>
      <c r="P23" s="26">
        <v>0.36099999999999999</v>
      </c>
      <c r="Q23" s="21">
        <v>0.23300000000000001</v>
      </c>
      <c r="R23" s="26">
        <v>0.26400000000000001</v>
      </c>
      <c r="S23" s="26">
        <v>0.127</v>
      </c>
      <c r="T23" s="26">
        <v>0.36399999999999999</v>
      </c>
      <c r="U23" s="26">
        <v>0.49</v>
      </c>
      <c r="V23" s="26">
        <v>0.54900000000000004</v>
      </c>
      <c r="W23" s="26"/>
      <c r="X23" s="21">
        <f t="shared" si="1"/>
        <v>0.20858333333333334</v>
      </c>
      <c r="Y23" s="21">
        <f t="shared" si="2"/>
        <v>0.42100000000000004</v>
      </c>
      <c r="Z23" s="26"/>
      <c r="AA23" s="21">
        <f t="shared" si="3"/>
        <v>0.2718947368421053</v>
      </c>
      <c r="AB23" s="21">
        <f t="shared" si="0"/>
        <v>0.5025211525616905</v>
      </c>
    </row>
    <row r="24" spans="1:28" x14ac:dyDescent="0.2">
      <c r="A24" t="s">
        <v>19</v>
      </c>
      <c r="B24" s="1">
        <v>0.01</v>
      </c>
      <c r="C24" s="12">
        <v>24.3</v>
      </c>
      <c r="D24" s="12">
        <v>28.93</v>
      </c>
      <c r="E24" s="12">
        <v>17.600000000000001</v>
      </c>
      <c r="F24" s="12">
        <v>28.36</v>
      </c>
      <c r="G24" s="12">
        <v>17.899999999999999</v>
      </c>
      <c r="H24" s="12">
        <v>22.18</v>
      </c>
      <c r="I24" s="12">
        <v>13.3</v>
      </c>
      <c r="J24" s="12">
        <v>20.9</v>
      </c>
      <c r="K24" s="12">
        <v>27.02</v>
      </c>
      <c r="L24" s="13">
        <v>28.24</v>
      </c>
      <c r="M24" s="12">
        <v>19.489999999999998</v>
      </c>
      <c r="N24" s="13">
        <v>20.46</v>
      </c>
      <c r="O24" s="12">
        <v>22.8</v>
      </c>
      <c r="P24" s="13">
        <v>26.35</v>
      </c>
      <c r="Q24" s="12">
        <v>21.4</v>
      </c>
      <c r="R24" s="13">
        <v>18.66</v>
      </c>
      <c r="S24" s="13">
        <v>32.74</v>
      </c>
      <c r="T24" s="13">
        <v>21.67</v>
      </c>
      <c r="U24" s="13">
        <v>22.48</v>
      </c>
      <c r="V24" s="13">
        <v>21.31</v>
      </c>
      <c r="W24" s="13"/>
      <c r="X24" s="12">
        <f t="shared" si="1"/>
        <v>21.460769230769237</v>
      </c>
      <c r="Y24" s="12">
        <f t="shared" si="2"/>
        <v>26.102499999999999</v>
      </c>
      <c r="Z24" s="13"/>
      <c r="AA24" s="12">
        <f t="shared" si="3"/>
        <v>22.804500000000008</v>
      </c>
      <c r="AB24" s="14">
        <f t="shared" si="0"/>
        <v>9.335538154363558</v>
      </c>
    </row>
    <row r="25" spans="1:28" x14ac:dyDescent="0.2">
      <c r="A25" t="s">
        <v>20</v>
      </c>
      <c r="B25" s="21">
        <v>1E-3</v>
      </c>
      <c r="C25" s="14">
        <v>5.09</v>
      </c>
      <c r="D25" s="14">
        <v>5.4</v>
      </c>
      <c r="E25" s="14">
        <v>4.22</v>
      </c>
      <c r="F25" s="14">
        <v>5.5259999999999998</v>
      </c>
      <c r="G25" s="14">
        <v>4.2699999999999996</v>
      </c>
      <c r="H25" s="14">
        <v>4.28</v>
      </c>
      <c r="I25" s="14">
        <v>3.35</v>
      </c>
      <c r="J25" s="14">
        <v>4.08</v>
      </c>
      <c r="K25" s="14">
        <v>6.76</v>
      </c>
      <c r="L25" s="15">
        <v>6.76</v>
      </c>
      <c r="M25" s="14">
        <v>5.31</v>
      </c>
      <c r="N25" s="15">
        <v>5.35</v>
      </c>
      <c r="O25" s="14">
        <v>5.6</v>
      </c>
      <c r="P25" s="15">
        <v>6.2</v>
      </c>
      <c r="Q25" s="14">
        <v>4.18</v>
      </c>
      <c r="R25" s="15">
        <v>4.43</v>
      </c>
      <c r="S25" s="15">
        <v>6</v>
      </c>
      <c r="T25" s="15">
        <v>4.72</v>
      </c>
      <c r="U25" s="15">
        <v>4.8</v>
      </c>
      <c r="V25" s="15">
        <v>4.93</v>
      </c>
      <c r="W25" s="15"/>
      <c r="X25" s="14">
        <f t="shared" si="1"/>
        <v>4.5596923076923073</v>
      </c>
      <c r="Y25" s="14">
        <f t="shared" si="2"/>
        <v>6.3299999999999992</v>
      </c>
      <c r="Z25" s="15"/>
      <c r="AA25" s="14">
        <f t="shared" si="3"/>
        <v>5.0628000000000002</v>
      </c>
      <c r="AB25" s="14">
        <f t="shared" si="0"/>
        <v>1.8312434199630327</v>
      </c>
    </row>
    <row r="26" spans="1:28" x14ac:dyDescent="0.2">
      <c r="A26" t="s">
        <v>21</v>
      </c>
      <c r="B26" s="1">
        <v>0.01</v>
      </c>
      <c r="C26" s="18">
        <v>185</v>
      </c>
      <c r="D26" s="18">
        <v>185.1</v>
      </c>
      <c r="E26" s="18">
        <v>167</v>
      </c>
      <c r="F26" s="18">
        <v>203.6</v>
      </c>
      <c r="G26" s="18">
        <v>172</v>
      </c>
      <c r="H26" s="18">
        <v>181</v>
      </c>
      <c r="I26" s="18">
        <v>134.5</v>
      </c>
      <c r="J26" s="18">
        <v>160.69999999999999</v>
      </c>
      <c r="K26" s="18">
        <v>174.6</v>
      </c>
      <c r="L26" s="19">
        <v>172.2</v>
      </c>
      <c r="M26" s="18">
        <v>183.4</v>
      </c>
      <c r="N26" s="19">
        <v>202.3</v>
      </c>
      <c r="O26" s="18">
        <v>164</v>
      </c>
      <c r="P26" s="19">
        <v>167.7</v>
      </c>
      <c r="Q26" s="18">
        <v>145.19999999999999</v>
      </c>
      <c r="R26" s="19">
        <v>142.19999999999999</v>
      </c>
      <c r="S26" s="19">
        <v>202.7</v>
      </c>
      <c r="T26" s="19">
        <v>205.9</v>
      </c>
      <c r="U26" s="19">
        <v>203.8</v>
      </c>
      <c r="V26" s="19">
        <v>168.4</v>
      </c>
      <c r="W26" s="19"/>
      <c r="X26" s="12">
        <v>173</v>
      </c>
      <c r="Y26" s="18">
        <f t="shared" si="2"/>
        <v>169.625</v>
      </c>
      <c r="Z26" s="19"/>
      <c r="AA26" s="18">
        <f t="shared" si="3"/>
        <v>176.065</v>
      </c>
      <c r="AB26" s="12">
        <f t="shared" si="0"/>
        <v>42.322435259750662</v>
      </c>
    </row>
    <row r="27" spans="1:28" x14ac:dyDescent="0.2">
      <c r="A27" t="s">
        <v>22</v>
      </c>
      <c r="B27" s="1">
        <v>1E-3</v>
      </c>
      <c r="C27" s="14">
        <v>3.13</v>
      </c>
      <c r="D27" s="14">
        <v>2.7589999999999999</v>
      </c>
      <c r="E27" s="14">
        <v>2.66</v>
      </c>
      <c r="F27" s="14">
        <v>2.8380000000000001</v>
      </c>
      <c r="G27" s="14">
        <v>2.82</v>
      </c>
      <c r="H27" s="14">
        <v>2.4119999999999999</v>
      </c>
      <c r="I27" s="14">
        <v>1.96</v>
      </c>
      <c r="J27" s="14">
        <v>2.1629999999999998</v>
      </c>
      <c r="K27" s="14">
        <v>3.49</v>
      </c>
      <c r="L27" s="15">
        <v>3.2109999999999999</v>
      </c>
      <c r="M27" s="14">
        <v>2.63</v>
      </c>
      <c r="N27" s="15">
        <v>2.5369999999999999</v>
      </c>
      <c r="O27" s="14">
        <v>3.01</v>
      </c>
      <c r="P27" s="15">
        <v>3.0129999999999999</v>
      </c>
      <c r="Q27" s="14">
        <v>2.41</v>
      </c>
      <c r="R27" s="15">
        <v>1.889</v>
      </c>
      <c r="S27" s="15">
        <v>3.1949999999999998</v>
      </c>
      <c r="T27" s="15">
        <v>2.863</v>
      </c>
      <c r="U27" s="15">
        <v>2.7480000000000002</v>
      </c>
      <c r="V27" s="15">
        <v>2.609</v>
      </c>
      <c r="W27" s="15"/>
      <c r="X27" s="14">
        <f t="shared" si="1"/>
        <v>2.5585384615384617</v>
      </c>
      <c r="Y27" s="14">
        <f t="shared" si="2"/>
        <v>3.181</v>
      </c>
      <c r="Z27" s="15"/>
      <c r="AA27" s="14">
        <f t="shared" si="3"/>
        <v>2.7173499999999997</v>
      </c>
      <c r="AB27" s="21">
        <f t="shared" si="0"/>
        <v>0.82984799495862061</v>
      </c>
    </row>
    <row r="28" spans="1:28" x14ac:dyDescent="0.2">
      <c r="A28" t="s">
        <v>23</v>
      </c>
      <c r="B28" s="1">
        <v>0.01</v>
      </c>
      <c r="C28" s="12">
        <v>17.8</v>
      </c>
      <c r="D28" s="12">
        <v>18.420000000000002</v>
      </c>
      <c r="E28" s="12">
        <v>12.45</v>
      </c>
      <c r="F28" s="12">
        <v>21.55</v>
      </c>
      <c r="G28" s="12">
        <v>14.6</v>
      </c>
      <c r="H28" s="12">
        <v>13.85</v>
      </c>
      <c r="I28" s="12">
        <v>11.2</v>
      </c>
      <c r="J28" s="12">
        <v>16.600000000000001</v>
      </c>
      <c r="K28" s="12">
        <v>22.4</v>
      </c>
      <c r="L28" s="13">
        <v>26.54</v>
      </c>
      <c r="M28" s="12">
        <v>24</v>
      </c>
      <c r="N28" s="13">
        <v>23.86</v>
      </c>
      <c r="O28" s="12">
        <v>20.100000000000001</v>
      </c>
      <c r="P28" s="13">
        <v>26.1</v>
      </c>
      <c r="Q28" s="12">
        <v>17.5</v>
      </c>
      <c r="R28" s="13">
        <v>22.35</v>
      </c>
      <c r="S28" s="13">
        <v>23.7</v>
      </c>
      <c r="T28" s="13">
        <v>20.09</v>
      </c>
      <c r="U28" s="13">
        <v>19.95</v>
      </c>
      <c r="V28" s="13">
        <v>20.78</v>
      </c>
      <c r="W28" s="13"/>
      <c r="X28" s="12">
        <f t="shared" si="1"/>
        <v>17.472307692307691</v>
      </c>
      <c r="Y28" s="12">
        <f t="shared" si="2"/>
        <v>23.784999999999997</v>
      </c>
      <c r="Z28" s="13"/>
      <c r="AA28" s="12">
        <f t="shared" si="3"/>
        <v>19.691999999999997</v>
      </c>
      <c r="AB28" s="14">
        <f t="shared" si="0"/>
        <v>8.7486458501031326</v>
      </c>
    </row>
    <row r="29" spans="1:28" x14ac:dyDescent="0.2">
      <c r="A29" t="s">
        <v>24</v>
      </c>
      <c r="B29" s="1">
        <v>1E-3</v>
      </c>
      <c r="C29" s="14">
        <v>9.35</v>
      </c>
      <c r="D29" s="14">
        <v>9.8800000000000008</v>
      </c>
      <c r="E29" s="14">
        <v>7.88</v>
      </c>
      <c r="F29" s="14">
        <v>9.9600000000000009</v>
      </c>
      <c r="G29" s="14">
        <v>8.1999999999999993</v>
      </c>
      <c r="H29" s="14">
        <v>8.01</v>
      </c>
      <c r="I29" s="14">
        <v>5.95</v>
      </c>
      <c r="J29" s="14">
        <v>7.58</v>
      </c>
      <c r="K29" s="12">
        <v>11.59</v>
      </c>
      <c r="L29" s="13">
        <v>11.74</v>
      </c>
      <c r="M29" s="14">
        <v>9.6999999999999993</v>
      </c>
      <c r="N29" s="15">
        <v>9.9700000000000006</v>
      </c>
      <c r="O29" s="14">
        <v>9.84</v>
      </c>
      <c r="P29" s="13">
        <v>10.78</v>
      </c>
      <c r="Q29" s="14">
        <v>8.41</v>
      </c>
      <c r="R29" s="15">
        <v>8.67</v>
      </c>
      <c r="S29" s="13">
        <v>10.47</v>
      </c>
      <c r="T29" s="15">
        <v>8.48</v>
      </c>
      <c r="U29" s="15">
        <v>8.9600000000000009</v>
      </c>
      <c r="V29" s="15">
        <v>9.1199999999999992</v>
      </c>
      <c r="W29" s="15"/>
      <c r="X29" s="14">
        <f t="shared" si="1"/>
        <v>8.4961538461538471</v>
      </c>
      <c r="Y29" s="12">
        <f t="shared" si="2"/>
        <v>10.987500000000001</v>
      </c>
      <c r="Z29" s="15"/>
      <c r="AA29" s="14">
        <f t="shared" si="3"/>
        <v>9.2270000000000003</v>
      </c>
      <c r="AB29" s="14">
        <f t="shared" si="0"/>
        <v>2.8062419147697497</v>
      </c>
    </row>
    <row r="30" spans="1:28" x14ac:dyDescent="0.2">
      <c r="A30" t="s">
        <v>25</v>
      </c>
      <c r="B30" s="1">
        <v>1E-3</v>
      </c>
      <c r="C30" s="12">
        <v>22.2</v>
      </c>
      <c r="D30" s="12">
        <v>22.16</v>
      </c>
      <c r="E30" s="12">
        <v>20.6</v>
      </c>
      <c r="F30" s="12">
        <v>23.2</v>
      </c>
      <c r="G30" s="12">
        <v>20</v>
      </c>
      <c r="H30" s="12">
        <v>18.64</v>
      </c>
      <c r="I30" s="12">
        <v>16.2</v>
      </c>
      <c r="J30" s="12">
        <v>17.28</v>
      </c>
      <c r="K30" s="12">
        <v>27.09</v>
      </c>
      <c r="L30" s="13">
        <v>25.75</v>
      </c>
      <c r="M30" s="12">
        <v>24.9</v>
      </c>
      <c r="N30" s="13">
        <v>22.45</v>
      </c>
      <c r="O30" s="12">
        <v>23.7</v>
      </c>
      <c r="P30" s="13">
        <v>24.22</v>
      </c>
      <c r="Q30" s="12">
        <v>22.4</v>
      </c>
      <c r="R30" s="13">
        <v>21.26</v>
      </c>
      <c r="S30" s="13">
        <v>24.76</v>
      </c>
      <c r="T30" s="13">
        <v>20.6</v>
      </c>
      <c r="U30" s="13">
        <v>20.68</v>
      </c>
      <c r="V30" s="13">
        <v>21.1</v>
      </c>
      <c r="W30" s="13"/>
      <c r="X30" s="12">
        <f t="shared" si="1"/>
        <v>20.486153846153847</v>
      </c>
      <c r="Y30" s="12">
        <f t="shared" si="2"/>
        <v>25.19</v>
      </c>
      <c r="Z30" s="13"/>
      <c r="AA30" s="12">
        <f t="shared" si="3"/>
        <v>21.959499999999998</v>
      </c>
      <c r="AB30" s="14">
        <f t="shared" si="0"/>
        <v>5.5036809691811452</v>
      </c>
    </row>
    <row r="31" spans="1:28" x14ac:dyDescent="0.2">
      <c r="A31" t="s">
        <v>26</v>
      </c>
      <c r="B31" s="1">
        <v>1E-3</v>
      </c>
      <c r="C31" s="14">
        <v>2.0099999999999998</v>
      </c>
      <c r="D31" s="14">
        <v>2.1150000000000002</v>
      </c>
      <c r="E31" s="14">
        <v>1.8</v>
      </c>
      <c r="F31" s="14">
        <v>2.2280000000000002</v>
      </c>
      <c r="G31" s="14">
        <v>1.82</v>
      </c>
      <c r="H31" s="14">
        <v>1.718</v>
      </c>
      <c r="I31" s="14">
        <v>1.52</v>
      </c>
      <c r="J31" s="14">
        <v>1.66</v>
      </c>
      <c r="K31" s="14">
        <v>2.6920000000000002</v>
      </c>
      <c r="L31" s="15">
        <v>2.56</v>
      </c>
      <c r="M31" s="14">
        <v>2.19</v>
      </c>
      <c r="N31" s="15">
        <v>2.2040000000000002</v>
      </c>
      <c r="O31" s="14">
        <v>2.36</v>
      </c>
      <c r="P31" s="15">
        <v>2.403</v>
      </c>
      <c r="Q31" s="14">
        <v>1.97</v>
      </c>
      <c r="R31" s="15">
        <v>1.923</v>
      </c>
      <c r="S31" s="15">
        <v>2.3690000000000002</v>
      </c>
      <c r="T31" s="15">
        <v>1.9510000000000001</v>
      </c>
      <c r="U31" s="15">
        <v>1.927</v>
      </c>
      <c r="V31" s="15">
        <v>2.0329999999999999</v>
      </c>
      <c r="W31" s="15"/>
      <c r="X31" s="14">
        <f>AVERAGE(C31:J31,Q31:R31,T31:V31)</f>
        <v>1.8980769230769234</v>
      </c>
      <c r="Y31" s="14">
        <f t="shared" si="2"/>
        <v>2.5037500000000001</v>
      </c>
      <c r="Z31" s="15"/>
      <c r="AA31" s="14">
        <f t="shared" si="3"/>
        <v>2.0726500000000003</v>
      </c>
      <c r="AB31" s="14">
        <f t="shared" si="0"/>
        <v>0.61072356568598996</v>
      </c>
    </row>
    <row r="32" spans="1:28" x14ac:dyDescent="0.2">
      <c r="A32" t="s">
        <v>27</v>
      </c>
      <c r="B32" s="1">
        <v>5.0000000000000001E-3</v>
      </c>
      <c r="C32" s="14">
        <v>7.46</v>
      </c>
      <c r="D32" s="14">
        <v>7.66</v>
      </c>
      <c r="E32" s="14">
        <v>6.36</v>
      </c>
      <c r="F32" s="14">
        <v>7.96</v>
      </c>
      <c r="G32" s="14">
        <v>6.36</v>
      </c>
      <c r="H32" s="14">
        <v>6.22</v>
      </c>
      <c r="I32" s="14">
        <v>4.76</v>
      </c>
      <c r="J32" s="14">
        <v>5.96</v>
      </c>
      <c r="K32" s="14">
        <v>9.61</v>
      </c>
      <c r="L32" s="15">
        <v>9.86</v>
      </c>
      <c r="M32" s="14">
        <v>8.07</v>
      </c>
      <c r="N32" s="15">
        <v>7.88</v>
      </c>
      <c r="O32" s="14">
        <v>8.1999999999999993</v>
      </c>
      <c r="P32" s="15">
        <v>9.0500000000000007</v>
      </c>
      <c r="Q32" s="14">
        <v>7.46</v>
      </c>
      <c r="R32" s="15">
        <v>6.91</v>
      </c>
      <c r="S32" s="15">
        <v>8.7799999999999994</v>
      </c>
      <c r="T32" s="15">
        <v>6.31</v>
      </c>
      <c r="U32" s="15">
        <v>6.78</v>
      </c>
      <c r="V32" s="15">
        <v>7.1</v>
      </c>
      <c r="W32" s="15"/>
      <c r="X32" s="14">
        <f t="shared" si="1"/>
        <v>6.7153846153846155</v>
      </c>
      <c r="Y32" s="14">
        <f t="shared" si="2"/>
        <v>9.18</v>
      </c>
      <c r="Z32" s="15"/>
      <c r="AA32" s="14">
        <f t="shared" si="3"/>
        <v>7.4374999999999982</v>
      </c>
      <c r="AB32" s="14">
        <f t="shared" si="0"/>
        <v>2.5851224138784858</v>
      </c>
    </row>
    <row r="33" spans="1:28" x14ac:dyDescent="0.2">
      <c r="A33" t="s">
        <v>28</v>
      </c>
      <c r="B33" s="1">
        <v>0.01</v>
      </c>
      <c r="C33" s="14">
        <v>1.32</v>
      </c>
      <c r="D33" s="14">
        <v>1.536</v>
      </c>
      <c r="E33" s="14">
        <v>1.04</v>
      </c>
      <c r="F33" s="14">
        <v>1.476</v>
      </c>
      <c r="G33" s="14">
        <v>1.36</v>
      </c>
      <c r="H33" s="14">
        <v>1.2070000000000001</v>
      </c>
      <c r="I33" s="21">
        <v>0.78</v>
      </c>
      <c r="J33" s="14">
        <v>1.1419999999999999</v>
      </c>
      <c r="K33" s="14">
        <v>1.86</v>
      </c>
      <c r="L33" s="15">
        <v>1.77</v>
      </c>
      <c r="M33" s="14">
        <v>1.27</v>
      </c>
      <c r="N33" s="15">
        <v>1.46</v>
      </c>
      <c r="O33" s="14">
        <v>1.44</v>
      </c>
      <c r="P33" s="15">
        <v>1.591</v>
      </c>
      <c r="Q33" s="14">
        <v>1.3</v>
      </c>
      <c r="R33" s="15">
        <v>1.284</v>
      </c>
      <c r="S33" s="15">
        <v>1.633</v>
      </c>
      <c r="T33" s="15">
        <v>1.1419999999999999</v>
      </c>
      <c r="U33" s="15">
        <v>1.26</v>
      </c>
      <c r="V33" s="15">
        <v>1.202</v>
      </c>
      <c r="W33" s="15"/>
      <c r="X33" s="14">
        <f t="shared" si="1"/>
        <v>1.2345384615384616</v>
      </c>
      <c r="Y33" s="14">
        <f t="shared" si="2"/>
        <v>1.6652500000000001</v>
      </c>
      <c r="Z33" s="15"/>
      <c r="AA33" s="14">
        <f t="shared" si="3"/>
        <v>1.35365</v>
      </c>
      <c r="AB33" s="21">
        <f t="shared" si="0"/>
        <v>0.50623742089635027</v>
      </c>
    </row>
    <row r="34" spans="1:28" x14ac:dyDescent="0.2">
      <c r="A34" t="s">
        <v>29</v>
      </c>
      <c r="B34" s="1">
        <v>2E-3</v>
      </c>
      <c r="C34" s="21">
        <v>0.248</v>
      </c>
      <c r="D34" s="21">
        <v>0.28899999999999998</v>
      </c>
      <c r="E34" s="21">
        <v>0.19700000000000001</v>
      </c>
      <c r="F34" s="21">
        <v>0.27300000000000002</v>
      </c>
      <c r="G34" s="21">
        <v>0.192</v>
      </c>
      <c r="H34" s="21">
        <v>0.23100000000000001</v>
      </c>
      <c r="I34" s="21">
        <v>0.13100000000000001</v>
      </c>
      <c r="J34" s="21">
        <v>0.193</v>
      </c>
      <c r="K34" s="21">
        <v>0.32600000000000001</v>
      </c>
      <c r="L34" s="26">
        <v>0.315</v>
      </c>
      <c r="M34" s="21">
        <v>0.24199999999999999</v>
      </c>
      <c r="N34" s="26">
        <v>0.24299999999999999</v>
      </c>
      <c r="O34" s="21">
        <v>0.26300000000000001</v>
      </c>
      <c r="P34" s="26">
        <v>0.30299999999999999</v>
      </c>
      <c r="Q34" s="21">
        <v>0.24399999999999999</v>
      </c>
      <c r="R34" s="26">
        <v>0.20499999999999999</v>
      </c>
      <c r="S34" s="26">
        <v>0.29799999999999999</v>
      </c>
      <c r="T34" s="26">
        <v>0.22900000000000001</v>
      </c>
      <c r="U34" s="26">
        <v>0.221</v>
      </c>
      <c r="V34" s="26">
        <v>0.24199999999999999</v>
      </c>
      <c r="W34" s="26"/>
      <c r="X34" s="21">
        <f t="shared" si="1"/>
        <v>0.22269230769230772</v>
      </c>
      <c r="Y34" s="21">
        <f t="shared" si="2"/>
        <v>0.30175000000000002</v>
      </c>
      <c r="Z34" s="26"/>
      <c r="AA34" s="21">
        <f t="shared" si="3"/>
        <v>0.24424999999999999</v>
      </c>
      <c r="AB34" s="21">
        <f t="shared" si="0"/>
        <v>9.6398023565675214E-2</v>
      </c>
    </row>
    <row r="35" spans="1:28" x14ac:dyDescent="0.2">
      <c r="A35" t="s">
        <v>30</v>
      </c>
      <c r="B35" s="1">
        <v>0.01</v>
      </c>
      <c r="C35" s="14">
        <v>1.03</v>
      </c>
      <c r="D35" s="14">
        <v>1.1439999999999999</v>
      </c>
      <c r="E35" s="21">
        <v>0.77</v>
      </c>
      <c r="F35" s="14">
        <v>1.0900000000000001</v>
      </c>
      <c r="G35" s="21">
        <v>0.81</v>
      </c>
      <c r="H35" s="21">
        <v>0.93700000000000006</v>
      </c>
      <c r="I35" s="21">
        <v>0.79</v>
      </c>
      <c r="J35" s="21">
        <v>0.877</v>
      </c>
      <c r="K35" s="14">
        <v>1.45</v>
      </c>
      <c r="L35" s="15">
        <v>1.4670000000000001</v>
      </c>
      <c r="M35" s="21">
        <v>0.99</v>
      </c>
      <c r="N35" s="15">
        <v>1.234</v>
      </c>
      <c r="O35" s="14">
        <v>1.1200000000000001</v>
      </c>
      <c r="P35" s="15">
        <v>1.32</v>
      </c>
      <c r="Q35" s="14">
        <v>1.04</v>
      </c>
      <c r="R35" s="15">
        <v>1.085</v>
      </c>
      <c r="S35" s="15">
        <v>1.2749999999999999</v>
      </c>
      <c r="T35" s="26">
        <v>0.91700000000000004</v>
      </c>
      <c r="U35" s="26">
        <v>0.98399999999999999</v>
      </c>
      <c r="V35" s="15">
        <v>1.089</v>
      </c>
      <c r="W35" s="15"/>
      <c r="X35" s="21">
        <f t="shared" si="1"/>
        <v>0.9663846153846154</v>
      </c>
      <c r="Y35" s="14">
        <f t="shared" si="2"/>
        <v>1.3392500000000001</v>
      </c>
      <c r="Z35" s="15"/>
      <c r="AA35" s="14">
        <f t="shared" si="3"/>
        <v>1.0709499999999998</v>
      </c>
      <c r="AB35" s="21">
        <f t="shared" si="0"/>
        <v>0.40341096976448038</v>
      </c>
    </row>
    <row r="36" spans="1:28" x14ac:dyDescent="0.2">
      <c r="A36" t="s">
        <v>31</v>
      </c>
      <c r="B36" s="1">
        <v>3.0000000000000001E-3</v>
      </c>
      <c r="C36" s="21">
        <v>0.79</v>
      </c>
      <c r="D36" s="14">
        <v>1.071</v>
      </c>
      <c r="E36" s="21">
        <v>0.72</v>
      </c>
      <c r="F36" s="21">
        <v>0.98599999999999999</v>
      </c>
      <c r="G36" s="21">
        <v>0.72</v>
      </c>
      <c r="H36" s="21">
        <v>0.80500000000000005</v>
      </c>
      <c r="I36" s="21">
        <v>0.62</v>
      </c>
      <c r="J36" s="21">
        <v>0.71</v>
      </c>
      <c r="K36" s="14">
        <v>1.3180000000000001</v>
      </c>
      <c r="L36" s="15">
        <v>1.2410000000000001</v>
      </c>
      <c r="M36" s="21">
        <v>0.82</v>
      </c>
      <c r="N36" s="26">
        <v>0.95799999999999996</v>
      </c>
      <c r="O36" s="14">
        <v>1.01</v>
      </c>
      <c r="P36" s="15">
        <v>1.1259999999999999</v>
      </c>
      <c r="Q36" s="21">
        <v>0.78</v>
      </c>
      <c r="R36" s="26">
        <v>0.81899999999999995</v>
      </c>
      <c r="S36" s="15">
        <v>1.087</v>
      </c>
      <c r="T36" s="26">
        <v>0.88700000000000001</v>
      </c>
      <c r="U36" s="26">
        <v>0.88200000000000001</v>
      </c>
      <c r="V36" s="26">
        <v>0.85099999999999998</v>
      </c>
      <c r="W36" s="26"/>
      <c r="X36" s="21">
        <f t="shared" si="1"/>
        <v>0.81853846153846166</v>
      </c>
      <c r="Y36" s="14">
        <f t="shared" si="2"/>
        <v>1.1737500000000001</v>
      </c>
      <c r="Z36" s="26"/>
      <c r="AA36" s="21">
        <f t="shared" si="3"/>
        <v>0.91005000000000003</v>
      </c>
      <c r="AB36" s="21">
        <f t="shared" si="0"/>
        <v>0.37213776453011771</v>
      </c>
    </row>
    <row r="37" spans="1:28" x14ac:dyDescent="0.2">
      <c r="A37" t="s">
        <v>32</v>
      </c>
      <c r="B37" s="1">
        <v>2E-3</v>
      </c>
      <c r="C37" s="21">
        <v>0.53200000000000003</v>
      </c>
      <c r="D37" s="21">
        <v>3.3000000000000002E-2</v>
      </c>
      <c r="E37" s="21">
        <v>0.47399999999999998</v>
      </c>
      <c r="F37" s="21">
        <v>3.1E-2</v>
      </c>
      <c r="G37" s="21">
        <v>0.52</v>
      </c>
      <c r="H37" s="21">
        <v>3.5999999999999997E-2</v>
      </c>
      <c r="I37" s="21">
        <v>0.36499999999999999</v>
      </c>
      <c r="J37" s="21">
        <v>4.2999999999999997E-2</v>
      </c>
      <c r="K37" s="21">
        <v>0.71299999999999997</v>
      </c>
      <c r="L37" s="26">
        <v>4.3999999999999997E-2</v>
      </c>
      <c r="M37" s="21">
        <v>0.56000000000000005</v>
      </c>
      <c r="N37" s="26">
        <v>4.9000000000000002E-2</v>
      </c>
      <c r="O37" s="21">
        <v>0.52500000000000002</v>
      </c>
      <c r="P37" s="26">
        <v>4.5999999999999999E-2</v>
      </c>
      <c r="Q37" s="21">
        <v>0.49099999999999999</v>
      </c>
      <c r="R37" s="26">
        <v>3.3000000000000002E-2</v>
      </c>
      <c r="S37" s="26">
        <v>4.3999999999999997E-2</v>
      </c>
      <c r="T37" s="26">
        <v>3.5000000000000003E-2</v>
      </c>
      <c r="U37" s="26">
        <v>3.7999999999999999E-2</v>
      </c>
      <c r="V37" s="26">
        <v>3.3000000000000002E-2</v>
      </c>
      <c r="W37" s="26"/>
      <c r="X37" s="21">
        <f t="shared" si="1"/>
        <v>0.20492307692307693</v>
      </c>
      <c r="Y37" s="21">
        <f t="shared" si="2"/>
        <v>0.33200000000000002</v>
      </c>
      <c r="Z37" s="26"/>
      <c r="AA37" s="21">
        <f t="shared" si="3"/>
        <v>0.23225000000000001</v>
      </c>
      <c r="AB37" s="21">
        <f t="shared" si="0"/>
        <v>0.50044816756688448</v>
      </c>
    </row>
    <row r="38" spans="1:28" x14ac:dyDescent="0.2">
      <c r="A38" t="s">
        <v>33</v>
      </c>
      <c r="B38" s="1">
        <v>0.01</v>
      </c>
      <c r="C38" s="21">
        <v>0.43</v>
      </c>
      <c r="D38" s="21">
        <v>0.53600000000000003</v>
      </c>
      <c r="E38" s="21">
        <v>0.32600000000000001</v>
      </c>
      <c r="F38" s="21">
        <v>0.51600000000000001</v>
      </c>
      <c r="G38" s="21">
        <v>0.35099999999999998</v>
      </c>
      <c r="H38" s="21">
        <v>0.42399999999999999</v>
      </c>
      <c r="I38" s="21">
        <v>0.38100000000000001</v>
      </c>
      <c r="J38" s="21">
        <v>0.39900000000000002</v>
      </c>
      <c r="K38" s="21">
        <v>0.66</v>
      </c>
      <c r="L38" s="26">
        <v>0.59799999999999998</v>
      </c>
      <c r="M38" s="21">
        <v>0.44</v>
      </c>
      <c r="N38" s="26">
        <v>0.56000000000000005</v>
      </c>
      <c r="O38" s="21">
        <v>0.51</v>
      </c>
      <c r="P38" s="26">
        <v>0.66900000000000004</v>
      </c>
      <c r="Q38" s="21">
        <v>0.371</v>
      </c>
      <c r="R38" s="26">
        <v>0.45800000000000002</v>
      </c>
      <c r="S38" s="26">
        <v>0.65400000000000003</v>
      </c>
      <c r="T38" s="26">
        <v>0.53500000000000003</v>
      </c>
      <c r="U38" s="26">
        <v>0.47799999999999998</v>
      </c>
      <c r="V38" s="26">
        <v>0.47599999999999998</v>
      </c>
      <c r="W38" s="26"/>
      <c r="X38" s="21">
        <f t="shared" si="1"/>
        <v>0.43699999999999994</v>
      </c>
      <c r="Y38" s="21">
        <f t="shared" si="2"/>
        <v>0.60925000000000007</v>
      </c>
      <c r="Z38" s="26"/>
      <c r="AA38" s="21">
        <f t="shared" si="3"/>
        <v>0.48860000000000009</v>
      </c>
      <c r="AB38" s="21">
        <f t="shared" si="0"/>
        <v>0.20618785507140511</v>
      </c>
    </row>
    <row r="39" spans="1:28" x14ac:dyDescent="0.2">
      <c r="A39" t="s">
        <v>34</v>
      </c>
      <c r="B39" s="1">
        <v>3.0000000000000001E-3</v>
      </c>
      <c r="C39" s="14">
        <v>4.3600000000000003</v>
      </c>
      <c r="D39" s="14">
        <v>4.8099999999999996</v>
      </c>
      <c r="E39" s="14">
        <v>4.29</v>
      </c>
      <c r="F39" s="14">
        <v>4.9800000000000004</v>
      </c>
      <c r="G39" s="14">
        <v>4.25</v>
      </c>
      <c r="H39" s="14">
        <v>4.6900000000000004</v>
      </c>
      <c r="I39" s="14">
        <v>3.17</v>
      </c>
      <c r="J39" s="14">
        <v>3.92</v>
      </c>
      <c r="K39" s="14">
        <v>4.66</v>
      </c>
      <c r="L39" s="15">
        <v>4.54</v>
      </c>
      <c r="M39" s="14">
        <v>4.7</v>
      </c>
      <c r="N39" s="15">
        <v>5.28</v>
      </c>
      <c r="O39" s="14">
        <v>4.34</v>
      </c>
      <c r="P39" s="15">
        <v>4.18</v>
      </c>
      <c r="Q39" s="14">
        <v>3.87</v>
      </c>
      <c r="R39" s="15">
        <v>3.53</v>
      </c>
      <c r="S39" s="15">
        <v>5.0999999999999996</v>
      </c>
      <c r="T39" s="15">
        <v>5.18</v>
      </c>
      <c r="U39" s="15">
        <v>5.1100000000000003</v>
      </c>
      <c r="V39" s="15">
        <v>4.32</v>
      </c>
      <c r="W39" s="15"/>
      <c r="X39" s="14">
        <f t="shared" si="1"/>
        <v>4.344615384615385</v>
      </c>
      <c r="Y39" s="14">
        <f t="shared" si="2"/>
        <v>4.43</v>
      </c>
      <c r="Z39" s="15"/>
      <c r="AA39" s="14">
        <f t="shared" si="3"/>
        <v>4.4640000000000004</v>
      </c>
      <c r="AB39" s="14">
        <f t="shared" si="0"/>
        <v>1.1179379513899126</v>
      </c>
    </row>
    <row r="40" spans="1:28" x14ac:dyDescent="0.2">
      <c r="A40" t="s">
        <v>35</v>
      </c>
      <c r="B40" s="1">
        <v>0.01</v>
      </c>
      <c r="C40" s="14">
        <v>5.65</v>
      </c>
      <c r="D40" s="14">
        <v>5.35</v>
      </c>
      <c r="E40" s="14">
        <v>4.5599999999999996</v>
      </c>
      <c r="F40" s="14">
        <v>5.66</v>
      </c>
      <c r="G40" s="14">
        <v>5.52</v>
      </c>
      <c r="H40" s="14">
        <v>5.08</v>
      </c>
      <c r="I40" s="14">
        <v>3.6</v>
      </c>
      <c r="J40" s="14">
        <v>4.3899999999999997</v>
      </c>
      <c r="K40" s="14">
        <v>7.14</v>
      </c>
      <c r="L40" s="15">
        <v>6.98</v>
      </c>
      <c r="M40" s="14">
        <v>5.74</v>
      </c>
      <c r="N40" s="15">
        <v>4.96</v>
      </c>
      <c r="O40" s="14">
        <v>6.09</v>
      </c>
      <c r="P40" s="15">
        <v>6.44</v>
      </c>
      <c r="Q40" s="14">
        <v>5.13</v>
      </c>
      <c r="R40" s="15">
        <v>4.51</v>
      </c>
      <c r="S40" s="15">
        <v>6.79</v>
      </c>
      <c r="T40" s="15">
        <v>6.19</v>
      </c>
      <c r="U40" s="15">
        <v>4.9000000000000004</v>
      </c>
      <c r="V40" s="15">
        <v>4.79</v>
      </c>
      <c r="W40" s="15"/>
      <c r="X40" s="14">
        <f t="shared" si="1"/>
        <v>5.0253846153846151</v>
      </c>
      <c r="Y40" s="14">
        <f t="shared" si="2"/>
        <v>6.6625000000000005</v>
      </c>
      <c r="Z40" s="15"/>
      <c r="AA40" s="14">
        <f t="shared" si="3"/>
        <v>5.4735000000000014</v>
      </c>
      <c r="AB40" s="14">
        <f t="shared" si="0"/>
        <v>1.8661107881592021</v>
      </c>
    </row>
    <row r="41" spans="1:28" x14ac:dyDescent="0.2">
      <c r="A41" t="s">
        <v>36</v>
      </c>
      <c r="B41" s="1">
        <v>1E-3</v>
      </c>
      <c r="C41" s="14">
        <v>3.74</v>
      </c>
      <c r="D41" s="14">
        <v>3.6259999999999999</v>
      </c>
      <c r="E41" s="14">
        <v>2.88</v>
      </c>
      <c r="F41" s="14">
        <v>4.03</v>
      </c>
      <c r="G41" s="14">
        <v>3.05</v>
      </c>
      <c r="H41" s="14">
        <v>2.97</v>
      </c>
      <c r="I41" s="14">
        <v>2.48</v>
      </c>
      <c r="J41" s="14">
        <v>3.08</v>
      </c>
      <c r="K41" s="14">
        <v>4.12</v>
      </c>
      <c r="L41" s="15">
        <v>4.0979999999999999</v>
      </c>
      <c r="M41" s="14">
        <v>3.64</v>
      </c>
      <c r="N41" s="15">
        <v>3.7080000000000002</v>
      </c>
      <c r="O41" s="14">
        <v>3.45</v>
      </c>
      <c r="P41" s="15">
        <v>3.9009999999999998</v>
      </c>
      <c r="Q41" s="14">
        <v>3</v>
      </c>
      <c r="R41" s="15">
        <v>2.97</v>
      </c>
      <c r="S41" s="15">
        <v>4.0999999999999996</v>
      </c>
      <c r="T41" s="15">
        <v>3.44</v>
      </c>
      <c r="U41" s="15">
        <v>3.46</v>
      </c>
      <c r="V41" s="15">
        <v>3.319</v>
      </c>
      <c r="W41" s="15"/>
      <c r="X41" s="14">
        <f t="shared" si="1"/>
        <v>3.2342307692307695</v>
      </c>
      <c r="Y41" s="14">
        <f t="shared" si="2"/>
        <v>3.8922499999999998</v>
      </c>
      <c r="Z41" s="15"/>
      <c r="AA41" s="14">
        <f t="shared" si="3"/>
        <v>3.4531000000000005</v>
      </c>
      <c r="AB41" s="21">
        <f t="shared" si="0"/>
        <v>0.95056922558620749</v>
      </c>
    </row>
    <row r="42" spans="1:28" x14ac:dyDescent="0.2">
      <c r="A42" s="3" t="s">
        <v>37</v>
      </c>
      <c r="B42" s="22">
        <v>1E-3</v>
      </c>
      <c r="C42" s="16">
        <v>1.1499999999999999</v>
      </c>
      <c r="D42" s="16">
        <v>1.052</v>
      </c>
      <c r="E42" s="24">
        <v>0.83</v>
      </c>
      <c r="F42" s="16">
        <v>1.131</v>
      </c>
      <c r="G42" s="16">
        <v>1.03</v>
      </c>
      <c r="H42" s="16">
        <v>0.80100000000000005</v>
      </c>
      <c r="I42" s="16">
        <v>0.81</v>
      </c>
      <c r="J42" s="24">
        <v>0.91900000000000004</v>
      </c>
      <c r="K42" s="16">
        <v>1.347</v>
      </c>
      <c r="L42" s="17">
        <v>1.2769999999999999</v>
      </c>
      <c r="M42" s="16">
        <v>0.95899999999999996</v>
      </c>
      <c r="N42" s="17">
        <v>1.0860000000000001</v>
      </c>
      <c r="O42" s="16">
        <v>1.1659999999999999</v>
      </c>
      <c r="P42" s="17">
        <v>1.194</v>
      </c>
      <c r="Q42" s="16">
        <v>1.05</v>
      </c>
      <c r="R42" s="17">
        <v>1.02</v>
      </c>
      <c r="S42" s="17">
        <v>1.2629999999999999</v>
      </c>
      <c r="T42" s="17">
        <v>1.135</v>
      </c>
      <c r="U42" s="17">
        <v>1.0449999999999999</v>
      </c>
      <c r="V42" s="17">
        <v>1.0209999999999999</v>
      </c>
      <c r="W42" s="17"/>
      <c r="X42" s="16">
        <f t="shared" si="1"/>
        <v>0.99953846153846149</v>
      </c>
      <c r="Y42" s="16">
        <f t="shared" si="2"/>
        <v>1.246</v>
      </c>
      <c r="Z42" s="17"/>
      <c r="AA42" s="16">
        <f t="shared" si="3"/>
        <v>1.0643</v>
      </c>
      <c r="AB42" s="24">
        <f t="shared" si="0"/>
        <v>0.30293449005215267</v>
      </c>
    </row>
    <row r="43" spans="1:28" x14ac:dyDescent="0.2">
      <c r="A43" s="20" t="s">
        <v>60</v>
      </c>
      <c r="B43" s="9"/>
      <c r="C43" s="25">
        <f>SUM(C6:C42)</f>
        <v>8528.5</v>
      </c>
      <c r="D43" s="25">
        <f t="shared" ref="D43:T43" si="4">SUM(D6:D42)</f>
        <v>8177.8010000000022</v>
      </c>
      <c r="E43" s="25">
        <f t="shared" si="4"/>
        <v>5718.4230000000043</v>
      </c>
      <c r="F43" s="25">
        <f t="shared" si="4"/>
        <v>7667.6659999999983</v>
      </c>
      <c r="G43" s="25">
        <f t="shared" si="4"/>
        <v>5394.9980000000014</v>
      </c>
      <c r="H43" s="25">
        <f t="shared" si="4"/>
        <v>5415.2630000000036</v>
      </c>
      <c r="I43" s="25">
        <f t="shared" si="4"/>
        <v>4140.4700000000012</v>
      </c>
      <c r="J43" s="25">
        <f t="shared" si="4"/>
        <v>6256.4290000000001</v>
      </c>
      <c r="K43" s="25">
        <f t="shared" si="4"/>
        <v>15285.496999999999</v>
      </c>
      <c r="L43" s="25">
        <f t="shared" si="4"/>
        <v>14585.777</v>
      </c>
      <c r="M43" s="25">
        <f t="shared" si="4"/>
        <v>7652.5299999999979</v>
      </c>
      <c r="N43" s="25">
        <f t="shared" si="4"/>
        <v>6812.0890000000018</v>
      </c>
      <c r="O43" s="25">
        <f t="shared" si="4"/>
        <v>12140.096000000009</v>
      </c>
      <c r="P43" s="25">
        <f t="shared" si="4"/>
        <v>13022.380000000003</v>
      </c>
      <c r="Q43" s="25">
        <f t="shared" si="4"/>
        <v>5913.39</v>
      </c>
      <c r="R43" s="25">
        <f t="shared" si="4"/>
        <v>4956.8210000000017</v>
      </c>
      <c r="S43" s="25">
        <f t="shared" si="4"/>
        <v>10069.617000000004</v>
      </c>
      <c r="T43" s="25">
        <f t="shared" si="4"/>
        <v>6805.3290000000006</v>
      </c>
      <c r="U43" s="25">
        <f t="shared" ref="U43" si="5">SUM(U6:U42)</f>
        <v>7113.6979999999967</v>
      </c>
      <c r="V43" s="25">
        <f t="shared" ref="V43:AA43" si="6">SUM(V6:V42)</f>
        <v>7709.0830000000014</v>
      </c>
      <c r="W43" s="25"/>
      <c r="X43" s="25">
        <f>SUM(X6:X42)</f>
        <v>6466.0311567599056</v>
      </c>
      <c r="Y43" s="25">
        <f>SUM(Y6:Y42)</f>
        <v>13814.270833333338</v>
      </c>
      <c r="Z43" s="25"/>
      <c r="AA43" s="25">
        <f t="shared" si="6"/>
        <v>8194.6319447368405</v>
      </c>
    </row>
    <row r="44" spans="1:28" x14ac:dyDescent="0.2">
      <c r="A44" t="s">
        <v>63</v>
      </c>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row>
    <row r="45" spans="1:28" x14ac:dyDescent="0.2">
      <c r="A45" s="3" t="s">
        <v>64</v>
      </c>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t="s">
        <v>5</v>
      </c>
      <c r="AB45" s="23"/>
    </row>
    <row r="46" spans="1:28" x14ac:dyDescent="0.2">
      <c r="A46" s="27" t="s">
        <v>69</v>
      </c>
    </row>
    <row r="47" spans="1:28" x14ac:dyDescent="0.2">
      <c r="A47" t="s">
        <v>75</v>
      </c>
    </row>
    <row r="48" spans="1:28" ht="17" x14ac:dyDescent="0.2">
      <c r="A48" s="27" t="s">
        <v>76</v>
      </c>
    </row>
    <row r="49" spans="1:1" ht="17" x14ac:dyDescent="0.2">
      <c r="A49" t="s">
        <v>74</v>
      </c>
    </row>
  </sheetData>
  <pageMargins left="0.70866141732283472" right="0.70866141732283472" top="0.74803149606299213" bottom="0.74803149606299213" header="0.31496062992125984" footer="0.31496062992125984"/>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Curtin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Aaron Cavosie</dc:creator>
  <cp:lastModifiedBy>Christine Elrod</cp:lastModifiedBy>
  <cp:lastPrinted>2020-11-17T02:56:11Z</cp:lastPrinted>
  <dcterms:created xsi:type="dcterms:W3CDTF">2019-06-27T10:25:44Z</dcterms:created>
  <dcterms:modified xsi:type="dcterms:W3CDTF">2022-04-29T14:38:40Z</dcterms:modified>
</cp:coreProperties>
</file>