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Sep-21/Deposits Sep-21/AM-21-97626/"/>
    </mc:Choice>
  </mc:AlternateContent>
  <xr:revisionPtr revIDLastSave="3" documentId="13_ncr:1_{83569AE8-4099-3C4F-B186-2FBC53C060E3}" xr6:coauthVersionLast="47" xr6:coauthVersionMax="47" xr10:uidLastSave="{617906F9-DDBB-4D21-9ADC-B0107C1BC551}"/>
  <bookViews>
    <workbookView xWindow="20" yWindow="0" windowWidth="17780" windowHeight="13767" xr2:uid="{00000000-000D-0000-FFFF-FFFF00000000}"/>
  </bookViews>
  <sheets>
    <sheet name="Sum_table (Original Wisconsin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4" i="1" l="1"/>
  <c r="E224" i="1" s="1"/>
  <c r="C216" i="1" s="1"/>
  <c r="F206" i="1"/>
  <c r="E206" i="1" s="1"/>
  <c r="C193" i="1" s="1"/>
  <c r="G206" i="1"/>
  <c r="D195" i="1" s="1"/>
  <c r="F179" i="1"/>
  <c r="G179" i="1"/>
  <c r="F161" i="1"/>
  <c r="E161" i="1" s="1"/>
  <c r="C146" i="1" s="1"/>
  <c r="G161" i="1"/>
  <c r="D145" i="1" s="1"/>
  <c r="F143" i="1"/>
  <c r="E143" i="1" s="1"/>
  <c r="C133" i="1" s="1"/>
  <c r="G143" i="1"/>
  <c r="D128" i="1" s="1"/>
  <c r="F124" i="1"/>
  <c r="E124" i="1" s="1"/>
  <c r="C109" i="1" s="1"/>
  <c r="G124" i="1"/>
  <c r="D109" i="1" s="1"/>
  <c r="F106" i="1"/>
  <c r="G106" i="1"/>
  <c r="F88" i="1"/>
  <c r="E88" i="1" s="1"/>
  <c r="C75" i="1" s="1"/>
  <c r="G88" i="1"/>
  <c r="D72" i="1" s="1"/>
  <c r="F70" i="1"/>
  <c r="E70" i="1" s="1"/>
  <c r="G70" i="1"/>
  <c r="D54" i="1" s="1"/>
  <c r="F655" i="1"/>
  <c r="E655" i="1" s="1"/>
  <c r="G655" i="1"/>
  <c r="D640" i="1" s="1"/>
  <c r="G654" i="1"/>
  <c r="F654" i="1"/>
  <c r="G636" i="1"/>
  <c r="D622" i="1" s="1"/>
  <c r="G635" i="1"/>
  <c r="F636" i="1"/>
  <c r="E636" i="1" s="1"/>
  <c r="F635" i="1"/>
  <c r="F613" i="1"/>
  <c r="E613" i="1" s="1"/>
  <c r="C591" i="1" s="1"/>
  <c r="G613" i="1"/>
  <c r="D595" i="1" s="1"/>
  <c r="G612" i="1"/>
  <c r="F612" i="1"/>
  <c r="C574" i="1"/>
  <c r="F589" i="1"/>
  <c r="E589" i="1" s="1"/>
  <c r="G589" i="1"/>
  <c r="D578" i="1" s="1"/>
  <c r="F588" i="1"/>
  <c r="G588" i="1"/>
  <c r="F572" i="1"/>
  <c r="E572" i="1" s="1"/>
  <c r="G571" i="1"/>
  <c r="F571" i="1"/>
  <c r="G548" i="1"/>
  <c r="D535" i="1" s="1"/>
  <c r="F548" i="1"/>
  <c r="E548" i="1"/>
  <c r="G547" i="1"/>
  <c r="F547" i="1"/>
  <c r="G572" i="1" s="1"/>
  <c r="G525" i="1"/>
  <c r="D513" i="1" s="1"/>
  <c r="F525" i="1"/>
  <c r="E525" i="1" s="1"/>
  <c r="G524" i="1"/>
  <c r="F524" i="1"/>
  <c r="G501" i="1"/>
  <c r="F501" i="1"/>
  <c r="F491" i="1"/>
  <c r="G491" i="1"/>
  <c r="G482" i="1"/>
  <c r="D467" i="1" s="1"/>
  <c r="F482" i="1"/>
  <c r="E482" i="1" s="1"/>
  <c r="C468" i="1" s="1"/>
  <c r="G481" i="1"/>
  <c r="F481" i="1"/>
  <c r="G465" i="1"/>
  <c r="F465" i="1"/>
  <c r="G456" i="1"/>
  <c r="D442" i="1" s="1"/>
  <c r="G455" i="1"/>
  <c r="F455" i="1"/>
  <c r="F456" i="1"/>
  <c r="E456" i="1" s="1"/>
  <c r="C447" i="1" s="1"/>
  <c r="G433" i="1"/>
  <c r="D415" i="1" s="1"/>
  <c r="F433" i="1"/>
  <c r="E433" i="1" s="1"/>
  <c r="C413" i="1" s="1"/>
  <c r="G432" i="1"/>
  <c r="F432" i="1"/>
  <c r="G410" i="1"/>
  <c r="D396" i="1" s="1"/>
  <c r="F410" i="1"/>
  <c r="E410" i="1" s="1"/>
  <c r="G409" i="1"/>
  <c r="F409" i="1"/>
  <c r="G387" i="1"/>
  <c r="F387" i="1"/>
  <c r="G388" i="1"/>
  <c r="D369" i="1" s="1"/>
  <c r="F388" i="1"/>
  <c r="E388" i="1" s="1"/>
  <c r="C369" i="1" s="1"/>
  <c r="G366" i="1"/>
  <c r="D353" i="1" s="1"/>
  <c r="F366" i="1"/>
  <c r="E366" i="1" s="1"/>
  <c r="G365" i="1"/>
  <c r="F365" i="1"/>
  <c r="G343" i="1"/>
  <c r="F343" i="1"/>
  <c r="E343" i="1" s="1"/>
  <c r="F334" i="1"/>
  <c r="F335" i="1"/>
  <c r="E335" i="1" s="1"/>
  <c r="C321" i="1" s="1"/>
  <c r="G335" i="1"/>
  <c r="D321" i="1" s="1"/>
  <c r="G334" i="1"/>
  <c r="G318" i="1"/>
  <c r="D298" i="1" s="1"/>
  <c r="G295" i="1"/>
  <c r="D281" i="1" s="1"/>
  <c r="F295" i="1"/>
  <c r="E295" i="1" s="1"/>
  <c r="F317" i="1"/>
  <c r="G317" i="1"/>
  <c r="F318" i="1"/>
  <c r="E318" i="1" s="1"/>
  <c r="C311" i="1" s="1"/>
  <c r="G294" i="1"/>
  <c r="F294" i="1"/>
  <c r="G277" i="1"/>
  <c r="F277" i="1"/>
  <c r="G269" i="1"/>
  <c r="F269" i="1"/>
  <c r="G260" i="1"/>
  <c r="D250" i="1" s="1"/>
  <c r="F260" i="1"/>
  <c r="E260" i="1" s="1"/>
  <c r="C248" i="1" s="1"/>
  <c r="G259" i="1"/>
  <c r="F259" i="1"/>
  <c r="F242" i="1"/>
  <c r="E242" i="1" s="1"/>
  <c r="G242" i="1"/>
  <c r="D229" i="1" s="1"/>
  <c r="G241" i="1"/>
  <c r="F241" i="1"/>
  <c r="G224" i="1"/>
  <c r="D216" i="1" s="1"/>
  <c r="G223" i="1"/>
  <c r="F223" i="1"/>
  <c r="G205" i="1"/>
  <c r="F205" i="1"/>
  <c r="G187" i="1"/>
  <c r="F187" i="1"/>
  <c r="D165" i="1"/>
  <c r="E179" i="1"/>
  <c r="G178" i="1"/>
  <c r="F178" i="1"/>
  <c r="G160" i="1"/>
  <c r="F160" i="1"/>
  <c r="G142" i="1"/>
  <c r="F142" i="1"/>
  <c r="D94" i="1"/>
  <c r="E106" i="1"/>
  <c r="C94" i="1" s="1"/>
  <c r="G105" i="1"/>
  <c r="F105" i="1"/>
  <c r="G87" i="1"/>
  <c r="F87" i="1"/>
  <c r="F123" i="1"/>
  <c r="G123" i="1"/>
  <c r="G69" i="1"/>
  <c r="F69" i="1"/>
  <c r="G52" i="1"/>
  <c r="F52" i="1"/>
  <c r="D598" i="1" l="1"/>
  <c r="D616" i="1"/>
  <c r="D359" i="1"/>
  <c r="D347" i="1"/>
  <c r="D554" i="1"/>
  <c r="D556" i="1"/>
  <c r="D551" i="1"/>
  <c r="D552" i="1"/>
  <c r="D564" i="1"/>
  <c r="D557" i="1"/>
  <c r="D553" i="1"/>
  <c r="D559" i="1"/>
  <c r="D561" i="1"/>
  <c r="D563" i="1"/>
  <c r="D560" i="1"/>
  <c r="D550" i="1"/>
  <c r="D555" i="1"/>
  <c r="D641" i="1"/>
  <c r="D638" i="1"/>
  <c r="D539" i="1"/>
  <c r="D639" i="1"/>
  <c r="D647" i="1"/>
  <c r="D531" i="1"/>
  <c r="D646" i="1"/>
  <c r="D358" i="1"/>
  <c r="D591" i="1"/>
  <c r="D645" i="1"/>
  <c r="D355" i="1"/>
  <c r="D605" i="1"/>
  <c r="D643" i="1"/>
  <c r="D351" i="1"/>
  <c r="C599" i="1"/>
  <c r="D642" i="1"/>
  <c r="D350" i="1"/>
  <c r="C616" i="1"/>
  <c r="C615" i="1"/>
  <c r="C551" i="1"/>
  <c r="C553" i="1"/>
  <c r="C557" i="1"/>
  <c r="C561" i="1"/>
  <c r="C554" i="1"/>
  <c r="C558" i="1"/>
  <c r="C562" i="1"/>
  <c r="C563" i="1"/>
  <c r="C555" i="1"/>
  <c r="C552" i="1"/>
  <c r="C556" i="1"/>
  <c r="C560" i="1"/>
  <c r="C564" i="1"/>
  <c r="C550" i="1"/>
  <c r="C559" i="1"/>
  <c r="C639" i="1"/>
  <c r="C643" i="1"/>
  <c r="C647" i="1"/>
  <c r="C638" i="1"/>
  <c r="C640" i="1"/>
  <c r="C644" i="1"/>
  <c r="C648" i="1"/>
  <c r="C641" i="1"/>
  <c r="C645" i="1"/>
  <c r="C642" i="1"/>
  <c r="C646" i="1"/>
  <c r="D574" i="1"/>
  <c r="D604" i="1"/>
  <c r="D345" i="1"/>
  <c r="D352" i="1"/>
  <c r="D516" i="1"/>
  <c r="D562" i="1"/>
  <c r="D558" i="1"/>
  <c r="D597" i="1"/>
  <c r="D648" i="1"/>
  <c r="D644" i="1"/>
  <c r="D357" i="1"/>
  <c r="D349" i="1"/>
  <c r="D596" i="1"/>
  <c r="D356" i="1"/>
  <c r="D348" i="1"/>
  <c r="D606" i="1"/>
  <c r="D354" i="1"/>
  <c r="D346" i="1"/>
  <c r="D629" i="1"/>
  <c r="D626" i="1"/>
  <c r="D625" i="1"/>
  <c r="D621" i="1"/>
  <c r="D618" i="1"/>
  <c r="D617" i="1"/>
  <c r="D627" i="1"/>
  <c r="D623" i="1"/>
  <c r="D619" i="1"/>
  <c r="C619" i="1"/>
  <c r="D615" i="1"/>
  <c r="C626" i="1"/>
  <c r="C622" i="1"/>
  <c r="C618" i="1"/>
  <c r="C623" i="1"/>
  <c r="C629" i="1"/>
  <c r="C625" i="1"/>
  <c r="C621" i="1"/>
  <c r="C617" i="1"/>
  <c r="C627" i="1"/>
  <c r="D628" i="1"/>
  <c r="D624" i="1"/>
  <c r="D620" i="1"/>
  <c r="C628" i="1"/>
  <c r="C624" i="1"/>
  <c r="C620" i="1"/>
  <c r="C603" i="1"/>
  <c r="C595" i="1"/>
  <c r="D602" i="1"/>
  <c r="D594" i="1"/>
  <c r="D601" i="1"/>
  <c r="D593" i="1"/>
  <c r="D600" i="1"/>
  <c r="D592" i="1"/>
  <c r="C606" i="1"/>
  <c r="C602" i="1"/>
  <c r="C598" i="1"/>
  <c r="C594" i="1"/>
  <c r="C605" i="1"/>
  <c r="C601" i="1"/>
  <c r="C597" i="1"/>
  <c r="C593" i="1"/>
  <c r="C604" i="1"/>
  <c r="C600" i="1"/>
  <c r="C596" i="1"/>
  <c r="C592" i="1"/>
  <c r="D603" i="1"/>
  <c r="D599" i="1"/>
  <c r="D581" i="1"/>
  <c r="D577" i="1"/>
  <c r="D576" i="1"/>
  <c r="D580" i="1"/>
  <c r="C578" i="1"/>
  <c r="C579" i="1"/>
  <c r="C576" i="1"/>
  <c r="C580" i="1"/>
  <c r="C575" i="1"/>
  <c r="C577" i="1"/>
  <c r="C582" i="1"/>
  <c r="C581" i="1"/>
  <c r="D579" i="1"/>
  <c r="D575" i="1"/>
  <c r="D582" i="1"/>
  <c r="C506" i="1"/>
  <c r="C515" i="1"/>
  <c r="C503" i="1"/>
  <c r="C540" i="1"/>
  <c r="D517" i="1"/>
  <c r="D540" i="1"/>
  <c r="D536" i="1"/>
  <c r="D532" i="1"/>
  <c r="D528" i="1"/>
  <c r="C528" i="1"/>
  <c r="D512" i="1"/>
  <c r="D506" i="1"/>
  <c r="C539" i="1"/>
  <c r="C535" i="1"/>
  <c r="C531" i="1"/>
  <c r="D505" i="1"/>
  <c r="D503" i="1"/>
  <c r="C527" i="1"/>
  <c r="D538" i="1"/>
  <c r="D534" i="1"/>
  <c r="D530" i="1"/>
  <c r="C536" i="1"/>
  <c r="D504" i="1"/>
  <c r="D527" i="1"/>
  <c r="C538" i="1"/>
  <c r="C534" i="1"/>
  <c r="C530" i="1"/>
  <c r="C532" i="1"/>
  <c r="D541" i="1"/>
  <c r="D537" i="1"/>
  <c r="D533" i="1"/>
  <c r="D529" i="1"/>
  <c r="C541" i="1"/>
  <c r="C537" i="1"/>
  <c r="C533" i="1"/>
  <c r="C529" i="1"/>
  <c r="D514" i="1"/>
  <c r="D509" i="1"/>
  <c r="D510" i="1"/>
  <c r="D518" i="1"/>
  <c r="D508" i="1"/>
  <c r="C514" i="1"/>
  <c r="C505" i="1"/>
  <c r="C518" i="1"/>
  <c r="C509" i="1"/>
  <c r="C513" i="1"/>
  <c r="C504" i="1"/>
  <c r="C510" i="1"/>
  <c r="C517" i="1"/>
  <c r="C508" i="1"/>
  <c r="C512" i="1"/>
  <c r="C507" i="1"/>
  <c r="C516" i="1"/>
  <c r="C511" i="1"/>
  <c r="D515" i="1"/>
  <c r="D511" i="1"/>
  <c r="D507" i="1"/>
  <c r="C210" i="1"/>
  <c r="D398" i="1"/>
  <c r="D368" i="1"/>
  <c r="D394" i="1"/>
  <c r="D475" i="1"/>
  <c r="D474" i="1"/>
  <c r="C209" i="1"/>
  <c r="C474" i="1"/>
  <c r="D471" i="1"/>
  <c r="D470" i="1"/>
  <c r="C368" i="1"/>
  <c r="D402" i="1"/>
  <c r="C470" i="1"/>
  <c r="C475" i="1"/>
  <c r="C471" i="1"/>
  <c r="C473" i="1"/>
  <c r="C469" i="1"/>
  <c r="C467" i="1"/>
  <c r="D472" i="1"/>
  <c r="D468" i="1"/>
  <c r="D473" i="1"/>
  <c r="D469" i="1"/>
  <c r="C472" i="1"/>
  <c r="D436" i="1"/>
  <c r="C440" i="1"/>
  <c r="D449" i="1"/>
  <c r="D435" i="1"/>
  <c r="C439" i="1"/>
  <c r="D446" i="1"/>
  <c r="D448" i="1"/>
  <c r="C446" i="1"/>
  <c r="C442" i="1"/>
  <c r="C438" i="1"/>
  <c r="C448" i="1"/>
  <c r="D444" i="1"/>
  <c r="C444" i="1"/>
  <c r="D443" i="1"/>
  <c r="C449" i="1"/>
  <c r="D438" i="1"/>
  <c r="D445" i="1"/>
  <c r="D441" i="1"/>
  <c r="D437" i="1"/>
  <c r="D447" i="1"/>
  <c r="D440" i="1"/>
  <c r="C436" i="1"/>
  <c r="C435" i="1"/>
  <c r="D439" i="1"/>
  <c r="C443" i="1"/>
  <c r="C445" i="1"/>
  <c r="C441" i="1"/>
  <c r="C437" i="1"/>
  <c r="D426" i="1"/>
  <c r="D421" i="1"/>
  <c r="D420" i="1"/>
  <c r="D418" i="1"/>
  <c r="D413" i="1"/>
  <c r="D422" i="1"/>
  <c r="D414" i="1"/>
  <c r="C420" i="1"/>
  <c r="C426" i="1"/>
  <c r="C418" i="1"/>
  <c r="D412" i="1"/>
  <c r="D419" i="1"/>
  <c r="C425" i="1"/>
  <c r="C417" i="1"/>
  <c r="C424" i="1"/>
  <c r="C416" i="1"/>
  <c r="C419" i="1"/>
  <c r="D425" i="1"/>
  <c r="D417" i="1"/>
  <c r="C423" i="1"/>
  <c r="C415" i="1"/>
  <c r="D424" i="1"/>
  <c r="D416" i="1"/>
  <c r="C422" i="1"/>
  <c r="C414" i="1"/>
  <c r="C412" i="1"/>
  <c r="D423" i="1"/>
  <c r="C421" i="1"/>
  <c r="C391" i="1"/>
  <c r="C395" i="1"/>
  <c r="C399" i="1"/>
  <c r="C403" i="1"/>
  <c r="C390" i="1"/>
  <c r="C397" i="1"/>
  <c r="C398" i="1"/>
  <c r="C392" i="1"/>
  <c r="C396" i="1"/>
  <c r="C400" i="1"/>
  <c r="C393" i="1"/>
  <c r="C401" i="1"/>
  <c r="C394" i="1"/>
  <c r="C402" i="1"/>
  <c r="D401" i="1"/>
  <c r="D397" i="1"/>
  <c r="D393" i="1"/>
  <c r="D400" i="1"/>
  <c r="D392" i="1"/>
  <c r="D390" i="1"/>
  <c r="D403" i="1"/>
  <c r="D399" i="1"/>
  <c r="D395" i="1"/>
  <c r="D391" i="1"/>
  <c r="D380" i="1"/>
  <c r="D376" i="1"/>
  <c r="D372" i="1"/>
  <c r="C372" i="1"/>
  <c r="D379" i="1"/>
  <c r="D375" i="1"/>
  <c r="D371" i="1"/>
  <c r="C379" i="1"/>
  <c r="C375" i="1"/>
  <c r="C371" i="1"/>
  <c r="D378" i="1"/>
  <c r="D374" i="1"/>
  <c r="D370" i="1"/>
  <c r="C380" i="1"/>
  <c r="C378" i="1"/>
  <c r="C374" i="1"/>
  <c r="C370" i="1"/>
  <c r="C376" i="1"/>
  <c r="D381" i="1"/>
  <c r="D377" i="1"/>
  <c r="D373" i="1"/>
  <c r="C381" i="1"/>
  <c r="C377" i="1"/>
  <c r="C373" i="1"/>
  <c r="C351" i="1"/>
  <c r="C359" i="1"/>
  <c r="C353" i="1"/>
  <c r="C350" i="1"/>
  <c r="C358" i="1"/>
  <c r="C347" i="1"/>
  <c r="C355" i="1"/>
  <c r="C348" i="1"/>
  <c r="C352" i="1"/>
  <c r="C356" i="1"/>
  <c r="C357" i="1"/>
  <c r="C346" i="1"/>
  <c r="C354" i="1"/>
  <c r="C349" i="1"/>
  <c r="C345" i="1"/>
  <c r="D127" i="1"/>
  <c r="C246" i="1"/>
  <c r="D326" i="1"/>
  <c r="C74" i="1"/>
  <c r="D228" i="1"/>
  <c r="C247" i="1"/>
  <c r="D325" i="1"/>
  <c r="D95" i="1"/>
  <c r="C211" i="1"/>
  <c r="D324" i="1"/>
  <c r="C213" i="1"/>
  <c r="D323" i="1"/>
  <c r="D75" i="1"/>
  <c r="C214" i="1"/>
  <c r="D320" i="1"/>
  <c r="C323" i="1"/>
  <c r="C72" i="1"/>
  <c r="C215" i="1"/>
  <c r="C244" i="1"/>
  <c r="D328" i="1"/>
  <c r="D322" i="1"/>
  <c r="C79" i="1"/>
  <c r="D134" i="1"/>
  <c r="C217" i="1"/>
  <c r="C251" i="1"/>
  <c r="D327" i="1"/>
  <c r="C77" i="1"/>
  <c r="D133" i="1"/>
  <c r="D232" i="1"/>
  <c r="C250" i="1"/>
  <c r="C327" i="1"/>
  <c r="C325" i="1"/>
  <c r="C328" i="1"/>
  <c r="C324" i="1"/>
  <c r="C326" i="1"/>
  <c r="C322" i="1"/>
  <c r="C320" i="1"/>
  <c r="D311" i="1"/>
  <c r="D299" i="1"/>
  <c r="D279" i="1"/>
  <c r="D280" i="1"/>
  <c r="D287" i="1"/>
  <c r="D286" i="1"/>
  <c r="D285" i="1"/>
  <c r="D284" i="1"/>
  <c r="D283" i="1"/>
  <c r="D282" i="1"/>
  <c r="D288" i="1"/>
  <c r="C280" i="1"/>
  <c r="C288" i="1"/>
  <c r="D307" i="1"/>
  <c r="D303" i="1"/>
  <c r="C298" i="1"/>
  <c r="C302" i="1"/>
  <c r="C306" i="1"/>
  <c r="C310" i="1"/>
  <c r="C307" i="1"/>
  <c r="C300" i="1"/>
  <c r="C304" i="1"/>
  <c r="C308" i="1"/>
  <c r="C303" i="1"/>
  <c r="C297" i="1"/>
  <c r="C299" i="1"/>
  <c r="C301" i="1"/>
  <c r="C305" i="1"/>
  <c r="C309" i="1"/>
  <c r="D309" i="1"/>
  <c r="D305" i="1"/>
  <c r="D301" i="1"/>
  <c r="D308" i="1"/>
  <c r="D304" i="1"/>
  <c r="D300" i="1"/>
  <c r="D297" i="1"/>
  <c r="D310" i="1"/>
  <c r="D306" i="1"/>
  <c r="D302" i="1"/>
  <c r="C287" i="1"/>
  <c r="C283" i="1"/>
  <c r="C286" i="1"/>
  <c r="C282" i="1"/>
  <c r="C285" i="1"/>
  <c r="C281" i="1"/>
  <c r="C284" i="1"/>
  <c r="C279" i="1"/>
  <c r="C226" i="1"/>
  <c r="C230" i="1"/>
  <c r="C234" i="1"/>
  <c r="C228" i="1"/>
  <c r="C232" i="1"/>
  <c r="C227" i="1"/>
  <c r="C231" i="1"/>
  <c r="C235" i="1"/>
  <c r="C233" i="1"/>
  <c r="C229" i="1"/>
  <c r="D251" i="1"/>
  <c r="D213" i="1"/>
  <c r="C136" i="1"/>
  <c r="D210" i="1"/>
  <c r="D214" i="1"/>
  <c r="D226" i="1"/>
  <c r="D231" i="1"/>
  <c r="D227" i="1"/>
  <c r="D244" i="1"/>
  <c r="D209" i="1"/>
  <c r="D169" i="1"/>
  <c r="D235" i="1"/>
  <c r="D253" i="1"/>
  <c r="D249" i="1"/>
  <c r="D245" i="1"/>
  <c r="D246" i="1"/>
  <c r="D79" i="1"/>
  <c r="C73" i="1"/>
  <c r="C132" i="1"/>
  <c r="D211" i="1"/>
  <c r="D215" i="1"/>
  <c r="D234" i="1"/>
  <c r="D230" i="1"/>
  <c r="C253" i="1"/>
  <c r="C249" i="1"/>
  <c r="C245" i="1"/>
  <c r="D247" i="1"/>
  <c r="D217" i="1"/>
  <c r="D77" i="1"/>
  <c r="D96" i="1"/>
  <c r="C131" i="1"/>
  <c r="C208" i="1"/>
  <c r="C212" i="1"/>
  <c r="D252" i="1"/>
  <c r="D248" i="1"/>
  <c r="D76" i="1"/>
  <c r="C96" i="1"/>
  <c r="D135" i="1"/>
  <c r="D208" i="1"/>
  <c r="D212" i="1"/>
  <c r="D233" i="1"/>
  <c r="C252" i="1"/>
  <c r="C198" i="1"/>
  <c r="D193" i="1"/>
  <c r="D192" i="1"/>
  <c r="D189" i="1"/>
  <c r="D191" i="1"/>
  <c r="D198" i="1"/>
  <c r="D190" i="1"/>
  <c r="D197" i="1"/>
  <c r="D194" i="1"/>
  <c r="D196" i="1"/>
  <c r="C192" i="1"/>
  <c r="C189" i="1"/>
  <c r="C195" i="1"/>
  <c r="C194" i="1"/>
  <c r="C190" i="1"/>
  <c r="C196" i="1"/>
  <c r="C191" i="1"/>
  <c r="C197" i="1"/>
  <c r="D168" i="1"/>
  <c r="C129" i="1"/>
  <c r="D132" i="1"/>
  <c r="C163" i="1"/>
  <c r="C168" i="1"/>
  <c r="C164" i="1"/>
  <c r="C169" i="1"/>
  <c r="C90" i="1"/>
  <c r="C81" i="1"/>
  <c r="D90" i="1"/>
  <c r="C93" i="1"/>
  <c r="C126" i="1"/>
  <c r="C128" i="1"/>
  <c r="D131" i="1"/>
  <c r="D171" i="1"/>
  <c r="D167" i="1"/>
  <c r="C172" i="1"/>
  <c r="C130" i="1"/>
  <c r="D93" i="1"/>
  <c r="D80" i="1"/>
  <c r="C80" i="1"/>
  <c r="D99" i="1"/>
  <c r="D92" i="1"/>
  <c r="C135" i="1"/>
  <c r="C127" i="1"/>
  <c r="D130" i="1"/>
  <c r="C171" i="1"/>
  <c r="C167" i="1"/>
  <c r="D172" i="1"/>
  <c r="D97" i="1"/>
  <c r="C92" i="1"/>
  <c r="C134" i="1"/>
  <c r="D126" i="1"/>
  <c r="D129" i="1"/>
  <c r="D170" i="1"/>
  <c r="D166" i="1"/>
  <c r="C165" i="1"/>
  <c r="D163" i="1"/>
  <c r="D164" i="1"/>
  <c r="D78" i="1"/>
  <c r="C78" i="1"/>
  <c r="C97" i="1"/>
  <c r="D91" i="1"/>
  <c r="D136" i="1"/>
  <c r="C170" i="1"/>
  <c r="C166" i="1"/>
  <c r="D153" i="1"/>
  <c r="D149" i="1"/>
  <c r="C153" i="1"/>
  <c r="C148" i="1"/>
  <c r="C152" i="1"/>
  <c r="C145" i="1"/>
  <c r="D151" i="1"/>
  <c r="D147" i="1"/>
  <c r="C149" i="1"/>
  <c r="D152" i="1"/>
  <c r="C147" i="1"/>
  <c r="D154" i="1"/>
  <c r="D150" i="1"/>
  <c r="D146" i="1"/>
  <c r="D148" i="1"/>
  <c r="C151" i="1"/>
  <c r="C154" i="1"/>
  <c r="C150" i="1"/>
  <c r="C95" i="1"/>
  <c r="D74" i="1"/>
  <c r="C76" i="1"/>
  <c r="D98" i="1"/>
  <c r="C99" i="1"/>
  <c r="C91" i="1"/>
  <c r="D81" i="1"/>
  <c r="D73" i="1"/>
  <c r="C98" i="1"/>
  <c r="D116" i="1"/>
  <c r="D112" i="1"/>
  <c r="C116" i="1"/>
  <c r="C112" i="1"/>
  <c r="D111" i="1"/>
  <c r="C115" i="1"/>
  <c r="C111" i="1"/>
  <c r="D108" i="1"/>
  <c r="D114" i="1"/>
  <c r="D110" i="1"/>
  <c r="D115" i="1"/>
  <c r="C108" i="1"/>
  <c r="C114" i="1"/>
  <c r="C110" i="1"/>
  <c r="D117" i="1"/>
  <c r="D113" i="1"/>
  <c r="C117" i="1"/>
  <c r="C113" i="1"/>
  <c r="D56" i="1"/>
  <c r="C57" i="1"/>
  <c r="C63" i="1"/>
  <c r="D63" i="1"/>
  <c r="D55" i="1"/>
  <c r="D62" i="1"/>
  <c r="D61" i="1"/>
  <c r="D60" i="1"/>
  <c r="D57" i="1"/>
  <c r="D59" i="1"/>
  <c r="D58" i="1"/>
  <c r="C60" i="1"/>
  <c r="C61" i="1"/>
  <c r="C56" i="1"/>
  <c r="C62" i="1"/>
  <c r="C55" i="1"/>
  <c r="C59" i="1"/>
  <c r="C58" i="1"/>
  <c r="C54" i="1"/>
  <c r="G41" i="1"/>
  <c r="F41" i="1"/>
  <c r="D64" i="1" l="1"/>
  <c r="C64" i="1"/>
  <c r="D649" i="1"/>
  <c r="C649" i="1"/>
  <c r="G32" i="1"/>
  <c r="F32" i="1"/>
  <c r="G26" i="1"/>
  <c r="F26" i="1"/>
  <c r="G20" i="1" l="1"/>
  <c r="F20" i="1"/>
  <c r="G10" i="1"/>
  <c r="F10" i="1"/>
  <c r="E10" i="1" s="1"/>
</calcChain>
</file>

<file path=xl/sharedStrings.xml><?xml version="1.0" encoding="utf-8"?>
<sst xmlns="http://schemas.openxmlformats.org/spreadsheetml/2006/main" count="1582" uniqueCount="880">
  <si>
    <t>File</t>
  </si>
  <si>
    <t>Comment</t>
  </si>
  <si>
    <t>X</t>
  </si>
  <si>
    <t>Y</t>
  </si>
  <si>
    <t>DTFA-X</t>
  </si>
  <si>
    <t>DTFA-Y</t>
  </si>
  <si>
    <t>Mass</t>
  </si>
  <si>
    <t>C-bkg</t>
  </si>
  <si>
    <t>H1-bkg</t>
  </si>
  <si>
    <t>Sample Name</t>
  </si>
  <si>
    <r>
      <t>δ</t>
    </r>
    <r>
      <rPr>
        <b/>
        <vertAlign val="superscript"/>
        <sz val="10"/>
        <rFont val="Arial"/>
        <family val="2"/>
      </rPr>
      <t>18</t>
    </r>
    <r>
      <rPr>
        <b/>
        <sz val="10"/>
        <rFont val="Arial"/>
        <family val="2"/>
      </rPr>
      <t>O ‰ VSMOW</t>
    </r>
  </si>
  <si>
    <t>2SD (ext.)</t>
  </si>
  <si>
    <t>Mass Bias (‰)</t>
  </si>
  <si>
    <r>
      <t>δ</t>
    </r>
    <r>
      <rPr>
        <b/>
        <vertAlign val="superscript"/>
        <sz val="10"/>
        <rFont val="Arial"/>
        <family val="2"/>
      </rPr>
      <t>18</t>
    </r>
    <r>
      <rPr>
        <b/>
        <sz val="10"/>
        <rFont val="Arial"/>
        <family val="2"/>
      </rPr>
      <t>O ‰ measured</t>
    </r>
  </si>
  <si>
    <t>2SE (int.)</t>
  </si>
  <si>
    <r>
      <t>16</t>
    </r>
    <r>
      <rPr>
        <b/>
        <sz val="10"/>
        <rFont val="Arial"/>
        <family val="2"/>
      </rPr>
      <t>O (Gcps)</t>
    </r>
  </si>
  <si>
    <t>IP (nA)</t>
  </si>
  <si>
    <t>Yield (Gcps/nA)</t>
  </si>
  <si>
    <t>Date</t>
  </si>
  <si>
    <t>Time</t>
  </si>
  <si>
    <r>
      <t>16</t>
    </r>
    <r>
      <rPr>
        <b/>
        <sz val="10"/>
        <rFont val="Arial"/>
        <family val="2"/>
      </rPr>
      <t>OH/</t>
    </r>
    <r>
      <rPr>
        <b/>
        <vertAlign val="superscript"/>
        <sz val="10"/>
        <rFont val="Arial"/>
        <family val="2"/>
      </rPr>
      <t>16</t>
    </r>
    <r>
      <rPr>
        <b/>
        <sz val="10"/>
        <rFont val="Arial"/>
        <family val="2"/>
      </rPr>
      <t>O</t>
    </r>
  </si>
  <si>
    <t>Chamber Pressure</t>
  </si>
  <si>
    <t>20170626@1.asc</t>
  </si>
  <si>
    <t>WI-STD-74 KIM-5 g1</t>
  </si>
  <si>
    <t xml:space="preserve">1/#1                                      </t>
  </si>
  <si>
    <t>20170626@2.asc</t>
  </si>
  <si>
    <t>WI-STD-74 KIM-5 g1 Cs-Res=92</t>
  </si>
  <si>
    <t>20170626@3.asc</t>
  </si>
  <si>
    <t>20170626@4.asc</t>
  </si>
  <si>
    <t>average and 2SD</t>
  </si>
  <si>
    <t>20170626@5.asc</t>
  </si>
  <si>
    <t>20170626@6.asc</t>
  </si>
  <si>
    <t>20170626@7.asc</t>
  </si>
  <si>
    <t>20170626@8.asc</t>
  </si>
  <si>
    <t>20170626@9.asc</t>
  </si>
  <si>
    <t>20170626@10.asc</t>
  </si>
  <si>
    <t>20170626@11.asc</t>
  </si>
  <si>
    <t>20170626@12.asc</t>
  </si>
  <si>
    <t>20170626@13.asc</t>
  </si>
  <si>
    <t>20170626@14.asc</t>
  </si>
  <si>
    <t>WI-STD-74 KIM-5 g2</t>
  </si>
  <si>
    <t>20170626@15.asc</t>
  </si>
  <si>
    <t>20170626@16.asc</t>
  </si>
  <si>
    <t>WI-STD-74 KIM-5 g3</t>
  </si>
  <si>
    <t>20170626@17.asc</t>
  </si>
  <si>
    <t>WI-STD-74 KIM-5 g4</t>
  </si>
  <si>
    <t>20170626@18.asc</t>
  </si>
  <si>
    <t>20170626@19.asc</t>
  </si>
  <si>
    <t>20170626@20.asc</t>
  </si>
  <si>
    <t>WI-STD-74 KIM-5 g1 Cs-Res=93</t>
  </si>
  <si>
    <t>20170626@21.asc</t>
  </si>
  <si>
    <t>6/27/2017</t>
  </si>
  <si>
    <t>Sample: WI-STD-74</t>
  </si>
  <si>
    <t>20170627@22.asc</t>
  </si>
  <si>
    <t>20170627@23.asc</t>
  </si>
  <si>
    <t>20170627@24.asc</t>
  </si>
  <si>
    <t>20170627@25.asc</t>
  </si>
  <si>
    <t>20170627@26.asc</t>
  </si>
  <si>
    <t>WI-STD-74 UWG-2 g1</t>
  </si>
  <si>
    <t>User: Josh</t>
  </si>
  <si>
    <t>Sample: 17CSUN86</t>
  </si>
  <si>
    <t>20170627@27.asc</t>
  </si>
  <si>
    <t>17CSUN86 KIM-5 g1</t>
  </si>
  <si>
    <t>20170627@28.asc</t>
  </si>
  <si>
    <t>17CSUN86 KIM-5 g2</t>
  </si>
  <si>
    <t>20170627@29.asc</t>
  </si>
  <si>
    <t>17CSUN86 KIM-5 g3</t>
  </si>
  <si>
    <t>20170627@30.asc</t>
  </si>
  <si>
    <t>17CSUN86 KIM-5 g4</t>
  </si>
  <si>
    <t>20170627@31.asc</t>
  </si>
  <si>
    <t>17CSUN86 12_9.2</t>
  </si>
  <si>
    <t>20170627@32.asc</t>
  </si>
  <si>
    <t>17CSUN86 12_19.2</t>
  </si>
  <si>
    <t>20170627@33.asc</t>
  </si>
  <si>
    <t>17CSUN86 12_33.2</t>
  </si>
  <si>
    <t>20170627@34.asc</t>
  </si>
  <si>
    <t>17CSUN86 12_66.2</t>
  </si>
  <si>
    <t>20170627@35.asc</t>
  </si>
  <si>
    <t>17CSUN86 12_76.2</t>
  </si>
  <si>
    <t>20170627@36.asc</t>
  </si>
  <si>
    <t>17CSUN86 12_79.2</t>
  </si>
  <si>
    <t>20170627@37.asc</t>
  </si>
  <si>
    <t>17CSUN86 12_81.2</t>
  </si>
  <si>
    <t>20170627@38.asc</t>
  </si>
  <si>
    <t>17CSUN86 12_85.2</t>
  </si>
  <si>
    <t>20170627@39.asc</t>
  </si>
  <si>
    <t>17CSUN86 12_86.2</t>
  </si>
  <si>
    <t>20170627@40.asc</t>
  </si>
  <si>
    <t>17CSUN86 100_3.3</t>
  </si>
  <si>
    <t>20170627@41.asc</t>
  </si>
  <si>
    <t>bracket average and 2SD</t>
  </si>
  <si>
    <t>20170627@42.asc</t>
  </si>
  <si>
    <t>20170627@43.asc</t>
  </si>
  <si>
    <t>17CSUN86 KIM-5 g1 Cs-Res=94</t>
  </si>
  <si>
    <t>20170627@44.asc</t>
  </si>
  <si>
    <t>20170627@45.asc</t>
  </si>
  <si>
    <t>17CSUN86 100-4.2</t>
  </si>
  <si>
    <t>20170627@46.asc</t>
  </si>
  <si>
    <t>17CSUN86 100-5.2</t>
  </si>
  <si>
    <t>20170627@47.asc</t>
  </si>
  <si>
    <t>17CSUN86 100-25.2</t>
  </si>
  <si>
    <t>20170627@48.asc</t>
  </si>
  <si>
    <t>17CSUN86 100-34.2</t>
  </si>
  <si>
    <t>20170627@49.asc</t>
  </si>
  <si>
    <t>17CSUN86 100-44.2</t>
  </si>
  <si>
    <t>20170627@50.asc</t>
  </si>
  <si>
    <t>17CSUN86 100-49.2</t>
  </si>
  <si>
    <t>20170627@51.asc</t>
  </si>
  <si>
    <t>17CSUN86 100-60.2</t>
  </si>
  <si>
    <t>20170627@52.asc</t>
  </si>
  <si>
    <t>17CSUN86 124-29.2</t>
  </si>
  <si>
    <t>20170627@53.asc</t>
  </si>
  <si>
    <t>17CSUN86 124-16.3</t>
  </si>
  <si>
    <t>20170627@54.asc</t>
  </si>
  <si>
    <t>20170627@55.asc</t>
  </si>
  <si>
    <t>20170627@56.asc</t>
  </si>
  <si>
    <t>20170627@57.asc</t>
  </si>
  <si>
    <t>20170627@58.asc</t>
  </si>
  <si>
    <t>17CSUN86 124-40.2 Core?</t>
  </si>
  <si>
    <t>20170627@59.asc</t>
  </si>
  <si>
    <t>20170627@60.asc</t>
  </si>
  <si>
    <t>20170627@61.asc</t>
  </si>
  <si>
    <t>17CSUN86 124-43.3 Rim</t>
  </si>
  <si>
    <t>17CSUN86 124-40.3 Rim</t>
  </si>
  <si>
    <t>17CSUN86 124-43.2 Core</t>
  </si>
  <si>
    <t>20170627@62.asc</t>
  </si>
  <si>
    <t>17CSUN86 124-59.2</t>
  </si>
  <si>
    <t>20170627@63.asc</t>
  </si>
  <si>
    <t>17CSUN86 124-62.2</t>
  </si>
  <si>
    <t>20170627@64.asc</t>
  </si>
  <si>
    <t>17CSUN86 124-71.3</t>
  </si>
  <si>
    <t>20170627@65.asc</t>
  </si>
  <si>
    <t>17CSUN86 140-15.2</t>
  </si>
  <si>
    <t>20170627@66.asc</t>
  </si>
  <si>
    <t>17CSUN86 140-19.2</t>
  </si>
  <si>
    <t>20170627@67.asc</t>
  </si>
  <si>
    <t>17CSUN86 140-22.2</t>
  </si>
  <si>
    <t>20170627@68.asc</t>
  </si>
  <si>
    <t>17CSUN86 140-25.2</t>
  </si>
  <si>
    <t>20170627@69.asc</t>
  </si>
  <si>
    <t>20170627@70.asc</t>
  </si>
  <si>
    <t>20170627@71.asc</t>
  </si>
  <si>
    <t>20170627@72.asc</t>
  </si>
  <si>
    <t>20170627@73.asc</t>
  </si>
  <si>
    <t>17CSUN86 140-26.2</t>
  </si>
  <si>
    <t>20170627@74.asc</t>
  </si>
  <si>
    <t>17CSUN86 140-29.2</t>
  </si>
  <si>
    <t>20170627@75.asc</t>
  </si>
  <si>
    <t>17CSUN86 81-2.2</t>
  </si>
  <si>
    <t>20170627@76.asc</t>
  </si>
  <si>
    <t>17CSUN86 81-14.2</t>
  </si>
  <si>
    <t>20170627@77.asc</t>
  </si>
  <si>
    <t>17CSUN86 81-21.2</t>
  </si>
  <si>
    <t>20170627@78.asc</t>
  </si>
  <si>
    <t>17CSUN86 81-22.2</t>
  </si>
  <si>
    <t>20170627@79.asc</t>
  </si>
  <si>
    <t>17CSUN86 81-32.2</t>
  </si>
  <si>
    <t>20170627@80.asc</t>
  </si>
  <si>
    <t>17CSUN86 81-40.2</t>
  </si>
  <si>
    <t>20170627@81.asc</t>
  </si>
  <si>
    <t>17CSUN86 81-44.2</t>
  </si>
  <si>
    <t>20170627@82.asc</t>
  </si>
  <si>
    <t>17CSUN86 117-1.2</t>
  </si>
  <si>
    <t>20170627@83.asc</t>
  </si>
  <si>
    <t>20170627@84.asc</t>
  </si>
  <si>
    <t>20170627@85.asc</t>
  </si>
  <si>
    <t>20170627@86.asc</t>
  </si>
  <si>
    <t>20170627@87.asc</t>
  </si>
  <si>
    <t>17CSUN86 117-2.2</t>
  </si>
  <si>
    <t>20170627@88.asc</t>
  </si>
  <si>
    <t>17CSUN86 117-3.2</t>
  </si>
  <si>
    <t>20170627@89.asc</t>
  </si>
  <si>
    <t>17CSUN86 117-6.2</t>
  </si>
  <si>
    <t>20170627@90.asc</t>
  </si>
  <si>
    <t>17CSUN86 117-7.2</t>
  </si>
  <si>
    <t>20170627@91.asc</t>
  </si>
  <si>
    <t>17CSUN86 134-4.2</t>
  </si>
  <si>
    <t>20170627@92.asc</t>
  </si>
  <si>
    <t>17CSUN86 134-25.2</t>
  </si>
  <si>
    <t>20170627@93.asc</t>
  </si>
  <si>
    <t>20170627@94.asc</t>
  </si>
  <si>
    <t>20170627@95.asc</t>
  </si>
  <si>
    <t>17CSUN86 134-43.2</t>
  </si>
  <si>
    <t>20170627@96.asc</t>
  </si>
  <si>
    <t>17CSUN86 134-48.2</t>
  </si>
  <si>
    <t>17CSUN86 134-33.2 Metamorphic</t>
  </si>
  <si>
    <t>17CSUN86 134-33.3 Metamorphic</t>
  </si>
  <si>
    <t>20170627@97.asc</t>
  </si>
  <si>
    <t>17CSUN86 134-9.3</t>
  </si>
  <si>
    <t>20170627@98.asc</t>
  </si>
  <si>
    <t>20170627@99.asc</t>
  </si>
  <si>
    <t>20170627@100.asc</t>
  </si>
  <si>
    <t>20170627@101.asc</t>
  </si>
  <si>
    <t>20170627@102.asc</t>
  </si>
  <si>
    <t>17CSUN86 78B-14.2</t>
  </si>
  <si>
    <t>20170627@103.asc</t>
  </si>
  <si>
    <t>17CSUN86 78B-31.2</t>
  </si>
  <si>
    <t>20170627@104.asc</t>
  </si>
  <si>
    <t>17CSUN86 78B-32.2</t>
  </si>
  <si>
    <t>20170627@105.asc</t>
  </si>
  <si>
    <t>17CSUN86 78B-37.2</t>
  </si>
  <si>
    <t>20170627@106.asc</t>
  </si>
  <si>
    <t>17CSUN86 78B-41.2</t>
  </si>
  <si>
    <t>20170627@107.asc</t>
  </si>
  <si>
    <t>17CSUN86 78B-47.2</t>
  </si>
  <si>
    <t>20170627@108.asc</t>
  </si>
  <si>
    <t>17CSUN86 98-7.2</t>
  </si>
  <si>
    <t>20170627@109.asc</t>
  </si>
  <si>
    <t>17CSUN86 98-13.2</t>
  </si>
  <si>
    <t>20170627@110.asc</t>
  </si>
  <si>
    <t>17CSUN86 98-14.2</t>
  </si>
  <si>
    <t>20170627@111.asc</t>
  </si>
  <si>
    <t>17CSUN86 98-19.2</t>
  </si>
  <si>
    <t>20170627@112.asc</t>
  </si>
  <si>
    <t>20170627@113.asc</t>
  </si>
  <si>
    <t>20170627@114.asc</t>
  </si>
  <si>
    <t>20170627@115.asc</t>
  </si>
  <si>
    <t>20170627@116.asc</t>
  </si>
  <si>
    <t>17CSUN86 98-24.2</t>
  </si>
  <si>
    <t>20170627@117.asc</t>
  </si>
  <si>
    <t>17CSUN86 98-27.2</t>
  </si>
  <si>
    <t>20170627@118.asc</t>
  </si>
  <si>
    <t>17CSUN86 114-4.2</t>
  </si>
  <si>
    <t>20170627@119.asc</t>
  </si>
  <si>
    <t>17CSUN86 114-9.3</t>
  </si>
  <si>
    <t>20170627@120.asc</t>
  </si>
  <si>
    <t>17CSUN86 114-16.2</t>
  </si>
  <si>
    <t>20170627@121.asc</t>
  </si>
  <si>
    <t>17CSUN86 114-17.2</t>
  </si>
  <si>
    <t>20170627@122.asc</t>
  </si>
  <si>
    <t>17CSUN86 114-18.2</t>
  </si>
  <si>
    <t>20170627@123.asc</t>
  </si>
  <si>
    <t>17CSUN86 114-35.2</t>
  </si>
  <si>
    <t>20170627@124.asc</t>
  </si>
  <si>
    <t>17CSUN86 114-51.3</t>
  </si>
  <si>
    <t>20170627@125.asc</t>
  </si>
  <si>
    <t>17CSUN86 114-52.2</t>
  </si>
  <si>
    <t>20170627@126.asc</t>
  </si>
  <si>
    <t>20170627@127.asc</t>
  </si>
  <si>
    <t>20170627@128.asc</t>
  </si>
  <si>
    <t>20170627@129.asc</t>
  </si>
  <si>
    <t>Sample: 17CSUN84</t>
  </si>
  <si>
    <t>20170627@130.asc</t>
  </si>
  <si>
    <t>17CSUN84 KIM-5 g2</t>
  </si>
  <si>
    <t>20170627@131.asc</t>
  </si>
  <si>
    <t>17CSUN84 KIM-5 g3</t>
  </si>
  <si>
    <t>20170627@132.asc</t>
  </si>
  <si>
    <t>17CSUN84 KIM-5 g4</t>
  </si>
  <si>
    <t>20170627@133.asc</t>
  </si>
  <si>
    <t>17CSUN84 KIM-5 g5</t>
  </si>
  <si>
    <t>20170627@134.asc</t>
  </si>
  <si>
    <t>17CSUN84 P69040-3.1</t>
  </si>
  <si>
    <t>20170627@135.asc</t>
  </si>
  <si>
    <t>17CSUN84 P69040-8.1</t>
  </si>
  <si>
    <t>20170627@136.asc</t>
  </si>
  <si>
    <t>17CSUN84 P69040-8.2</t>
  </si>
  <si>
    <t>20170627@137.asc</t>
  </si>
  <si>
    <t>17CSUN84 P69040-13.1</t>
  </si>
  <si>
    <t>20170627@138.asc</t>
  </si>
  <si>
    <t>17CSUN84 P69040-14.1</t>
  </si>
  <si>
    <t>20170627@139.asc</t>
  </si>
  <si>
    <t>17CSUN84 P69040-14.2</t>
  </si>
  <si>
    <t>20170627@140.asc</t>
  </si>
  <si>
    <t>17CSUN84 P69040-22.1</t>
  </si>
  <si>
    <t>20170627@141.asc</t>
  </si>
  <si>
    <t>17CSUN84 P69040-23.1</t>
  </si>
  <si>
    <t>20170627@142.asc</t>
  </si>
  <si>
    <t>17CSUN84 87-4.1</t>
  </si>
  <si>
    <t>20170627@143.asc</t>
  </si>
  <si>
    <t>17CSUN84 87-7.1</t>
  </si>
  <si>
    <t>20170627@144.asc</t>
  </si>
  <si>
    <t>17CSUN84 87 KIM-5 g2</t>
  </si>
  <si>
    <t>20170627@145.asc</t>
  </si>
  <si>
    <t>20170627@146.asc</t>
  </si>
  <si>
    <t>20170627@147.asc</t>
  </si>
  <si>
    <t>20170627@148.asc</t>
  </si>
  <si>
    <t>20170627@149.asc</t>
  </si>
  <si>
    <t>17CSUN84 87-14.1</t>
  </si>
  <si>
    <t>20170627@150.asc</t>
  </si>
  <si>
    <t>17CSUN84 87-16.1</t>
  </si>
  <si>
    <t>20170627@151.asc</t>
  </si>
  <si>
    <t>17CSUN84 87-20.1</t>
  </si>
  <si>
    <t>20170627@152.asc</t>
  </si>
  <si>
    <t>17CSUN84 87-24.1</t>
  </si>
  <si>
    <t>20170627@153.asc</t>
  </si>
  <si>
    <t>17CSUN84 87-26.1</t>
  </si>
  <si>
    <t>20170627@154.asc</t>
  </si>
  <si>
    <t>17CSUN84 87-39.1</t>
  </si>
  <si>
    <t>20170627@155.asc</t>
  </si>
  <si>
    <t>17CSUN84 P69037-5.1</t>
  </si>
  <si>
    <t>20170627@156.asc</t>
  </si>
  <si>
    <t>17CSUN84 P69037-8.1</t>
  </si>
  <si>
    <t>20170627@157.asc</t>
  </si>
  <si>
    <t>17CSUN84 P69037-15.1</t>
  </si>
  <si>
    <t>20170627@158.asc</t>
  </si>
  <si>
    <t>17CSUN84 P69037-16.1</t>
  </si>
  <si>
    <t>20170627@159.asc</t>
  </si>
  <si>
    <t>20170627@160.asc</t>
  </si>
  <si>
    <t>20170627@161.asc</t>
  </si>
  <si>
    <t>20170627@162.asc</t>
  </si>
  <si>
    <t>20170627@163.asc</t>
  </si>
  <si>
    <t>17CSUN84 P69037-20.1</t>
  </si>
  <si>
    <t>20170627@164.asc</t>
  </si>
  <si>
    <t>17CSUN84 P69037-22.1</t>
  </si>
  <si>
    <t>20170627@165.asc</t>
  </si>
  <si>
    <t>17CSUN84 gv96-2.1</t>
  </si>
  <si>
    <t>20170627@166.asc</t>
  </si>
  <si>
    <t>17CSUN84 gv96-4.1</t>
  </si>
  <si>
    <t>20170627@167.asc</t>
  </si>
  <si>
    <t>17CSUN84 gv96-6.1</t>
  </si>
  <si>
    <t>20170627@168.asc</t>
  </si>
  <si>
    <t>17CSUN84 gv96-16.1</t>
  </si>
  <si>
    <t>20170627@169.asc</t>
  </si>
  <si>
    <t>17CSUN84 gv96-19.1</t>
  </si>
  <si>
    <t>20170627@170.asc</t>
  </si>
  <si>
    <t>17CSUN84 gv96-20.1</t>
  </si>
  <si>
    <t>20170627@171.asc</t>
  </si>
  <si>
    <t>17CSUN84 gv96-24.1</t>
  </si>
  <si>
    <t>20170627@172.asc</t>
  </si>
  <si>
    <t>17CSUN84 12DC41c-1.1</t>
  </si>
  <si>
    <t>20170627@173.asc</t>
  </si>
  <si>
    <t>20170627@174.asc</t>
  </si>
  <si>
    <t>20170627@175.asc</t>
  </si>
  <si>
    <t>20170627@176.asc</t>
  </si>
  <si>
    <t>20170627@177.asc</t>
  </si>
  <si>
    <t>17CSUN84 12DC41c-2.1</t>
  </si>
  <si>
    <t>20170627@178.asc</t>
  </si>
  <si>
    <t>17CSUN84 12DC41c-9.1</t>
  </si>
  <si>
    <t>20170627@179.asc</t>
  </si>
  <si>
    <t>17CSUN84 12DC41c-11.1</t>
  </si>
  <si>
    <t>20170627@180.asc</t>
  </si>
  <si>
    <t>17CSUN84 12DC41c-11.2</t>
  </si>
  <si>
    <t>20170627@181.asc</t>
  </si>
  <si>
    <t>17CSUN84 12DC41c-12.1</t>
  </si>
  <si>
    <t>20170627@182.asc</t>
  </si>
  <si>
    <t>17CSUN84 12DC41c-20.1</t>
  </si>
  <si>
    <t>20170627@183.asc</t>
  </si>
  <si>
    <t>17CSUN84 12DC41c-22.1</t>
  </si>
  <si>
    <t>20170627@184.asc</t>
  </si>
  <si>
    <t>17CSUN84 17NZ104, 18.1</t>
  </si>
  <si>
    <t>20170627@185.asc</t>
  </si>
  <si>
    <t>17CSUN84 17NZ104, 27.1</t>
  </si>
  <si>
    <t>20170627@186.asc</t>
  </si>
  <si>
    <t>17CSUN84 17NZ104, 31.1</t>
  </si>
  <si>
    <t>20170627@187.asc</t>
  </si>
  <si>
    <t>20170627@188.asc</t>
  </si>
  <si>
    <t>20170627@189.asc</t>
  </si>
  <si>
    <t>20170627@190.asc</t>
  </si>
  <si>
    <t>6/28/2017</t>
  </si>
  <si>
    <t>20170628@191.asc</t>
  </si>
  <si>
    <t>20170628@192.asc</t>
  </si>
  <si>
    <t>20170628@193.asc</t>
  </si>
  <si>
    <t>20170628@194.asc</t>
  </si>
  <si>
    <t>20170628@195.asc</t>
  </si>
  <si>
    <t>20170628@196.asc</t>
  </si>
  <si>
    <t>20170628@197.asc</t>
  </si>
  <si>
    <t>20170628@198.asc</t>
  </si>
  <si>
    <t>20170628@199.asc</t>
  </si>
  <si>
    <t>17CSUN84 17NZ104-32.1</t>
  </si>
  <si>
    <t>20170628@200.asc</t>
  </si>
  <si>
    <t>17CSUN84 17NZ104-45.1</t>
  </si>
  <si>
    <t>20170628@201.asc</t>
  </si>
  <si>
    <t>17CSUN84 17NZ104-74.1</t>
  </si>
  <si>
    <t>20170628@202.asc</t>
  </si>
  <si>
    <t>17CSUN84 17NZ104-80.1</t>
  </si>
  <si>
    <t>20170628@203.asc</t>
  </si>
  <si>
    <t>17CSUN84 gv80-6.1</t>
  </si>
  <si>
    <t>20170628@204.asc</t>
  </si>
  <si>
    <t>17CSUN84 gv80-10.1</t>
  </si>
  <si>
    <t>20170628@205.asc</t>
  </si>
  <si>
    <t>17CSUN84 gv80-31.1</t>
  </si>
  <si>
    <t>20170628@206.asc</t>
  </si>
  <si>
    <t>17CSUN84 gv80-43.1</t>
  </si>
  <si>
    <t>20170628@207.asc</t>
  </si>
  <si>
    <t>17CSUN84 gv80-50.1</t>
  </si>
  <si>
    <t>20170628@208.asc</t>
  </si>
  <si>
    <t>17CSUN84 gv80-53.1</t>
  </si>
  <si>
    <t>20170628@209.asc</t>
  </si>
  <si>
    <t>20170628@210.asc</t>
  </si>
  <si>
    <t>20170628@211.asc</t>
  </si>
  <si>
    <t>20170628@212.asc</t>
  </si>
  <si>
    <t>20170628@213.asc</t>
  </si>
  <si>
    <t>17CSUN84 gv80-61.1</t>
  </si>
  <si>
    <t>20170628@214.asc</t>
  </si>
  <si>
    <t>17CSUN84 gv80-75.1</t>
  </si>
  <si>
    <t>20170628@215.asc</t>
  </si>
  <si>
    <t>17CSUN84 gv80-74.1</t>
  </si>
  <si>
    <t>20170628@216.asc</t>
  </si>
  <si>
    <t>17CSUN84 gv80-77.1</t>
  </si>
  <si>
    <t>20170628@217.asc</t>
  </si>
  <si>
    <t>17CSUN84 13NZ11-1.1</t>
  </si>
  <si>
    <t>20170628@218.asc</t>
  </si>
  <si>
    <t>17CSUN84 13NZ11-5.1</t>
  </si>
  <si>
    <t>20170628@219.asc</t>
  </si>
  <si>
    <t>17CSUN84 13NZ11-8.1</t>
  </si>
  <si>
    <t>20170628@220.asc</t>
  </si>
  <si>
    <t>17CSUN84 13NZ11-7.1</t>
  </si>
  <si>
    <t>20170628@221.asc</t>
  </si>
  <si>
    <t>17CSUN84 13NZ11-14.1</t>
  </si>
  <si>
    <t>20170628@222.asc</t>
  </si>
  <si>
    <t>17CSUN84 13NZ14-1.1</t>
  </si>
  <si>
    <t>20170628@223.asc</t>
  </si>
  <si>
    <t>17CSUN84 13NZ14-2.1</t>
  </si>
  <si>
    <t>20170628@224.asc</t>
  </si>
  <si>
    <t>17CSUN84 13NZ14-5.1</t>
  </si>
  <si>
    <t>20170628@225.asc</t>
  </si>
  <si>
    <t>17CSUN84 13NZ14-7.1</t>
  </si>
  <si>
    <t>20170628@226.asc</t>
  </si>
  <si>
    <t>17CSUN84 13NZ14-17.1</t>
  </si>
  <si>
    <t>20170628@227.asc</t>
  </si>
  <si>
    <t>17CSUN84 13NZ14-23.1</t>
  </si>
  <si>
    <t>20170628@228.asc</t>
  </si>
  <si>
    <t>20170628@229.asc</t>
  </si>
  <si>
    <t>20170628@230.asc</t>
  </si>
  <si>
    <t>20170628@231.asc</t>
  </si>
  <si>
    <t>20170628@232.asc</t>
  </si>
  <si>
    <t>17CSUN84 14NZ82-1.1</t>
  </si>
  <si>
    <t>20170628@233.asc</t>
  </si>
  <si>
    <t>17CSUN84 14NZ82-5.1</t>
  </si>
  <si>
    <t>20170628@234.asc</t>
  </si>
  <si>
    <t>17CSUN84 14NZ82-7.1</t>
  </si>
  <si>
    <t>20170628@235.asc</t>
  </si>
  <si>
    <t>17CSUN84 14NZ82-8.1</t>
  </si>
  <si>
    <t>20170628@236.asc</t>
  </si>
  <si>
    <t>17CSUN84 14NZ82-15.1</t>
  </si>
  <si>
    <t>20170628@237.asc</t>
  </si>
  <si>
    <t>17CSUN84 14NZ82-19.1</t>
  </si>
  <si>
    <t>20170628@238.asc</t>
  </si>
  <si>
    <t>17CSUN84 14NZ82-20.1</t>
  </si>
  <si>
    <t>20170628@239.asc</t>
  </si>
  <si>
    <t>17CSUN84 14NZ82-26.1</t>
  </si>
  <si>
    <t>20170628@240.asc</t>
  </si>
  <si>
    <t>17CSUN84 14NZ82-31.1</t>
  </si>
  <si>
    <t>20170628@241.asc</t>
  </si>
  <si>
    <t>20170628@242.asc</t>
  </si>
  <si>
    <t>20170628@243.asc</t>
  </si>
  <si>
    <t>20170628@244.asc</t>
  </si>
  <si>
    <t>Sample: 17CSUN85</t>
  </si>
  <si>
    <t>20170628@245.asc</t>
  </si>
  <si>
    <t>17CSUN85 KIM-5 g3</t>
  </si>
  <si>
    <t>17CSUN85 KIM-5 g1</t>
  </si>
  <si>
    <t>20170628@246.asc</t>
  </si>
  <si>
    <t>17CSUN85 KIM-5 g2</t>
  </si>
  <si>
    <t>20170628@247.asc</t>
  </si>
  <si>
    <t>20170628@248.asc</t>
  </si>
  <si>
    <t>17CSUN85 KIM-5 g5</t>
  </si>
  <si>
    <t>20170628@249.asc</t>
  </si>
  <si>
    <t>17CSUN85 65A_5.1</t>
  </si>
  <si>
    <t>20170628@250.asc</t>
  </si>
  <si>
    <t>17CSUN85 65A_12.1</t>
  </si>
  <si>
    <t>20170628@251.asc</t>
  </si>
  <si>
    <t>17CSUN85 65A_17.1</t>
  </si>
  <si>
    <t>20170628@252.asc</t>
  </si>
  <si>
    <t>17CSUN85 65A_19.1</t>
  </si>
  <si>
    <t>20170628@253.asc</t>
  </si>
  <si>
    <t>17CSUN85 65A_36.1</t>
  </si>
  <si>
    <t>20170628@254.asc</t>
  </si>
  <si>
    <t>17CSUN85 65A_43.1</t>
  </si>
  <si>
    <t>20170628@255.asc</t>
  </si>
  <si>
    <t>17CSUN85 65A_44.1</t>
  </si>
  <si>
    <t>20170628@256.asc</t>
  </si>
  <si>
    <t>17CSUN85 46_12.1 Inclusion</t>
  </si>
  <si>
    <t>20170628@257.asc</t>
  </si>
  <si>
    <t>17CSUN85 46_15.1</t>
  </si>
  <si>
    <t>20170628@258.asc</t>
  </si>
  <si>
    <t>17CSUN85 46_20.1</t>
  </si>
  <si>
    <t>20170628@259.asc</t>
  </si>
  <si>
    <t>17CSUN85 46_41.1</t>
  </si>
  <si>
    <t>20170628@260.asc</t>
  </si>
  <si>
    <t>17CSUN85 46_46.1</t>
  </si>
  <si>
    <t>20170628@261.asc</t>
  </si>
  <si>
    <t>17CSUN85 46_43.1</t>
  </si>
  <si>
    <t>20170628@262.asc</t>
  </si>
  <si>
    <t>17CSUN85 46_50.1</t>
  </si>
  <si>
    <t>20170628@263.asc</t>
  </si>
  <si>
    <t>17CSUN85 46_50.2</t>
  </si>
  <si>
    <t>20170628@264.asc</t>
  </si>
  <si>
    <t>20170628@265.asc</t>
  </si>
  <si>
    <t>20170628@266.asc</t>
  </si>
  <si>
    <t>20170628@267.asc</t>
  </si>
  <si>
    <t>20170628@268.asc</t>
  </si>
  <si>
    <t>17CSUN85 72A-8.1</t>
  </si>
  <si>
    <t>20170628@269.asc</t>
  </si>
  <si>
    <t>17CSUN85 72A-14.1</t>
  </si>
  <si>
    <t>20170628@270.asc</t>
  </si>
  <si>
    <t>17CSUN85 72A-15.1</t>
  </si>
  <si>
    <t>20170628@271.asc</t>
  </si>
  <si>
    <t>17CSUN85 72A-21.1</t>
  </si>
  <si>
    <t>20170628@272.asc</t>
  </si>
  <si>
    <t>17CSUN85 72A-20.1</t>
  </si>
  <si>
    <t>20170628@273.asc</t>
  </si>
  <si>
    <t>17CSUN85 72A-46.1</t>
  </si>
  <si>
    <t>20170628@274.asc</t>
  </si>
  <si>
    <t>17CSUN85 72A-43.1</t>
  </si>
  <si>
    <t>20170628@275.asc</t>
  </si>
  <si>
    <t>17CSUN85 P76705_8.1</t>
  </si>
  <si>
    <t>20170628@276.asc</t>
  </si>
  <si>
    <t>17CSUN85 P76705_9.1</t>
  </si>
  <si>
    <t>20170628@277.asc</t>
  </si>
  <si>
    <t>17CSUN85 P76705_11.1</t>
  </si>
  <si>
    <t>20170628@278.asc</t>
  </si>
  <si>
    <t>17CSUN85 P76705_5.1</t>
  </si>
  <si>
    <t>20170628@279.asc</t>
  </si>
  <si>
    <t>17CSUN85 P76705_3.1</t>
  </si>
  <si>
    <t>20170628@280.asc</t>
  </si>
  <si>
    <t>17CSUN85 P76705_1.1</t>
  </si>
  <si>
    <t>20170628@281.asc</t>
  </si>
  <si>
    <t>17CSUN85 72A-7.1</t>
  </si>
  <si>
    <t>20170628@282.asc</t>
  </si>
  <si>
    <t>20170628@283.asc</t>
  </si>
  <si>
    <t>20170628@284.asc</t>
  </si>
  <si>
    <t>20170628@285.asc</t>
  </si>
  <si>
    <t>20170628@286.asc</t>
  </si>
  <si>
    <t>17CSUN85 139_10.2</t>
  </si>
  <si>
    <t>20170628@287.asc</t>
  </si>
  <si>
    <t>17CSUN85 139_9.2</t>
  </si>
  <si>
    <t>20170628@288.asc</t>
  </si>
  <si>
    <t>20170628@289.asc</t>
  </si>
  <si>
    <t>20170628@290.asc</t>
  </si>
  <si>
    <t>17CSUN85 139_18.2</t>
  </si>
  <si>
    <t>17CSUN85 139_14.2 Rim</t>
  </si>
  <si>
    <t>17CSUN85 139_14.3 Core</t>
  </si>
  <si>
    <t>20170628@291.asc</t>
  </si>
  <si>
    <t>17CSUN85 139_18.3</t>
  </si>
  <si>
    <t>20170628@292.asc</t>
  </si>
  <si>
    <t>17CSUN85 139_10.3</t>
  </si>
  <si>
    <t>20170628@293.asc</t>
  </si>
  <si>
    <t>17CSUN85 31A_11.2</t>
  </si>
  <si>
    <t>20170628@294.asc</t>
  </si>
  <si>
    <t>17CSUN85 31A_18.2</t>
  </si>
  <si>
    <t>20170628@295.asc</t>
  </si>
  <si>
    <t>17CSUN85 31A_38.2</t>
  </si>
  <si>
    <t>20170628@296.asc</t>
  </si>
  <si>
    <t>17CSUN85 31A_41.2</t>
  </si>
  <si>
    <t>20170628@297.asc</t>
  </si>
  <si>
    <t>17CSUN85 31A_57.2</t>
  </si>
  <si>
    <t>20170628@298.asc</t>
  </si>
  <si>
    <t>17CSUN85 31A_64.2</t>
  </si>
  <si>
    <t>20170628@299.asc</t>
  </si>
  <si>
    <t>17CSUN85 31A_20.1</t>
  </si>
  <si>
    <t>20170628@300.asc</t>
  </si>
  <si>
    <t>20170628@301.asc</t>
  </si>
  <si>
    <t>20170628@302.asc</t>
  </si>
  <si>
    <t>20170628@303.asc</t>
  </si>
  <si>
    <t>20170628@304.asc</t>
  </si>
  <si>
    <t>20170628@305.asc</t>
  </si>
  <si>
    <t>20170628@306.asc</t>
  </si>
  <si>
    <t>20170628@307.asc</t>
  </si>
  <si>
    <t>20170628@308.asc</t>
  </si>
  <si>
    <t>20170628@309.asc</t>
  </si>
  <si>
    <t>20170628@310.asc</t>
  </si>
  <si>
    <t>20170628@311.asc</t>
  </si>
  <si>
    <t>20170628@312.asc</t>
  </si>
  <si>
    <t>17CSUN85 P77844_12.1 Dk Core</t>
  </si>
  <si>
    <t>17CSUN85 P77844_22.1 Intermediate</t>
  </si>
  <si>
    <t>17CSUN85 P77844_25.1 Luminescent</t>
  </si>
  <si>
    <t>17CSUN85 P77844_19.1 Luminescent Rim</t>
  </si>
  <si>
    <t>17CSUN85 P77844_21.1 Intermediate</t>
  </si>
  <si>
    <t>17CSUN85 P77844_23.1 Dark Cire</t>
  </si>
  <si>
    <t>17CSUN85 P77844_24.1 Dark Core</t>
  </si>
  <si>
    <t>17CSUN85 P77844_11.1 Dark Core</t>
  </si>
  <si>
    <t>17CSUN85 P77844_14.1 Dark Core</t>
  </si>
  <si>
    <t>20170628@313.asc</t>
  </si>
  <si>
    <t>17CSUN85 P77844_8.1 Dark Core</t>
  </si>
  <si>
    <t>20170628@314.asc</t>
  </si>
  <si>
    <t>17CSUN85 P77844_6.1 Dark Core</t>
  </si>
  <si>
    <t>20170628@315.asc</t>
  </si>
  <si>
    <t>17CSUN85 P77844_8.2 Luminescent Rim</t>
  </si>
  <si>
    <t>20170628@316.asc</t>
  </si>
  <si>
    <t>17CSUN85 40_1.2</t>
  </si>
  <si>
    <t>20170628@317.asc</t>
  </si>
  <si>
    <t>17CSUN85 40_2.2</t>
  </si>
  <si>
    <t>20170628@318.asc</t>
  </si>
  <si>
    <t>17CSUN85 40_18.2</t>
  </si>
  <si>
    <t>20170628@319.asc</t>
  </si>
  <si>
    <t>20170628@320.asc</t>
  </si>
  <si>
    <t>20170628@321.asc</t>
  </si>
  <si>
    <t>20170628@322.asc</t>
  </si>
  <si>
    <t>20170628@323.asc</t>
  </si>
  <si>
    <t>17CSUN85 40_22.2</t>
  </si>
  <si>
    <t>20170628@324.asc</t>
  </si>
  <si>
    <t>17CSUN85 40_31.2</t>
  </si>
  <si>
    <t>20170628@325.asc</t>
  </si>
  <si>
    <t>17CSUN85 40_36.2</t>
  </si>
  <si>
    <t>20170628@326.asc</t>
  </si>
  <si>
    <t>17CSUN85 40_41.2</t>
  </si>
  <si>
    <t>20170628@327.asc</t>
  </si>
  <si>
    <t>17CSUN85 40_49.2</t>
  </si>
  <si>
    <t>20170628@328.asc</t>
  </si>
  <si>
    <t>17CSUN85 40_50.2</t>
  </si>
  <si>
    <t>20170628@329.asc</t>
  </si>
  <si>
    <t>17CSUN85 40_51.2</t>
  </si>
  <si>
    <t>20170628@330.asc</t>
  </si>
  <si>
    <t>17CSUN85 25A_14.2</t>
  </si>
  <si>
    <t>20170628@331.asc</t>
  </si>
  <si>
    <t>17CSUN85 25A_37.2</t>
  </si>
  <si>
    <t>20170628@332.asc</t>
  </si>
  <si>
    <t>17CSUN85 25A_42.2</t>
  </si>
  <si>
    <t>20170628@333.asc</t>
  </si>
  <si>
    <t>17CSUN85 25A_40.2</t>
  </si>
  <si>
    <t>20170628@334.asc</t>
  </si>
  <si>
    <t>17CSUN85 25A_49.2</t>
  </si>
  <si>
    <t>20170628@335.asc</t>
  </si>
  <si>
    <t>17CSUN85 25A_53.3 inclusion?</t>
  </si>
  <si>
    <t>20170628@336.asc</t>
  </si>
  <si>
    <t>17CSUN85 25A_53.4 inclusion?</t>
  </si>
  <si>
    <t>20170628@337.asc</t>
  </si>
  <si>
    <t>17CSUN85 25A_59.2</t>
  </si>
  <si>
    <t>20170628@338.asc</t>
  </si>
  <si>
    <t>20170628@339.asc</t>
  </si>
  <si>
    <t>20170628@340.asc</t>
  </si>
  <si>
    <t>20170628@341.asc</t>
  </si>
  <si>
    <t>Sample: 17CSUN89</t>
  </si>
  <si>
    <t>20170628@342.asc</t>
  </si>
  <si>
    <t>17CSUN89 KIM-5 g1</t>
  </si>
  <si>
    <t>Mass Calibration: NMR=1007602</t>
  </si>
  <si>
    <t>20170628@343.asc</t>
  </si>
  <si>
    <t>17CSUN89 KIM-5 g2</t>
  </si>
  <si>
    <t>20170628@344.asc</t>
  </si>
  <si>
    <t>17CSUN89 KIM-5 g3</t>
  </si>
  <si>
    <t>20170628@345.asc</t>
  </si>
  <si>
    <t>17CSUN89 KIM-5 g4</t>
  </si>
  <si>
    <t>20170628@346.asc</t>
  </si>
  <si>
    <t>20170628@347.asc</t>
  </si>
  <si>
    <t>17CSUN89 P75785-2.1</t>
  </si>
  <si>
    <t>17CSUN89 P75785-1.1</t>
  </si>
  <si>
    <t>20170628@348.asc</t>
  </si>
  <si>
    <t>17CSUN89 P75785-4.1</t>
  </si>
  <si>
    <t>20170628@349.asc</t>
  </si>
  <si>
    <t>17CSUN89 P75785-5.1</t>
  </si>
  <si>
    <t>20170628@350.asc</t>
  </si>
  <si>
    <t>17CSUN89 P75785-3.1</t>
  </si>
  <si>
    <t>20170628@351.asc</t>
  </si>
  <si>
    <t>17CSUN89 P75785-6.1</t>
  </si>
  <si>
    <t>20170628@352.asc</t>
  </si>
  <si>
    <t>17CSUN89 P75785-7.1</t>
  </si>
  <si>
    <t>20170628@353.asc</t>
  </si>
  <si>
    <t>17CSUN89 P77630_2.1</t>
  </si>
  <si>
    <t>20170628@354.asc</t>
  </si>
  <si>
    <t>17CSUN89 P77630_3.1</t>
  </si>
  <si>
    <t>20170628@355.asc</t>
  </si>
  <si>
    <t>20170628@356.asc</t>
  </si>
  <si>
    <t>20170628@357.asc</t>
  </si>
  <si>
    <t>20170628@358.asc</t>
  </si>
  <si>
    <t>6/29/2017</t>
  </si>
  <si>
    <t>20170629@359.asc</t>
  </si>
  <si>
    <t>20170629@360.asc</t>
  </si>
  <si>
    <t>20170629@361.asc</t>
  </si>
  <si>
    <t>20170629@362.asc</t>
  </si>
  <si>
    <t>Mass Calibration: NMR=1007603</t>
  </si>
  <si>
    <t>20170629@363.asc</t>
  </si>
  <si>
    <t>20170629@364.asc</t>
  </si>
  <si>
    <t>20170629@365.asc</t>
  </si>
  <si>
    <t>20170629@366.asc</t>
  </si>
  <si>
    <t>20170629@367.asc</t>
  </si>
  <si>
    <t>17CSUN89 P77630_7.1</t>
  </si>
  <si>
    <t>20170629@368.asc</t>
  </si>
  <si>
    <t>17CSUN89 P77630_4.1</t>
  </si>
  <si>
    <t>20170629@369.asc</t>
  </si>
  <si>
    <t>17CSUN89 P77630_5.1</t>
  </si>
  <si>
    <t>20170629@370.asc</t>
  </si>
  <si>
    <t>17CSUN89 P77630_6.1</t>
  </si>
  <si>
    <t>20170629@371.asc</t>
  </si>
  <si>
    <t>17CSUN89 P69018_1.1</t>
  </si>
  <si>
    <t>20170629@372.asc</t>
  </si>
  <si>
    <t>17CSUN89 P69018_3.1</t>
  </si>
  <si>
    <t>20170629@373.asc</t>
  </si>
  <si>
    <t>17CSUN89 P69018_4.1</t>
  </si>
  <si>
    <t>20170629@374.asc</t>
  </si>
  <si>
    <t>17CSUN89 P69018_7.1</t>
  </si>
  <si>
    <t>20170629@375.asc</t>
  </si>
  <si>
    <t>17CSUN89 P69018_6.1</t>
  </si>
  <si>
    <t>20170629@376.asc</t>
  </si>
  <si>
    <t>17CSUN89 P69018_5.1</t>
  </si>
  <si>
    <t>20170629@377.asc</t>
  </si>
  <si>
    <t>17CSUN89 P69018_8.1</t>
  </si>
  <si>
    <t>20170629@378.asc</t>
  </si>
  <si>
    <t>17CSUN89 P69018_2.1</t>
  </si>
  <si>
    <t>20170629@379.asc</t>
  </si>
  <si>
    <t>17CSUN89 P69018_12.1</t>
  </si>
  <si>
    <t>20170629@380.asc</t>
  </si>
  <si>
    <t>17CSUN89 P69018_11.1</t>
  </si>
  <si>
    <t>20170629@381.asc</t>
  </si>
  <si>
    <t>17CSUN89 P69018_10.1</t>
  </si>
  <si>
    <t>20170629@382.asc</t>
  </si>
  <si>
    <t>17CSUN89 P69018_9.1</t>
  </si>
  <si>
    <t>20170629@383.asc</t>
  </si>
  <si>
    <t>20170629@384.asc</t>
  </si>
  <si>
    <t>20170629@385.asc</t>
  </si>
  <si>
    <t>20170629@386.asc</t>
  </si>
  <si>
    <t>20170629@387.asc</t>
  </si>
  <si>
    <t>17CSUN89 P73900_1.1</t>
  </si>
  <si>
    <t>20170629@388.asc</t>
  </si>
  <si>
    <t>17CSUN89 P73900_2.1</t>
  </si>
  <si>
    <t>20170629@389.asc</t>
  </si>
  <si>
    <t>17CSUN89 P73900_3.1</t>
  </si>
  <si>
    <t>20170629@390.asc</t>
  </si>
  <si>
    <t>17CSUN89 P73900_4.1</t>
  </si>
  <si>
    <t>20170629@391.asc</t>
  </si>
  <si>
    <t>17CSUN89 P73900_5.1</t>
  </si>
  <si>
    <t>20170629@392.asc</t>
  </si>
  <si>
    <t>17CSUN89 P73900_6.1</t>
  </si>
  <si>
    <t>20170629@393.asc</t>
  </si>
  <si>
    <t>17CSUN89 P73900_7.1</t>
  </si>
  <si>
    <t>20170629@394.asc</t>
  </si>
  <si>
    <t>17CSUN89 P76709_1.1</t>
  </si>
  <si>
    <t>20170629@395.asc</t>
  </si>
  <si>
    <t>17CSUN89 P76709_2.1</t>
  </si>
  <si>
    <t>20170629@396.asc</t>
  </si>
  <si>
    <t>17CSUN89 P76709_3.1</t>
  </si>
  <si>
    <t>20170629@397.asc</t>
  </si>
  <si>
    <t>17CSUN89 P76709_4.1</t>
  </si>
  <si>
    <t>20170629@398.asc</t>
  </si>
  <si>
    <t>17CSUN89 P76709_5.1</t>
  </si>
  <si>
    <t>20170629@399.asc</t>
  </si>
  <si>
    <t>17CSUN89 P76709_6.1</t>
  </si>
  <si>
    <t>20170629@400.asc</t>
  </si>
  <si>
    <t>17CSUN89 P76709_7.1</t>
  </si>
  <si>
    <t>20170629@401.asc</t>
  </si>
  <si>
    <t>17CSUN89 P76640_1.1</t>
  </si>
  <si>
    <t>20170629@402.asc</t>
  </si>
  <si>
    <t>20170629@403.asc</t>
  </si>
  <si>
    <t>20170629@404.asc</t>
  </si>
  <si>
    <t>20170629@405.asc</t>
  </si>
  <si>
    <t>20170629@406.asc</t>
  </si>
  <si>
    <t>17CSUN89 P76640_2.1</t>
  </si>
  <si>
    <t>20170629@407.asc</t>
  </si>
  <si>
    <t>17CSUN89 P76640_3.1</t>
  </si>
  <si>
    <t>20170629@408.asc</t>
  </si>
  <si>
    <t>17CSUN89 P76640_5.1</t>
  </si>
  <si>
    <t>20170629@409.asc</t>
  </si>
  <si>
    <t>17CSUN89 P76640_4.1</t>
  </si>
  <si>
    <t>20170629@410.asc</t>
  </si>
  <si>
    <t>17CSUN89 P76640_6.1</t>
  </si>
  <si>
    <t>20170629@411.asc</t>
  </si>
  <si>
    <t>17CSUN89 P76640_8.1</t>
  </si>
  <si>
    <t>20170629@412.asc</t>
  </si>
  <si>
    <t>17CSUN89 P76640_7.1</t>
  </si>
  <si>
    <t>20170629@413.asc</t>
  </si>
  <si>
    <t>17CSUN89 P65032_1.1</t>
  </si>
  <si>
    <t>20170629@414.asc</t>
  </si>
  <si>
    <t>17CSUN89 P65032_2.1</t>
  </si>
  <si>
    <t>20170629@415.asc</t>
  </si>
  <si>
    <t>17CSUN89 P65032_3.1</t>
  </si>
  <si>
    <t>20170629@416.asc</t>
  </si>
  <si>
    <t>17CSUN89 P65032_4.1</t>
  </si>
  <si>
    <t>20170629@417.asc</t>
  </si>
  <si>
    <t>17CSUN89 P65032_6.1</t>
  </si>
  <si>
    <t>20170629@418.asc</t>
  </si>
  <si>
    <t>17CSUN89 P65032_5.1</t>
  </si>
  <si>
    <t>20170629@419.asc</t>
  </si>
  <si>
    <t>17CSUN89 P65032_7.1</t>
  </si>
  <si>
    <t>20170629@420.asc</t>
  </si>
  <si>
    <t>17CSUN89 P65032_8.1</t>
  </si>
  <si>
    <t>20170629@421.asc</t>
  </si>
  <si>
    <t>20170629@422.asc</t>
  </si>
  <si>
    <t>20170629@423.asc</t>
  </si>
  <si>
    <t>20170629@424.asc</t>
  </si>
  <si>
    <t>20170629@425.asc</t>
  </si>
  <si>
    <t>20170629@426.asc</t>
  </si>
  <si>
    <t>17CSUN89 OU49144_7.2</t>
  </si>
  <si>
    <t>20170629@427.asc</t>
  </si>
  <si>
    <t>17CSUN89 OU49144_8.3</t>
  </si>
  <si>
    <t>20170629@428.asc</t>
  </si>
  <si>
    <t>17CSUN89 OU49144_7.3</t>
  </si>
  <si>
    <t>20170629@429.asc</t>
  </si>
  <si>
    <t>17CSUN89 OU49144_1.2</t>
  </si>
  <si>
    <t>20170629@430.asc</t>
  </si>
  <si>
    <t>17CSUN89 OU49144_2.2</t>
  </si>
  <si>
    <t>20170629@431.asc</t>
  </si>
  <si>
    <t>17CSUN89 OU49144_3.2</t>
  </si>
  <si>
    <t>20170629@432.asc</t>
  </si>
  <si>
    <t>17CSUN89 OU49144_5.2</t>
  </si>
  <si>
    <t>20170629@433.asc</t>
  </si>
  <si>
    <t>17CSUN89 OU49144_6.2</t>
  </si>
  <si>
    <t>20170629@434.asc</t>
  </si>
  <si>
    <t>17CSUN89 OU49144_4.2</t>
  </si>
  <si>
    <t>20170629@435.asc</t>
  </si>
  <si>
    <t>20170629@436.asc</t>
  </si>
  <si>
    <t>20170629@437.asc</t>
  </si>
  <si>
    <t>20170629@438.asc</t>
  </si>
  <si>
    <t>20170629@439.asc</t>
  </si>
  <si>
    <t>20170629@440.asc</t>
  </si>
  <si>
    <t>17CSUN89 OU49110_7.3</t>
  </si>
  <si>
    <t>20170629@441.asc</t>
  </si>
  <si>
    <t>17CSUN89 OU49110_7.4</t>
  </si>
  <si>
    <t>20170629@442.asc</t>
  </si>
  <si>
    <t>17CSUN89 OU49110_2.2</t>
  </si>
  <si>
    <t>20170629@443.asc</t>
  </si>
  <si>
    <t>17CSUN89 OU49110_2.3</t>
  </si>
  <si>
    <t>20170629@444.asc</t>
  </si>
  <si>
    <t>20170629@445.asc</t>
  </si>
  <si>
    <t>20170629@446.asc</t>
  </si>
  <si>
    <t>20170629@447.asc</t>
  </si>
  <si>
    <t>20170629@448.asc</t>
  </si>
  <si>
    <t>20170629@449.asc</t>
  </si>
  <si>
    <t>20170629@450.asc</t>
  </si>
  <si>
    <t>17CSUN89 OU49110_8.2 Core</t>
  </si>
  <si>
    <t>17CSUN89 OU49110_1.3 Rim</t>
  </si>
  <si>
    <t>17CSUN89 OU49110_1.4 Core</t>
  </si>
  <si>
    <t>20170629@451.asc</t>
  </si>
  <si>
    <t>17CSUN89 P77665_1.2 Core</t>
  </si>
  <si>
    <t>17CSUN89 OU49110_4.3 Core</t>
  </si>
  <si>
    <t>17CSUN89 OU49110_4.4 Rim</t>
  </si>
  <si>
    <t>17CSUN89 OU49110_3.3 Core</t>
  </si>
  <si>
    <t>17CSUN89 OU49110_3.4 Rim</t>
  </si>
  <si>
    <t>17CSUN89 OU49110_6.2 Core</t>
  </si>
  <si>
    <t>20170629@452.asc</t>
  </si>
  <si>
    <t>17CSUN89 P77665_4.3 Core</t>
  </si>
  <si>
    <t>20170629@453.asc</t>
  </si>
  <si>
    <t>17CSUN89 P77665_4.4 Rim</t>
  </si>
  <si>
    <t>20170629@454.asc</t>
  </si>
  <si>
    <t>17CSUN89 P77665_5.2 Core</t>
  </si>
  <si>
    <t>20170629@455.asc</t>
  </si>
  <si>
    <t>17CSUN89 KIM-5 g8</t>
  </si>
  <si>
    <t>20170629@456.asc</t>
  </si>
  <si>
    <t>20170629@457.asc</t>
  </si>
  <si>
    <t>20170629@458.asc</t>
  </si>
  <si>
    <t>20170629@459.asc</t>
  </si>
  <si>
    <t>17CSUN89 P77665_8.2</t>
  </si>
  <si>
    <t>20170629@460.asc</t>
  </si>
  <si>
    <t>17CSUN89 P77665_3.2 Intermediate</t>
  </si>
  <si>
    <t>20170629@461.asc</t>
  </si>
  <si>
    <t>17CSUN89 P77665_2.3 Rim</t>
  </si>
  <si>
    <t>20170629@462.asc</t>
  </si>
  <si>
    <t>17CSUN89 P77665_2.4 Core</t>
  </si>
  <si>
    <t>20170629@463.asc</t>
  </si>
  <si>
    <t>17CSUN89 P77665_6.3 Core</t>
  </si>
  <si>
    <t>20170629@464.asc</t>
  </si>
  <si>
    <t>17CSUN89 P77665_7.2 Core</t>
  </si>
  <si>
    <t>20170629@465.asc</t>
  </si>
  <si>
    <t>17CSUN89 P76687_9.2</t>
  </si>
  <si>
    <t>20170629@466.asc</t>
  </si>
  <si>
    <t>17CSUN89 P76687_10.3 Rim</t>
  </si>
  <si>
    <t>20170629@467.asc</t>
  </si>
  <si>
    <t>17CSUN89 P76687_10.4 Core</t>
  </si>
  <si>
    <t>20170629@468.asc</t>
  </si>
  <si>
    <t>17CSUN89 P76687_8.2 Core</t>
  </si>
  <si>
    <t>20170629@469.asc</t>
  </si>
  <si>
    <t>17CSUN89 P76687_1.2 Core</t>
  </si>
  <si>
    <t>20170629@470.asc</t>
  </si>
  <si>
    <t>17CSUN89 P76687_2.2 Core</t>
  </si>
  <si>
    <t>20170629@471.asc</t>
  </si>
  <si>
    <t>17CSUN89 P76687_3.3 Rim</t>
  </si>
  <si>
    <t>20170629@472.asc</t>
  </si>
  <si>
    <t>17CSUN89 P76687_3.4 Core</t>
  </si>
  <si>
    <t>20170629@473.asc</t>
  </si>
  <si>
    <t>17CSUN89 P76687_7.2 Core</t>
  </si>
  <si>
    <t>20170629@474.asc</t>
  </si>
  <si>
    <t>20170629@475.asc</t>
  </si>
  <si>
    <t>20170629@476.asc</t>
  </si>
  <si>
    <t>20170629@477.asc</t>
  </si>
  <si>
    <t>20170629@478.asc</t>
  </si>
  <si>
    <t>20170629@479.asc</t>
  </si>
  <si>
    <t>20170629@480.asc</t>
  </si>
  <si>
    <t>17CSUN89 P76687_4.1 Rim</t>
  </si>
  <si>
    <t>17CSUN89 P76687_4.2 Core</t>
  </si>
  <si>
    <t>17CSUN89 P76687_5.2 Core</t>
  </si>
  <si>
    <t>20170629@481.asc</t>
  </si>
  <si>
    <t>17CSUN89 P77863_7.2 Core</t>
  </si>
  <si>
    <t>20170629@482.asc</t>
  </si>
  <si>
    <t>17CSUN89 P77863_1.2 Rim</t>
  </si>
  <si>
    <t>20170629@483.asc</t>
  </si>
  <si>
    <t>17CSUN89 P77863_8.2 Core</t>
  </si>
  <si>
    <t>20170629@484.asc</t>
  </si>
  <si>
    <t>17CSUN89 P77863_2.2 Rim</t>
  </si>
  <si>
    <t>20170629@485.asc</t>
  </si>
  <si>
    <t>17CSUN89 P77863_3.2 Core</t>
  </si>
  <si>
    <t>20170629@486.asc</t>
  </si>
  <si>
    <t>17CSUN89 P77863_4.2 Core</t>
  </si>
  <si>
    <t>20170629@487.asc</t>
  </si>
  <si>
    <t>17CSUN89 P77863_6.2 Rim</t>
  </si>
  <si>
    <t>20170629@488.asc</t>
  </si>
  <si>
    <t>17CSUN89 P77863_5.2 Core</t>
  </si>
  <si>
    <t>20170629@489.asc</t>
  </si>
  <si>
    <t>20170629@490.asc</t>
  </si>
  <si>
    <t>20170629@491.asc</t>
  </si>
  <si>
    <t>20170629@492.asc</t>
  </si>
  <si>
    <t>American Mineralogist: September 2021 Online Materials AM-21-97626</t>
  </si>
  <si>
    <t>SCHWARTZ ET AL.: STABLE AND TRANSIENT ISOTOPIC TRENDS IN ZEALANDIA CORDILLERA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</si>
</sst>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/>
      </patternFill>
    </fill>
    <fill>
      <patternFill patternType="solid">
        <fgColor rgb="FF55C9AB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5" borderId="0" applyNumberFormat="0" applyBorder="0" applyAlignment="0" applyProtection="0"/>
    <xf numFmtId="0" fontId="6" fillId="6" borderId="0" applyNumberFormat="0" applyBorder="0" applyProtection="0">
      <alignment horizontal="center" vertical="center"/>
    </xf>
    <xf numFmtId="0" fontId="6" fillId="4" borderId="0" applyNumberFormat="0" applyBorder="0" applyAlignment="0" applyProtection="0">
      <alignment horizontal="center" vertical="center"/>
    </xf>
    <xf numFmtId="49" fontId="6" fillId="7" borderId="0" applyBorder="0" applyProtection="0">
      <alignment horizontal="left" vertical="center"/>
    </xf>
    <xf numFmtId="0" fontId="7" fillId="8" borderId="0" applyNumberFormat="0" applyBorder="0" applyAlignment="0" applyProtection="0"/>
    <xf numFmtId="0" fontId="8" fillId="9" borderId="0" applyNumberFormat="0" applyBorder="0" applyAlignment="0" applyProtection="0"/>
  </cellStyleXfs>
  <cellXfs count="6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0" fontId="2" fillId="2" borderId="1" xfId="0" applyNumberFormat="1" applyFont="1" applyFill="1" applyBorder="1" applyAlignment="1">
      <alignment horizontal="center" vertical="center" wrapText="1"/>
    </xf>
    <xf numFmtId="20" fontId="0" fillId="0" borderId="0" xfId="0" applyNumberFormat="1"/>
    <xf numFmtId="164" fontId="0" fillId="0" borderId="0" xfId="0" applyNumberFormat="1"/>
    <xf numFmtId="2" fontId="0" fillId="0" borderId="0" xfId="0" applyNumberFormat="1"/>
    <xf numFmtId="11" fontId="3" fillId="2" borderId="1" xfId="0" applyNumberFormat="1" applyFont="1" applyFill="1" applyBorder="1" applyAlignment="1">
      <alignment horizontal="center" vertical="center" wrapText="1"/>
    </xf>
    <xf numFmtId="11" fontId="0" fillId="0" borderId="0" xfId="0" applyNumberFormat="1"/>
    <xf numFmtId="164" fontId="1" fillId="3" borderId="0" xfId="0" applyNumberFormat="1" applyFont="1" applyFill="1"/>
    <xf numFmtId="14" fontId="0" fillId="0" borderId="0" xfId="0" applyNumberFormat="1"/>
    <xf numFmtId="164" fontId="4" fillId="3" borderId="0" xfId="0" applyNumberFormat="1" applyFont="1" applyFill="1"/>
    <xf numFmtId="0" fontId="4" fillId="0" borderId="0" xfId="0" applyFont="1"/>
    <xf numFmtId="2" fontId="4" fillId="0" borderId="0" xfId="0" applyNumberFormat="1" applyFont="1"/>
    <xf numFmtId="164" fontId="4" fillId="0" borderId="0" xfId="0" applyNumberFormat="1" applyFont="1"/>
    <xf numFmtId="20" fontId="4" fillId="0" borderId="0" xfId="0" applyNumberFormat="1" applyFont="1"/>
    <xf numFmtId="11" fontId="4" fillId="0" borderId="0" xfId="0" applyNumberFormat="1" applyFont="1"/>
    <xf numFmtId="49" fontId="6" fillId="7" borderId="0" xfId="4">
      <alignment horizontal="left" vertical="center"/>
    </xf>
    <xf numFmtId="0" fontId="6" fillId="4" borderId="0" xfId="3" applyAlignment="1"/>
    <xf numFmtId="2" fontId="6" fillId="4" borderId="0" xfId="3" applyNumberFormat="1" applyAlignment="1"/>
    <xf numFmtId="164" fontId="6" fillId="4" borderId="0" xfId="3" applyNumberFormat="1" applyAlignment="1"/>
    <xf numFmtId="20" fontId="6" fillId="4" borderId="0" xfId="3" applyNumberFormat="1" applyAlignment="1"/>
    <xf numFmtId="11" fontId="6" fillId="4" borderId="0" xfId="3" applyNumberFormat="1" applyAlignment="1"/>
    <xf numFmtId="0" fontId="5" fillId="5" borderId="0" xfId="1"/>
    <xf numFmtId="2" fontId="5" fillId="5" borderId="0" xfId="1" applyNumberFormat="1"/>
    <xf numFmtId="164" fontId="5" fillId="5" borderId="0" xfId="1" applyNumberFormat="1"/>
    <xf numFmtId="14" fontId="5" fillId="5" borderId="0" xfId="1" applyNumberFormat="1"/>
    <xf numFmtId="20" fontId="5" fillId="5" borderId="0" xfId="1" applyNumberFormat="1"/>
    <xf numFmtId="11" fontId="5" fillId="5" borderId="0" xfId="1" applyNumberFormat="1"/>
    <xf numFmtId="11" fontId="2" fillId="2" borderId="0" xfId="0" applyNumberFormat="1" applyFont="1" applyFill="1" applyBorder="1" applyAlignment="1">
      <alignment horizontal="center" vertical="center" wrapText="1"/>
    </xf>
    <xf numFmtId="11" fontId="6" fillId="7" borderId="0" xfId="4" applyNumberFormat="1">
      <alignment horizontal="left" vertical="center"/>
    </xf>
    <xf numFmtId="0" fontId="6" fillId="6" borderId="0" xfId="2">
      <alignment horizontal="center" vertical="center"/>
    </xf>
    <xf numFmtId="2" fontId="6" fillId="6" borderId="0" xfId="2" applyNumberFormat="1">
      <alignment horizontal="center" vertical="center"/>
    </xf>
    <xf numFmtId="164" fontId="6" fillId="6" borderId="0" xfId="2" applyNumberFormat="1">
      <alignment horizontal="center" vertical="center"/>
    </xf>
    <xf numFmtId="20" fontId="6" fillId="6" borderId="0" xfId="2" applyNumberFormat="1">
      <alignment horizontal="center" vertical="center"/>
    </xf>
    <xf numFmtId="11" fontId="6" fillId="6" borderId="0" xfId="2" applyNumberFormat="1">
      <alignment horizontal="center" vertical="center"/>
    </xf>
    <xf numFmtId="164" fontId="9" fillId="3" borderId="0" xfId="0" applyNumberFormat="1" applyFont="1" applyFill="1"/>
    <xf numFmtId="0" fontId="9" fillId="0" borderId="0" xfId="0" applyFont="1"/>
    <xf numFmtId="2" fontId="9" fillId="0" borderId="0" xfId="0" applyNumberFormat="1" applyFont="1"/>
    <xf numFmtId="164" fontId="9" fillId="0" borderId="0" xfId="0" applyNumberFormat="1" applyFont="1"/>
    <xf numFmtId="20" fontId="9" fillId="0" borderId="0" xfId="0" applyNumberFormat="1" applyFont="1"/>
    <xf numFmtId="11" fontId="9" fillId="0" borderId="0" xfId="0" applyNumberFormat="1" applyFont="1"/>
    <xf numFmtId="2" fontId="1" fillId="5" borderId="0" xfId="1" applyNumberFormat="1" applyFont="1"/>
    <xf numFmtId="2" fontId="1" fillId="0" borderId="0" xfId="0" applyNumberFormat="1" applyFont="1"/>
    <xf numFmtId="49" fontId="6" fillId="7" borderId="0" xfId="4" applyFont="1">
      <alignment horizontal="left" vertical="center"/>
    </xf>
    <xf numFmtId="2" fontId="6" fillId="4" borderId="0" xfId="3" applyNumberFormat="1" applyFont="1" applyAlignment="1"/>
    <xf numFmtId="2" fontId="6" fillId="6" borderId="0" xfId="2" applyNumberFormat="1" applyFont="1">
      <alignment horizontal="center" vertical="center"/>
    </xf>
    <xf numFmtId="0" fontId="7" fillId="8" borderId="0" xfId="5"/>
    <xf numFmtId="164" fontId="7" fillId="8" borderId="0" xfId="5" applyNumberFormat="1"/>
    <xf numFmtId="2" fontId="7" fillId="8" borderId="0" xfId="5" applyNumberFormat="1"/>
    <xf numFmtId="0" fontId="8" fillId="9" borderId="0" xfId="6"/>
    <xf numFmtId="2" fontId="8" fillId="9" borderId="0" xfId="6" applyNumberFormat="1"/>
    <xf numFmtId="164" fontId="8" fillId="9" borderId="0" xfId="6" applyNumberFormat="1"/>
    <xf numFmtId="20" fontId="8" fillId="9" borderId="0" xfId="6" applyNumberFormat="1"/>
    <xf numFmtId="11" fontId="8" fillId="9" borderId="0" xfId="6" applyNumberFormat="1"/>
    <xf numFmtId="0" fontId="6" fillId="9" borderId="0" xfId="6" applyFont="1"/>
    <xf numFmtId="2" fontId="10" fillId="8" borderId="0" xfId="5" applyNumberFormat="1" applyFont="1"/>
    <xf numFmtId="2" fontId="6" fillId="9" borderId="0" xfId="6" applyNumberFormat="1" applyFont="1"/>
    <xf numFmtId="0" fontId="1" fillId="0" borderId="0" xfId="0" applyFont="1"/>
    <xf numFmtId="164" fontId="1" fillId="0" borderId="0" xfId="0" applyNumberFormat="1" applyFont="1"/>
    <xf numFmtId="164" fontId="11" fillId="0" borderId="0" xfId="0" applyNumberFormat="1" applyFont="1" applyFill="1"/>
  </cellXfs>
  <cellStyles count="7">
    <cellStyle name="60% - Accent3" xfId="1" builtinId="40"/>
    <cellStyle name="Accent2" xfId="6" builtinId="33"/>
    <cellStyle name="Bad" xfId="5" builtinId="27"/>
    <cellStyle name="Day" xfId="4" xr:uid="{00000000-0005-0000-0000-000003000000}"/>
    <cellStyle name="Normal" xfId="0" builtinId="0"/>
    <cellStyle name="Sample" xfId="3" xr:uid="{00000000-0005-0000-0000-000005000000}"/>
    <cellStyle name="User" xfId="2" xr:uid="{00000000-0005-0000-0000-000006000000}"/>
  </cellStyles>
  <dxfs count="8"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  <dxf>
      <font>
        <b/>
        <i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55C9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655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A2" sqref="A1:A2"/>
    </sheetView>
  </sheetViews>
  <sheetFormatPr defaultColWidth="8.8203125" defaultRowHeight="14.35" x14ac:dyDescent="0.5"/>
  <cols>
    <col min="1" max="1" width="16.5859375" bestFit="1" customWidth="1"/>
    <col min="2" max="2" width="28.64453125" customWidth="1"/>
    <col min="3" max="3" width="11.17578125" style="46" customWidth="1"/>
    <col min="4" max="4" width="8.17578125" style="46" customWidth="1"/>
    <col min="5" max="5" width="11.17578125" style="9" customWidth="1"/>
    <col min="6" max="6" width="12.17578125" style="8" customWidth="1"/>
    <col min="7" max="7" width="8" style="8" customWidth="1"/>
    <col min="8" max="8" width="8.3515625" style="8" customWidth="1"/>
    <col min="9" max="9" width="8.46875" style="12" customWidth="1"/>
    <col min="10" max="10" width="10.3515625" style="8" customWidth="1"/>
    <col min="11" max="11" width="10.3515625" customWidth="1"/>
    <col min="12" max="12" width="6.8203125" style="7" customWidth="1"/>
    <col min="13" max="14" width="5.46875" customWidth="1"/>
    <col min="15" max="16" width="6.46875" customWidth="1"/>
    <col min="17" max="17" width="8.46875" customWidth="1"/>
    <col min="18" max="18" width="10" customWidth="1"/>
    <col min="19" max="19" width="8.17578125" customWidth="1"/>
    <col min="20" max="20" width="8.3515625" customWidth="1"/>
    <col min="21" max="21" width="9.64453125" style="11" customWidth="1"/>
    <col min="22" max="22" width="11.3515625" style="11" customWidth="1"/>
  </cols>
  <sheetData>
    <row r="1" spans="1:22" x14ac:dyDescent="0.5">
      <c r="A1" t="s">
        <v>878</v>
      </c>
    </row>
    <row r="2" spans="1:22" x14ac:dyDescent="0.5">
      <c r="A2" t="s">
        <v>879</v>
      </c>
    </row>
    <row r="3" spans="1:22" ht="27.35" x14ac:dyDescent="0.5">
      <c r="A3" s="1" t="s">
        <v>0</v>
      </c>
      <c r="B3" s="1" t="s">
        <v>1</v>
      </c>
      <c r="C3" s="2" t="s">
        <v>10</v>
      </c>
      <c r="D3" s="2" t="s">
        <v>11</v>
      </c>
      <c r="E3" s="2" t="s">
        <v>12</v>
      </c>
      <c r="F3" s="3" t="s">
        <v>13</v>
      </c>
      <c r="G3" s="3" t="s">
        <v>14</v>
      </c>
      <c r="H3" s="4" t="s">
        <v>15</v>
      </c>
      <c r="I3" s="5" t="s">
        <v>16</v>
      </c>
      <c r="J3" s="3" t="s">
        <v>17</v>
      </c>
      <c r="K3" s="1" t="s">
        <v>18</v>
      </c>
      <c r="L3" s="6" t="s">
        <v>19</v>
      </c>
      <c r="M3" s="1" t="s">
        <v>2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7</v>
      </c>
      <c r="S3" s="1" t="s">
        <v>8</v>
      </c>
      <c r="T3" s="1" t="s">
        <v>9</v>
      </c>
      <c r="U3" s="10" t="s">
        <v>20</v>
      </c>
      <c r="V3" s="32" t="s">
        <v>21</v>
      </c>
    </row>
    <row r="4" spans="1:22" x14ac:dyDescent="0.5">
      <c r="A4" s="26" t="s">
        <v>22</v>
      </c>
      <c r="B4" s="26" t="s">
        <v>23</v>
      </c>
      <c r="C4" s="45"/>
      <c r="D4" s="45"/>
      <c r="E4" s="27"/>
      <c r="F4" s="28">
        <v>5.7149999999999999</v>
      </c>
      <c r="G4" s="28">
        <v>0.33400000000000002</v>
      </c>
      <c r="H4" s="28">
        <v>1.494982</v>
      </c>
      <c r="I4" s="28">
        <v>1.6217540000000001</v>
      </c>
      <c r="J4" s="28">
        <v>0.92183031458531928</v>
      </c>
      <c r="K4" s="29">
        <v>42912</v>
      </c>
      <c r="L4" s="30">
        <v>0.55069444444444449</v>
      </c>
      <c r="M4" s="26">
        <v>1650</v>
      </c>
      <c r="N4" s="26">
        <v>-416</v>
      </c>
      <c r="O4" s="26">
        <v>26</v>
      </c>
      <c r="P4" s="26">
        <v>16</v>
      </c>
      <c r="Q4" s="26">
        <v>898654</v>
      </c>
      <c r="R4" s="26">
        <v>-75211</v>
      </c>
      <c r="S4" s="26">
        <v>92877</v>
      </c>
      <c r="T4" s="26" t="s">
        <v>24</v>
      </c>
      <c r="U4" s="31">
        <v>3.9567129999999999E-4</v>
      </c>
      <c r="V4" s="31">
        <v>1.4999999999999999E-8</v>
      </c>
    </row>
    <row r="6" spans="1:22" x14ac:dyDescent="0.5">
      <c r="A6" t="s">
        <v>25</v>
      </c>
      <c r="B6" t="s">
        <v>26</v>
      </c>
      <c r="F6" s="8">
        <v>4.09</v>
      </c>
      <c r="G6" s="8">
        <v>0.18099999999999999</v>
      </c>
      <c r="H6" s="8">
        <v>2.7521260000000001</v>
      </c>
      <c r="I6" s="12">
        <v>1.6726434999999999</v>
      </c>
      <c r="J6" s="8">
        <v>1.6453751202811597</v>
      </c>
      <c r="K6" s="13">
        <v>42912</v>
      </c>
      <c r="L6" s="7">
        <v>0.56111111111111112</v>
      </c>
      <c r="M6">
        <v>1604</v>
      </c>
      <c r="N6">
        <v>-415</v>
      </c>
      <c r="O6">
        <v>1</v>
      </c>
      <c r="P6">
        <v>1</v>
      </c>
      <c r="Q6">
        <v>898654</v>
      </c>
      <c r="R6">
        <v>-75211</v>
      </c>
      <c r="S6">
        <v>92877</v>
      </c>
      <c r="T6" t="s">
        <v>24</v>
      </c>
      <c r="U6" s="11">
        <v>2.016241E-4</v>
      </c>
      <c r="V6" s="11">
        <v>1.6000000000000001E-8</v>
      </c>
    </row>
    <row r="7" spans="1:22" x14ac:dyDescent="0.5">
      <c r="A7" t="s">
        <v>27</v>
      </c>
      <c r="B7" t="s">
        <v>23</v>
      </c>
      <c r="F7" s="8">
        <v>3.927</v>
      </c>
      <c r="G7" s="8">
        <v>0.20699999999999999</v>
      </c>
      <c r="H7" s="8">
        <v>2.7624749999999998</v>
      </c>
      <c r="I7" s="12">
        <v>1.6770635</v>
      </c>
      <c r="J7" s="8">
        <v>1.6472095421550823</v>
      </c>
      <c r="K7" s="13">
        <v>42912</v>
      </c>
      <c r="L7" s="7">
        <v>0.56388888888888888</v>
      </c>
      <c r="M7">
        <v>1584</v>
      </c>
      <c r="N7">
        <v>-415</v>
      </c>
      <c r="O7">
        <v>1</v>
      </c>
      <c r="P7">
        <v>1</v>
      </c>
      <c r="Q7">
        <v>898654</v>
      </c>
      <c r="R7">
        <v>-75211</v>
      </c>
      <c r="S7">
        <v>92877</v>
      </c>
      <c r="T7" t="s">
        <v>24</v>
      </c>
      <c r="U7" s="11">
        <v>1.9903219999999999E-4</v>
      </c>
      <c r="V7" s="11">
        <v>1.6000000000000001E-8</v>
      </c>
    </row>
    <row r="8" spans="1:22" x14ac:dyDescent="0.5">
      <c r="A8" t="s">
        <v>28</v>
      </c>
      <c r="B8" t="s">
        <v>23</v>
      </c>
      <c r="F8" s="8">
        <v>3.8439999999999999</v>
      </c>
      <c r="G8" s="8">
        <v>0.223</v>
      </c>
      <c r="H8" s="8">
        <v>2.7671549999999998</v>
      </c>
      <c r="I8" s="12">
        <v>1.6793325000000001</v>
      </c>
      <c r="J8" s="8">
        <v>1.6477707660633016</v>
      </c>
      <c r="K8" s="13">
        <v>42912</v>
      </c>
      <c r="L8" s="7">
        <v>0.56597222222222221</v>
      </c>
      <c r="M8">
        <v>1584</v>
      </c>
      <c r="N8">
        <v>-395</v>
      </c>
      <c r="O8">
        <v>0</v>
      </c>
      <c r="P8">
        <v>0</v>
      </c>
      <c r="Q8">
        <v>898654</v>
      </c>
      <c r="R8">
        <v>-75211</v>
      </c>
      <c r="S8">
        <v>92877</v>
      </c>
      <c r="T8" t="s">
        <v>24</v>
      </c>
      <c r="U8" s="11">
        <v>2.0356979999999999E-4</v>
      </c>
      <c r="V8" s="11">
        <v>1.6000000000000001E-8</v>
      </c>
    </row>
    <row r="9" spans="1:22" x14ac:dyDescent="0.5">
      <c r="A9" t="s">
        <v>30</v>
      </c>
      <c r="B9" t="s">
        <v>23</v>
      </c>
      <c r="F9" s="8">
        <v>3.8559999999999999</v>
      </c>
      <c r="G9" s="8">
        <v>0.216</v>
      </c>
      <c r="H9" s="8">
        <v>2.7557689999999999</v>
      </c>
      <c r="I9" s="12">
        <v>1.6768679999999998</v>
      </c>
      <c r="J9" s="8">
        <v>1.6434024622093093</v>
      </c>
      <c r="K9" s="13">
        <v>42912</v>
      </c>
      <c r="L9" s="7">
        <v>0.57013888888888886</v>
      </c>
      <c r="M9">
        <v>1584</v>
      </c>
      <c r="N9">
        <v>-375</v>
      </c>
      <c r="O9">
        <v>1</v>
      </c>
      <c r="P9">
        <v>1</v>
      </c>
      <c r="Q9">
        <v>898654</v>
      </c>
      <c r="R9">
        <v>-75211</v>
      </c>
      <c r="S9">
        <v>92877</v>
      </c>
      <c r="T9" t="s">
        <v>24</v>
      </c>
      <c r="U9" s="11">
        <v>2.0351519999999999E-4</v>
      </c>
      <c r="V9" s="11">
        <v>1.6000000000000001E-8</v>
      </c>
    </row>
    <row r="10" spans="1:22" s="15" customFormat="1" x14ac:dyDescent="0.5">
      <c r="B10" s="15" t="s">
        <v>29</v>
      </c>
      <c r="C10" s="46">
        <v>5.09</v>
      </c>
      <c r="D10" s="46"/>
      <c r="E10" s="9">
        <f>((F10/1000+1)/(C10/1000+1)-1)*1000</f>
        <v>-1.1548717030315236</v>
      </c>
      <c r="F10" s="16">
        <f>AVERAGE(F6:F9)</f>
        <v>3.9292499999999997</v>
      </c>
      <c r="G10" s="16">
        <f>2*STDEV(F6:F9)</f>
        <v>0.22650607055882632</v>
      </c>
      <c r="H10" s="17"/>
      <c r="I10" s="14"/>
      <c r="J10" s="17"/>
      <c r="L10" s="18"/>
      <c r="U10" s="19"/>
      <c r="V10" s="19"/>
    </row>
    <row r="12" spans="1:22" x14ac:dyDescent="0.5">
      <c r="A12" t="s">
        <v>31</v>
      </c>
      <c r="B12" t="s">
        <v>23</v>
      </c>
      <c r="F12" s="8">
        <v>3.6960000000000002</v>
      </c>
      <c r="G12" s="8">
        <v>0.183</v>
      </c>
      <c r="H12" s="8">
        <v>2.748672</v>
      </c>
      <c r="I12" s="12">
        <v>1.6740905000000001</v>
      </c>
      <c r="J12" s="8">
        <v>1.6418897305731082</v>
      </c>
      <c r="K12" s="13">
        <v>42912</v>
      </c>
      <c r="L12" s="7">
        <v>0.57222222222222219</v>
      </c>
      <c r="M12">
        <v>1564</v>
      </c>
      <c r="N12">
        <v>-375</v>
      </c>
      <c r="O12">
        <v>1</v>
      </c>
      <c r="P12">
        <v>1</v>
      </c>
      <c r="Q12">
        <v>898654</v>
      </c>
      <c r="R12">
        <v>-75211</v>
      </c>
      <c r="S12">
        <v>92877</v>
      </c>
      <c r="T12" t="s">
        <v>24</v>
      </c>
      <c r="U12" s="11">
        <v>1.980811E-4</v>
      </c>
      <c r="V12" s="11">
        <v>1.6000000000000001E-8</v>
      </c>
    </row>
    <row r="13" spans="1:22" x14ac:dyDescent="0.5">
      <c r="A13" t="s">
        <v>32</v>
      </c>
      <c r="B13" t="s">
        <v>23</v>
      </c>
      <c r="F13" s="8">
        <v>3.7069999999999999</v>
      </c>
      <c r="G13" s="8">
        <v>0.221</v>
      </c>
      <c r="H13" s="8">
        <v>2.7311130000000001</v>
      </c>
      <c r="I13" s="12">
        <v>1.6717044999999999</v>
      </c>
      <c r="J13" s="8">
        <v>1.633729525762478</v>
      </c>
      <c r="K13" s="13">
        <v>42912</v>
      </c>
      <c r="L13" s="7">
        <v>0.57500000000000007</v>
      </c>
      <c r="M13">
        <v>1544</v>
      </c>
      <c r="N13">
        <v>-375</v>
      </c>
      <c r="O13">
        <v>1</v>
      </c>
      <c r="P13">
        <v>2</v>
      </c>
      <c r="Q13">
        <v>898654</v>
      </c>
      <c r="R13">
        <v>-75211</v>
      </c>
      <c r="S13">
        <v>92877</v>
      </c>
      <c r="T13" t="s">
        <v>24</v>
      </c>
      <c r="U13" s="11">
        <v>2.003928E-4</v>
      </c>
      <c r="V13" s="11">
        <v>1.6000000000000001E-8</v>
      </c>
    </row>
    <row r="14" spans="1:22" x14ac:dyDescent="0.5">
      <c r="A14" t="s">
        <v>33</v>
      </c>
      <c r="B14" t="s">
        <v>23</v>
      </c>
      <c r="F14" s="8">
        <v>3.782</v>
      </c>
      <c r="G14" s="8">
        <v>0.23499999999999999</v>
      </c>
      <c r="H14" s="8">
        <v>2.7452700000000001</v>
      </c>
      <c r="I14" s="12">
        <v>1.6664240000000001</v>
      </c>
      <c r="J14" s="8">
        <v>1.6474018617110651</v>
      </c>
      <c r="K14" s="13">
        <v>42912</v>
      </c>
      <c r="L14" s="7">
        <v>0.57847222222222217</v>
      </c>
      <c r="M14">
        <v>1544</v>
      </c>
      <c r="N14">
        <v>-395</v>
      </c>
      <c r="O14">
        <v>0</v>
      </c>
      <c r="P14">
        <v>0</v>
      </c>
      <c r="Q14">
        <v>898654</v>
      </c>
      <c r="R14">
        <v>-75211</v>
      </c>
      <c r="S14">
        <v>92877</v>
      </c>
      <c r="T14" t="s">
        <v>24</v>
      </c>
      <c r="U14" s="11">
        <v>2.0868589999999999E-4</v>
      </c>
      <c r="V14" s="11">
        <v>1.6000000000000001E-8</v>
      </c>
    </row>
    <row r="15" spans="1:22" x14ac:dyDescent="0.5">
      <c r="A15" t="s">
        <v>34</v>
      </c>
      <c r="B15" t="s">
        <v>23</v>
      </c>
      <c r="F15" s="8">
        <v>3.8530000000000002</v>
      </c>
      <c r="G15" s="8">
        <v>0.24</v>
      </c>
      <c r="H15" s="8">
        <v>2.7249029999999999</v>
      </c>
      <c r="I15" s="12">
        <v>1.6617690000000001</v>
      </c>
      <c r="J15" s="8">
        <v>1.6397603999111789</v>
      </c>
      <c r="K15" s="13">
        <v>42912</v>
      </c>
      <c r="L15" s="7">
        <v>0.5805555555555556</v>
      </c>
      <c r="M15">
        <v>1544</v>
      </c>
      <c r="N15">
        <v>-415</v>
      </c>
      <c r="O15">
        <v>1</v>
      </c>
      <c r="P15">
        <v>1</v>
      </c>
      <c r="Q15">
        <v>898654</v>
      </c>
      <c r="R15">
        <v>-75211</v>
      </c>
      <c r="S15">
        <v>92877</v>
      </c>
      <c r="T15" t="s">
        <v>24</v>
      </c>
      <c r="U15" s="11">
        <v>2.1251049999999999E-4</v>
      </c>
      <c r="V15" s="11">
        <v>1.6000000000000001E-8</v>
      </c>
    </row>
    <row r="16" spans="1:22" x14ac:dyDescent="0.5">
      <c r="A16" t="s">
        <v>35</v>
      </c>
      <c r="B16" t="s">
        <v>23</v>
      </c>
      <c r="F16" s="8">
        <v>3.8069999999999999</v>
      </c>
      <c r="G16" s="8">
        <v>0.23100000000000001</v>
      </c>
      <c r="H16" s="8">
        <v>2.7227290000000002</v>
      </c>
      <c r="I16" s="12">
        <v>1.6557059999999999</v>
      </c>
      <c r="J16" s="8">
        <v>1.6444519739615611</v>
      </c>
      <c r="K16" s="13">
        <v>42912</v>
      </c>
      <c r="L16" s="7">
        <v>0.58333333333333337</v>
      </c>
      <c r="M16">
        <v>1564</v>
      </c>
      <c r="N16">
        <v>-415</v>
      </c>
      <c r="O16">
        <v>1</v>
      </c>
      <c r="P16">
        <v>1</v>
      </c>
      <c r="Q16">
        <v>898654</v>
      </c>
      <c r="R16">
        <v>-75211</v>
      </c>
      <c r="S16">
        <v>92877</v>
      </c>
      <c r="T16" t="s">
        <v>24</v>
      </c>
      <c r="U16" s="11">
        <v>2.3440120000000001E-4</v>
      </c>
      <c r="V16" s="11">
        <v>1.6000000000000001E-8</v>
      </c>
    </row>
    <row r="17" spans="1:22" x14ac:dyDescent="0.5">
      <c r="A17" t="s">
        <v>36</v>
      </c>
      <c r="B17" t="s">
        <v>23</v>
      </c>
      <c r="F17" s="8">
        <v>3.7850000000000001</v>
      </c>
      <c r="G17" s="8">
        <v>0.22</v>
      </c>
      <c r="H17" s="8">
        <v>2.7090429999999999</v>
      </c>
      <c r="I17" s="12">
        <v>1.6508560000000001</v>
      </c>
      <c r="J17" s="8">
        <v>1.6409929151906646</v>
      </c>
      <c r="K17" s="13">
        <v>42912</v>
      </c>
      <c r="L17" s="7">
        <v>0.5854166666666667</v>
      </c>
      <c r="M17">
        <v>1564</v>
      </c>
      <c r="N17">
        <v>-435</v>
      </c>
      <c r="O17">
        <v>0</v>
      </c>
      <c r="P17">
        <v>1</v>
      </c>
      <c r="Q17">
        <v>898654</v>
      </c>
      <c r="R17">
        <v>-75211</v>
      </c>
      <c r="S17">
        <v>92877</v>
      </c>
      <c r="T17" t="s">
        <v>24</v>
      </c>
      <c r="U17" s="11">
        <v>2.1034729999999999E-4</v>
      </c>
      <c r="V17" s="11">
        <v>1.6000000000000001E-8</v>
      </c>
    </row>
    <row r="18" spans="1:22" x14ac:dyDescent="0.5">
      <c r="A18" t="s">
        <v>37</v>
      </c>
      <c r="B18" t="s">
        <v>23</v>
      </c>
      <c r="F18" s="8">
        <v>4.0049999999999999</v>
      </c>
      <c r="G18" s="8">
        <v>0.218</v>
      </c>
      <c r="H18" s="8">
        <v>2.7030970000000001</v>
      </c>
      <c r="I18" s="12">
        <v>1.6477265000000001</v>
      </c>
      <c r="J18" s="8">
        <v>1.6405010176142703</v>
      </c>
      <c r="K18" s="13">
        <v>42912</v>
      </c>
      <c r="L18" s="7">
        <v>0.58750000000000002</v>
      </c>
      <c r="M18">
        <v>1544</v>
      </c>
      <c r="N18">
        <v>-435</v>
      </c>
      <c r="O18">
        <v>1</v>
      </c>
      <c r="P18">
        <v>1</v>
      </c>
      <c r="Q18">
        <v>898654</v>
      </c>
      <c r="R18">
        <v>-75211</v>
      </c>
      <c r="S18">
        <v>92877</v>
      </c>
      <c r="T18" t="s">
        <v>24</v>
      </c>
      <c r="U18" s="11">
        <v>2.02499E-4</v>
      </c>
      <c r="V18" s="11">
        <v>1.6000000000000001E-8</v>
      </c>
    </row>
    <row r="19" spans="1:22" x14ac:dyDescent="0.5">
      <c r="A19" t="s">
        <v>38</v>
      </c>
      <c r="B19" t="s">
        <v>23</v>
      </c>
      <c r="F19" s="8">
        <v>3.9249999999999998</v>
      </c>
      <c r="G19" s="8">
        <v>0.23100000000000001</v>
      </c>
      <c r="H19" s="8">
        <v>2.6845970000000001</v>
      </c>
      <c r="I19" s="12">
        <v>1.6426025</v>
      </c>
      <c r="J19" s="8">
        <v>1.6343558468953994</v>
      </c>
      <c r="K19" s="13">
        <v>42912</v>
      </c>
      <c r="L19" s="7">
        <v>0.59027777777777779</v>
      </c>
      <c r="M19">
        <v>1544</v>
      </c>
      <c r="N19">
        <v>-455</v>
      </c>
      <c r="O19">
        <v>1</v>
      </c>
      <c r="P19">
        <v>1</v>
      </c>
      <c r="Q19">
        <v>898654</v>
      </c>
      <c r="R19">
        <v>-75211</v>
      </c>
      <c r="S19">
        <v>92877</v>
      </c>
      <c r="T19" t="s">
        <v>24</v>
      </c>
      <c r="U19" s="11">
        <v>2.1107400000000001E-4</v>
      </c>
      <c r="V19" s="11">
        <v>1.7E-8</v>
      </c>
    </row>
    <row r="20" spans="1:22" s="15" customFormat="1" x14ac:dyDescent="0.5">
      <c r="B20" s="15" t="s">
        <v>29</v>
      </c>
      <c r="C20" s="16"/>
      <c r="D20" s="16"/>
      <c r="E20" s="16"/>
      <c r="F20" s="16">
        <f>AVERAGE(F12:F19)</f>
        <v>3.82</v>
      </c>
      <c r="G20" s="16">
        <f>2*STDEV(F12:F19)</f>
        <v>0.21019990485249973</v>
      </c>
      <c r="H20" s="17"/>
      <c r="I20" s="14"/>
      <c r="J20" s="17"/>
      <c r="L20" s="18"/>
      <c r="U20" s="19"/>
      <c r="V20" s="19"/>
    </row>
    <row r="22" spans="1:22" x14ac:dyDescent="0.5">
      <c r="A22" t="s">
        <v>39</v>
      </c>
      <c r="B22" t="s">
        <v>40</v>
      </c>
      <c r="F22" s="8">
        <v>3.758</v>
      </c>
      <c r="G22" s="8">
        <v>0.22700000000000001</v>
      </c>
      <c r="H22" s="8">
        <v>2.7056149999999999</v>
      </c>
      <c r="I22" s="12">
        <v>1.6360315000000001</v>
      </c>
      <c r="J22" s="8">
        <v>1.6537670576636205</v>
      </c>
      <c r="K22" s="13">
        <v>42912</v>
      </c>
      <c r="L22" s="7">
        <v>0.59305555555555556</v>
      </c>
      <c r="M22">
        <v>3002</v>
      </c>
      <c r="N22">
        <v>-235</v>
      </c>
      <c r="O22">
        <v>-5</v>
      </c>
      <c r="P22">
        <v>3</v>
      </c>
      <c r="Q22">
        <v>898654</v>
      </c>
      <c r="R22">
        <v>-75211</v>
      </c>
      <c r="S22">
        <v>92877</v>
      </c>
      <c r="T22" t="s">
        <v>24</v>
      </c>
      <c r="U22" s="11">
        <v>2.2608759999999999E-4</v>
      </c>
      <c r="V22" s="11">
        <v>1.6000000000000001E-8</v>
      </c>
    </row>
    <row r="23" spans="1:22" x14ac:dyDescent="0.5">
      <c r="A23" t="s">
        <v>41</v>
      </c>
      <c r="B23" t="s">
        <v>40</v>
      </c>
      <c r="F23" s="8">
        <v>3.9740000000000002</v>
      </c>
      <c r="G23" s="8">
        <v>0.252</v>
      </c>
      <c r="H23" s="8">
        <v>2.7549079999999999</v>
      </c>
      <c r="I23" s="12">
        <v>1.6591485000000001</v>
      </c>
      <c r="J23" s="8">
        <v>1.6604348555900812</v>
      </c>
      <c r="K23" s="13">
        <v>42912</v>
      </c>
      <c r="L23" s="7">
        <v>0.61041666666666672</v>
      </c>
      <c r="M23">
        <v>3002</v>
      </c>
      <c r="N23">
        <v>-255</v>
      </c>
      <c r="O23">
        <v>-5</v>
      </c>
      <c r="P23">
        <v>3</v>
      </c>
      <c r="Q23">
        <v>898654</v>
      </c>
      <c r="R23">
        <v>-75211</v>
      </c>
      <c r="S23">
        <v>92877</v>
      </c>
      <c r="T23" t="s">
        <v>24</v>
      </c>
      <c r="U23" s="11">
        <v>2.5080460000000002E-4</v>
      </c>
      <c r="V23" s="11">
        <v>1.7E-8</v>
      </c>
    </row>
    <row r="24" spans="1:22" x14ac:dyDescent="0.5">
      <c r="A24" t="s">
        <v>42</v>
      </c>
      <c r="B24" t="s">
        <v>43</v>
      </c>
      <c r="F24" s="8">
        <v>3.903</v>
      </c>
      <c r="G24" s="8">
        <v>0.224</v>
      </c>
      <c r="H24" s="8">
        <v>2.7145090000000001</v>
      </c>
      <c r="I24" s="12">
        <v>1.6488214999999999</v>
      </c>
      <c r="J24" s="8">
        <v>1.6463328504631947</v>
      </c>
      <c r="K24" s="13">
        <v>42912</v>
      </c>
      <c r="L24" s="7">
        <v>0.61319444444444449</v>
      </c>
      <c r="M24">
        <v>3819</v>
      </c>
      <c r="N24">
        <v>40</v>
      </c>
      <c r="O24">
        <v>-3</v>
      </c>
      <c r="P24">
        <v>3</v>
      </c>
      <c r="Q24">
        <v>898654</v>
      </c>
      <c r="R24">
        <v>-75211</v>
      </c>
      <c r="S24">
        <v>92877</v>
      </c>
      <c r="T24" t="s">
        <v>24</v>
      </c>
      <c r="U24" s="11">
        <v>2.2125340000000001E-4</v>
      </c>
      <c r="V24" s="11">
        <v>1.7E-8</v>
      </c>
    </row>
    <row r="25" spans="1:22" x14ac:dyDescent="0.5">
      <c r="A25" t="s">
        <v>44</v>
      </c>
      <c r="B25" t="s">
        <v>45</v>
      </c>
      <c r="F25" s="8">
        <v>3.9569999999999999</v>
      </c>
      <c r="G25" s="8">
        <v>0.216</v>
      </c>
      <c r="H25" s="8">
        <v>2.708485</v>
      </c>
      <c r="I25" s="12">
        <v>1.63873</v>
      </c>
      <c r="J25" s="8">
        <v>1.6527951523435831</v>
      </c>
      <c r="K25" s="13">
        <v>42912</v>
      </c>
      <c r="L25" s="7">
        <v>0.61597222222222225</v>
      </c>
      <c r="M25">
        <v>4805</v>
      </c>
      <c r="N25">
        <v>16</v>
      </c>
      <c r="O25">
        <v>1</v>
      </c>
      <c r="P25">
        <v>2</v>
      </c>
      <c r="Q25">
        <v>898654</v>
      </c>
      <c r="R25">
        <v>-75211</v>
      </c>
      <c r="S25">
        <v>92877</v>
      </c>
      <c r="T25" t="s">
        <v>24</v>
      </c>
      <c r="U25" s="11">
        <v>2.2178540000000001E-4</v>
      </c>
      <c r="V25" s="11">
        <v>1.7E-8</v>
      </c>
    </row>
    <row r="26" spans="1:22" s="15" customFormat="1" x14ac:dyDescent="0.5">
      <c r="B26" s="15" t="s">
        <v>29</v>
      </c>
      <c r="C26" s="16"/>
      <c r="D26" s="16"/>
      <c r="E26" s="16"/>
      <c r="F26" s="16">
        <f>AVERAGE(F22:F25)</f>
        <v>3.8979999999999997</v>
      </c>
      <c r="G26" s="16">
        <f>2*STDEV(F22:F25)</f>
        <v>0.19623795079783457</v>
      </c>
      <c r="H26" s="17"/>
      <c r="I26" s="14"/>
      <c r="J26" s="17"/>
      <c r="L26" s="18"/>
      <c r="U26" s="19"/>
      <c r="V26" s="19"/>
    </row>
    <row r="28" spans="1:22" x14ac:dyDescent="0.5">
      <c r="A28" t="s">
        <v>46</v>
      </c>
      <c r="B28" t="s">
        <v>23</v>
      </c>
      <c r="F28" s="8">
        <v>3.7450000000000001</v>
      </c>
      <c r="G28" s="8">
        <v>0.224</v>
      </c>
      <c r="H28" s="8">
        <v>2.7059090000000001</v>
      </c>
      <c r="I28" s="12">
        <v>1.6307895000000001</v>
      </c>
      <c r="J28" s="8">
        <v>1.6592631973654477</v>
      </c>
      <c r="K28" s="13">
        <v>42912</v>
      </c>
      <c r="L28" s="7">
        <v>0.61875000000000002</v>
      </c>
      <c r="M28">
        <v>1607</v>
      </c>
      <c r="N28">
        <v>-391</v>
      </c>
      <c r="O28">
        <v>-3</v>
      </c>
      <c r="P28">
        <v>1</v>
      </c>
      <c r="Q28">
        <v>898654</v>
      </c>
      <c r="R28">
        <v>-75211</v>
      </c>
      <c r="S28">
        <v>92877</v>
      </c>
      <c r="T28" t="s">
        <v>24</v>
      </c>
      <c r="U28" s="11">
        <v>2.2918640000000001E-4</v>
      </c>
      <c r="V28" s="11">
        <v>1.7E-8</v>
      </c>
    </row>
    <row r="29" spans="1:22" x14ac:dyDescent="0.5">
      <c r="A29" t="s">
        <v>47</v>
      </c>
      <c r="B29" t="s">
        <v>23</v>
      </c>
      <c r="F29" s="8">
        <v>4.1210000000000004</v>
      </c>
      <c r="G29" s="8">
        <v>0.192</v>
      </c>
      <c r="H29" s="8">
        <v>2.655799</v>
      </c>
      <c r="I29" s="12">
        <v>1.6159645</v>
      </c>
      <c r="J29" s="8">
        <v>1.6434760788371279</v>
      </c>
      <c r="K29" s="13">
        <v>42912</v>
      </c>
      <c r="L29" s="7">
        <v>0.62430555555555556</v>
      </c>
      <c r="M29">
        <v>1627</v>
      </c>
      <c r="N29">
        <v>-391</v>
      </c>
      <c r="O29">
        <v>-3</v>
      </c>
      <c r="P29">
        <v>1</v>
      </c>
      <c r="Q29">
        <v>898654</v>
      </c>
      <c r="R29">
        <v>-75211</v>
      </c>
      <c r="S29">
        <v>92877</v>
      </c>
      <c r="T29" t="s">
        <v>24</v>
      </c>
      <c r="U29" s="11">
        <v>2.403583E-4</v>
      </c>
      <c r="V29" s="11">
        <v>1.7E-8</v>
      </c>
    </row>
    <row r="30" spans="1:22" x14ac:dyDescent="0.5">
      <c r="A30" t="s">
        <v>48</v>
      </c>
      <c r="B30" t="s">
        <v>49</v>
      </c>
      <c r="F30" s="8">
        <v>3.9470000000000001</v>
      </c>
      <c r="G30" s="8">
        <v>0.24099999999999999</v>
      </c>
      <c r="H30" s="8">
        <v>2.8088799999999998</v>
      </c>
      <c r="I30" s="12">
        <v>1.692788</v>
      </c>
      <c r="J30" s="8">
        <v>1.6593217815816275</v>
      </c>
      <c r="K30" s="13">
        <v>42912</v>
      </c>
      <c r="L30" s="7">
        <v>0.62847222222222221</v>
      </c>
      <c r="M30">
        <v>1627</v>
      </c>
      <c r="N30">
        <v>-411</v>
      </c>
      <c r="O30">
        <v>-3</v>
      </c>
      <c r="P30">
        <v>1</v>
      </c>
      <c r="Q30">
        <v>898654</v>
      </c>
      <c r="R30">
        <v>-75211</v>
      </c>
      <c r="S30">
        <v>92877</v>
      </c>
      <c r="T30" t="s">
        <v>24</v>
      </c>
      <c r="U30" s="11">
        <v>2.875229E-4</v>
      </c>
      <c r="V30" s="11">
        <v>1.7999999999999999E-8</v>
      </c>
    </row>
    <row r="31" spans="1:22" x14ac:dyDescent="0.5">
      <c r="A31" t="s">
        <v>50</v>
      </c>
      <c r="B31" t="s">
        <v>23</v>
      </c>
      <c r="F31" s="8">
        <v>3.8479999999999999</v>
      </c>
      <c r="G31" s="8">
        <v>0.25600000000000001</v>
      </c>
      <c r="H31" s="8">
        <v>2.8246030000000002</v>
      </c>
      <c r="I31" s="12">
        <v>1.709295</v>
      </c>
      <c r="J31" s="8">
        <v>1.6524959120573104</v>
      </c>
      <c r="K31" s="13">
        <v>42912</v>
      </c>
      <c r="L31" s="7">
        <v>0.63055555555555554</v>
      </c>
      <c r="M31">
        <v>1627</v>
      </c>
      <c r="N31">
        <v>-431</v>
      </c>
      <c r="O31">
        <v>-4</v>
      </c>
      <c r="P31">
        <v>1</v>
      </c>
      <c r="Q31">
        <v>898654</v>
      </c>
      <c r="R31">
        <v>-75211</v>
      </c>
      <c r="S31">
        <v>92877</v>
      </c>
      <c r="T31" t="s">
        <v>24</v>
      </c>
      <c r="U31" s="11">
        <v>2.4562919999999999E-4</v>
      </c>
      <c r="V31" s="11">
        <v>1.7999999999999999E-8</v>
      </c>
    </row>
    <row r="32" spans="1:22" s="15" customFormat="1" x14ac:dyDescent="0.5">
      <c r="B32" s="15" t="s">
        <v>29</v>
      </c>
      <c r="C32" s="16"/>
      <c r="D32" s="16"/>
      <c r="E32" s="16"/>
      <c r="F32" s="16">
        <f>AVERAGE(F28:F31)</f>
        <v>3.9152500000000003</v>
      </c>
      <c r="G32" s="16">
        <f>2*STDEV(F28:F31)</f>
        <v>0.32010154638801763</v>
      </c>
      <c r="H32" s="17"/>
      <c r="I32" s="14"/>
      <c r="J32" s="17"/>
      <c r="L32" s="18"/>
      <c r="U32" s="19"/>
      <c r="V32" s="19"/>
    </row>
    <row r="34" spans="1:22" x14ac:dyDescent="0.5">
      <c r="A34" s="20"/>
      <c r="B34" s="20" t="s">
        <v>51</v>
      </c>
      <c r="C34" s="47"/>
      <c r="D34" s="47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33"/>
    </row>
    <row r="35" spans="1:22" x14ac:dyDescent="0.5">
      <c r="A35" s="21"/>
      <c r="B35" s="21" t="s">
        <v>52</v>
      </c>
      <c r="C35" s="48"/>
      <c r="D35" s="48"/>
      <c r="E35" s="22"/>
      <c r="F35" s="23"/>
      <c r="G35" s="23"/>
      <c r="H35" s="23"/>
      <c r="I35" s="23"/>
      <c r="J35" s="23"/>
      <c r="K35" s="21"/>
      <c r="L35" s="24"/>
      <c r="M35" s="21"/>
      <c r="N35" s="21"/>
      <c r="O35" s="21"/>
      <c r="P35" s="21"/>
      <c r="Q35" s="21"/>
      <c r="R35" s="21"/>
      <c r="S35" s="21"/>
      <c r="T35" s="21"/>
      <c r="U35" s="25"/>
      <c r="V35" s="25"/>
    </row>
    <row r="37" spans="1:22" x14ac:dyDescent="0.5">
      <c r="A37" t="s">
        <v>53</v>
      </c>
      <c r="B37" t="s">
        <v>23</v>
      </c>
      <c r="F37" s="8">
        <v>3.9449999999999998</v>
      </c>
      <c r="G37" s="8">
        <v>0.25700000000000001</v>
      </c>
      <c r="H37" s="8">
        <v>2.8043049999999998</v>
      </c>
      <c r="I37" s="12">
        <v>1.7016675000000001</v>
      </c>
      <c r="J37" s="8">
        <v>1.6479747071622393</v>
      </c>
      <c r="K37" s="13">
        <v>42913</v>
      </c>
      <c r="L37" s="7">
        <v>0.34097222222222223</v>
      </c>
      <c r="M37">
        <v>1581</v>
      </c>
      <c r="N37">
        <v>-459</v>
      </c>
      <c r="O37">
        <v>0</v>
      </c>
      <c r="P37">
        <v>3</v>
      </c>
      <c r="Q37">
        <v>898660</v>
      </c>
      <c r="R37">
        <v>-75255</v>
      </c>
      <c r="S37">
        <v>92235</v>
      </c>
      <c r="T37" t="s">
        <v>24</v>
      </c>
      <c r="U37" s="11">
        <v>2.1809990000000001E-4</v>
      </c>
      <c r="V37" s="11">
        <v>1.7E-8</v>
      </c>
    </row>
    <row r="38" spans="1:22" x14ac:dyDescent="0.5">
      <c r="A38" t="s">
        <v>54</v>
      </c>
      <c r="B38" t="s">
        <v>23</v>
      </c>
      <c r="F38" s="8">
        <v>3.82</v>
      </c>
      <c r="G38" s="8">
        <v>0.20699999999999999</v>
      </c>
      <c r="H38" s="8">
        <v>2.780478</v>
      </c>
      <c r="I38" s="12">
        <v>1.6937660000000001</v>
      </c>
      <c r="J38" s="8">
        <v>1.6415951199870584</v>
      </c>
      <c r="K38" s="13">
        <v>42913</v>
      </c>
      <c r="L38" s="7">
        <v>0.3430555555555555</v>
      </c>
      <c r="M38">
        <v>1561</v>
      </c>
      <c r="N38">
        <v>-479</v>
      </c>
      <c r="O38">
        <v>-1</v>
      </c>
      <c r="P38">
        <v>3</v>
      </c>
      <c r="Q38">
        <v>898660</v>
      </c>
      <c r="R38">
        <v>-75255</v>
      </c>
      <c r="S38">
        <v>92235</v>
      </c>
      <c r="T38" t="s">
        <v>24</v>
      </c>
      <c r="U38" s="11">
        <v>2.0430780000000001E-4</v>
      </c>
      <c r="V38" s="11">
        <v>1.7E-8</v>
      </c>
    </row>
    <row r="39" spans="1:22" x14ac:dyDescent="0.5">
      <c r="A39" t="s">
        <v>55</v>
      </c>
      <c r="B39" t="s">
        <v>23</v>
      </c>
      <c r="F39" s="8">
        <v>3.9380000000000002</v>
      </c>
      <c r="G39" s="8">
        <v>0.187</v>
      </c>
      <c r="H39" s="8">
        <v>2.7751190000000001</v>
      </c>
      <c r="I39" s="12">
        <v>1.6866465000000002</v>
      </c>
      <c r="J39" s="8">
        <v>1.6453471429846147</v>
      </c>
      <c r="K39" s="13">
        <v>42913</v>
      </c>
      <c r="L39" s="7">
        <v>0.34513888888888888</v>
      </c>
      <c r="M39">
        <v>1541</v>
      </c>
      <c r="N39">
        <v>-479</v>
      </c>
      <c r="O39">
        <v>-1</v>
      </c>
      <c r="P39">
        <v>3</v>
      </c>
      <c r="Q39">
        <v>898660</v>
      </c>
      <c r="R39">
        <v>-75255</v>
      </c>
      <c r="S39">
        <v>92235</v>
      </c>
      <c r="T39" t="s">
        <v>24</v>
      </c>
      <c r="U39" s="11">
        <v>1.997132E-4</v>
      </c>
      <c r="V39" s="11">
        <v>1.7E-8</v>
      </c>
    </row>
    <row r="40" spans="1:22" x14ac:dyDescent="0.5">
      <c r="A40" t="s">
        <v>56</v>
      </c>
      <c r="B40" t="s">
        <v>23</v>
      </c>
      <c r="F40" s="8">
        <v>3.7959999999999998</v>
      </c>
      <c r="G40" s="8">
        <v>0.17599999999999999</v>
      </c>
      <c r="H40" s="8">
        <v>2.7639309999999999</v>
      </c>
      <c r="I40" s="12">
        <v>1.6789019999999999</v>
      </c>
      <c r="J40" s="8">
        <v>1.6462729807933996</v>
      </c>
      <c r="K40" s="13">
        <v>42913</v>
      </c>
      <c r="L40" s="7">
        <v>0.34791666666666665</v>
      </c>
      <c r="M40">
        <v>1541</v>
      </c>
      <c r="N40">
        <v>-499</v>
      </c>
      <c r="O40">
        <v>-1</v>
      </c>
      <c r="P40">
        <v>3</v>
      </c>
      <c r="Q40">
        <v>898660</v>
      </c>
      <c r="R40">
        <v>-75255</v>
      </c>
      <c r="S40">
        <v>92235</v>
      </c>
      <c r="T40" t="s">
        <v>24</v>
      </c>
      <c r="U40" s="11">
        <v>1.909173E-4</v>
      </c>
      <c r="V40" s="11">
        <v>1.7E-8</v>
      </c>
    </row>
    <row r="41" spans="1:22" s="15" customFormat="1" x14ac:dyDescent="0.5">
      <c r="B41" s="15" t="s">
        <v>29</v>
      </c>
      <c r="C41" s="16"/>
      <c r="D41" s="16"/>
      <c r="E41" s="16"/>
      <c r="F41" s="16">
        <f>AVERAGE(F37:F40)</f>
        <v>3.8747499999999997</v>
      </c>
      <c r="G41" s="16">
        <f>2*STDEV(F37:F40)</f>
        <v>0.15549812431880561</v>
      </c>
      <c r="H41" s="17"/>
      <c r="I41" s="14"/>
      <c r="J41" s="17"/>
      <c r="L41" s="18"/>
      <c r="U41" s="19"/>
      <c r="V41" s="19"/>
    </row>
    <row r="43" spans="1:22" x14ac:dyDescent="0.5">
      <c r="A43" t="s">
        <v>57</v>
      </c>
      <c r="B43" t="s">
        <v>58</v>
      </c>
      <c r="F43" s="8">
        <v>7.6929999999999996</v>
      </c>
      <c r="G43" s="8">
        <v>0.18099999999999999</v>
      </c>
      <c r="H43" s="8">
        <v>2.7024729999999999</v>
      </c>
      <c r="I43" s="12">
        <v>1.6723304999999999</v>
      </c>
      <c r="J43" s="8">
        <v>1.6159921737957899</v>
      </c>
      <c r="K43" s="13">
        <v>42913</v>
      </c>
      <c r="L43" s="7">
        <v>0.35069444444444442</v>
      </c>
      <c r="M43">
        <v>443</v>
      </c>
      <c r="N43">
        <v>-1987</v>
      </c>
      <c r="O43">
        <v>0</v>
      </c>
      <c r="P43">
        <v>2</v>
      </c>
      <c r="Q43">
        <v>898660</v>
      </c>
      <c r="R43">
        <v>-75255</v>
      </c>
      <c r="S43">
        <v>92235</v>
      </c>
      <c r="T43" t="s">
        <v>24</v>
      </c>
      <c r="U43" s="11">
        <v>2.1288120000000001E-4</v>
      </c>
      <c r="V43" s="11">
        <v>1.7E-8</v>
      </c>
    </row>
    <row r="45" spans="1:22" x14ac:dyDescent="0.5">
      <c r="A45" s="34"/>
      <c r="B45" s="34" t="s">
        <v>59</v>
      </c>
      <c r="C45" s="49"/>
      <c r="D45" s="49"/>
      <c r="E45" s="35"/>
      <c r="F45" s="36"/>
      <c r="G45" s="36"/>
      <c r="H45" s="36"/>
      <c r="I45" s="36"/>
      <c r="J45" s="36"/>
      <c r="K45" s="34"/>
      <c r="L45" s="37"/>
      <c r="M45" s="34"/>
      <c r="N45" s="34"/>
      <c r="O45" s="34"/>
      <c r="P45" s="34"/>
      <c r="Q45" s="34"/>
      <c r="R45" s="34"/>
      <c r="S45" s="34"/>
      <c r="T45" s="34"/>
      <c r="U45" s="38"/>
      <c r="V45" s="38"/>
    </row>
    <row r="46" spans="1:22" x14ac:dyDescent="0.5">
      <c r="A46" s="21"/>
      <c r="B46" s="21" t="s">
        <v>60</v>
      </c>
      <c r="C46" s="48"/>
      <c r="D46" s="48"/>
      <c r="E46" s="22"/>
      <c r="F46" s="23"/>
      <c r="G46" s="23"/>
      <c r="H46" s="23"/>
      <c r="I46" s="23"/>
      <c r="J46" s="23"/>
      <c r="K46" s="21"/>
      <c r="L46" s="24"/>
      <c r="M46" s="21"/>
      <c r="N46" s="21"/>
      <c r="O46" s="21"/>
      <c r="P46" s="21"/>
      <c r="Q46" s="21"/>
      <c r="R46" s="21"/>
      <c r="S46" s="21"/>
      <c r="T46" s="21"/>
      <c r="U46" s="25"/>
      <c r="V46" s="25"/>
    </row>
    <row r="48" spans="1:22" x14ac:dyDescent="0.5">
      <c r="A48" t="s">
        <v>61</v>
      </c>
      <c r="B48" t="s">
        <v>62</v>
      </c>
      <c r="F48" s="8">
        <v>3.8620000000000001</v>
      </c>
      <c r="G48" s="8">
        <v>0.21299999999999999</v>
      </c>
      <c r="H48" s="8">
        <v>2.727687</v>
      </c>
      <c r="I48" s="12">
        <v>1.6521075000000001</v>
      </c>
      <c r="J48" s="8">
        <v>1.6510348146231404</v>
      </c>
      <c r="K48" s="13">
        <v>42913</v>
      </c>
      <c r="L48" s="7">
        <v>0.3576388888888889</v>
      </c>
      <c r="M48">
        <v>-731</v>
      </c>
      <c r="N48">
        <v>836</v>
      </c>
      <c r="O48">
        <v>-6</v>
      </c>
      <c r="P48">
        <v>-8</v>
      </c>
      <c r="Q48">
        <v>898660</v>
      </c>
      <c r="R48">
        <v>-75255</v>
      </c>
      <c r="S48">
        <v>92235</v>
      </c>
      <c r="T48" t="s">
        <v>24</v>
      </c>
      <c r="U48" s="11">
        <v>1.157927E-3</v>
      </c>
      <c r="V48" s="11">
        <v>6.2999999999999995E-8</v>
      </c>
    </row>
    <row r="49" spans="1:22" x14ac:dyDescent="0.5">
      <c r="A49" t="s">
        <v>63</v>
      </c>
      <c r="B49" t="s">
        <v>64</v>
      </c>
      <c r="F49" s="8">
        <v>4.1420000000000003</v>
      </c>
      <c r="G49" s="8">
        <v>0.27200000000000002</v>
      </c>
      <c r="H49" s="8">
        <v>2.7137039999999999</v>
      </c>
      <c r="I49" s="12">
        <v>1.6471009999999999</v>
      </c>
      <c r="J49" s="8">
        <v>1.6475638105981358</v>
      </c>
      <c r="K49" s="13">
        <v>42913</v>
      </c>
      <c r="L49" s="7">
        <v>0.36041666666666666</v>
      </c>
      <c r="M49">
        <v>-333</v>
      </c>
      <c r="N49">
        <v>844</v>
      </c>
      <c r="O49">
        <v>-9</v>
      </c>
      <c r="P49">
        <v>-8</v>
      </c>
      <c r="Q49">
        <v>898660</v>
      </c>
      <c r="R49">
        <v>-75255</v>
      </c>
      <c r="S49">
        <v>92235</v>
      </c>
      <c r="T49" t="s">
        <v>24</v>
      </c>
      <c r="U49" s="11">
        <v>1.164518E-3</v>
      </c>
      <c r="V49" s="11">
        <v>6.8E-8</v>
      </c>
    </row>
    <row r="50" spans="1:22" x14ac:dyDescent="0.5">
      <c r="A50" t="s">
        <v>65</v>
      </c>
      <c r="B50" t="s">
        <v>66</v>
      </c>
      <c r="F50" s="8">
        <v>3.9609999999999999</v>
      </c>
      <c r="G50" s="8">
        <v>0.22800000000000001</v>
      </c>
      <c r="H50" s="8">
        <v>2.7226279999999998</v>
      </c>
      <c r="I50" s="12">
        <v>1.6438929999999998</v>
      </c>
      <c r="J50" s="8">
        <v>1.6562075512213996</v>
      </c>
      <c r="K50" s="13">
        <v>42913</v>
      </c>
      <c r="L50" s="7">
        <v>0.36249999999999999</v>
      </c>
      <c r="M50">
        <v>-17</v>
      </c>
      <c r="N50">
        <v>779</v>
      </c>
      <c r="O50">
        <v>-11</v>
      </c>
      <c r="P50">
        <v>-8</v>
      </c>
      <c r="Q50">
        <v>898660</v>
      </c>
      <c r="R50">
        <v>-75255</v>
      </c>
      <c r="S50">
        <v>92235</v>
      </c>
      <c r="T50" t="s">
        <v>24</v>
      </c>
      <c r="U50" s="11">
        <v>1.251795E-3</v>
      </c>
      <c r="V50" s="11">
        <v>7.1E-8</v>
      </c>
    </row>
    <row r="51" spans="1:22" x14ac:dyDescent="0.5">
      <c r="A51" t="s">
        <v>67</v>
      </c>
      <c r="B51" t="s">
        <v>68</v>
      </c>
      <c r="F51" s="8">
        <v>4.0350000000000001</v>
      </c>
      <c r="G51" s="8">
        <v>0.24099999999999999</v>
      </c>
      <c r="H51" s="8">
        <v>2.7192980000000002</v>
      </c>
      <c r="I51" s="12">
        <v>1.6423290000000001</v>
      </c>
      <c r="J51" s="8">
        <v>1.6557571594972749</v>
      </c>
      <c r="K51" s="13">
        <v>42913</v>
      </c>
      <c r="L51" s="7">
        <v>0.36458333333333331</v>
      </c>
      <c r="M51">
        <v>259</v>
      </c>
      <c r="N51">
        <v>841</v>
      </c>
      <c r="O51">
        <v>-13</v>
      </c>
      <c r="P51">
        <v>-8</v>
      </c>
      <c r="Q51">
        <v>898660</v>
      </c>
      <c r="R51">
        <v>-75255</v>
      </c>
      <c r="S51">
        <v>92235</v>
      </c>
      <c r="T51" t="s">
        <v>24</v>
      </c>
      <c r="U51" s="11">
        <v>1.3801970000000001E-3</v>
      </c>
      <c r="V51" s="11">
        <v>7.3000000000000005E-8</v>
      </c>
    </row>
    <row r="52" spans="1:22" s="15" customFormat="1" x14ac:dyDescent="0.5">
      <c r="B52" s="15" t="s">
        <v>29</v>
      </c>
      <c r="F52" s="16">
        <f>AVERAGE(F48:F51)</f>
        <v>4</v>
      </c>
      <c r="G52" s="16">
        <f>2*STDEV(F48:F51)</f>
        <v>0.23651356550241848</v>
      </c>
      <c r="H52" s="17"/>
      <c r="I52" s="14"/>
      <c r="J52" s="17"/>
      <c r="L52" s="18"/>
      <c r="U52" s="19"/>
      <c r="V52" s="19"/>
    </row>
    <row r="54" spans="1:22" x14ac:dyDescent="0.5">
      <c r="A54" t="s">
        <v>69</v>
      </c>
      <c r="B54" t="s">
        <v>70</v>
      </c>
      <c r="C54" s="46">
        <f t="shared" ref="C54:C63" si="0">((F54/1000+1)/(E$70/1000+1)-1)*1000</f>
        <v>4.8164493253262108</v>
      </c>
      <c r="D54" s="46">
        <f>$G$70</f>
        <v>0.1602703073827822</v>
      </c>
      <c r="F54" s="8">
        <v>3.7120000000000002</v>
      </c>
      <c r="G54" s="8">
        <v>0.254</v>
      </c>
      <c r="H54" s="8">
        <v>2.7044290000000002</v>
      </c>
      <c r="I54" s="12">
        <v>1.6433849999999999</v>
      </c>
      <c r="J54" s="8">
        <v>1.6456454208843334</v>
      </c>
      <c r="K54" s="13">
        <v>42913</v>
      </c>
      <c r="L54" s="7">
        <v>0.36874999999999997</v>
      </c>
      <c r="M54">
        <v>1426</v>
      </c>
      <c r="N54">
        <v>5419</v>
      </c>
      <c r="O54">
        <v>-9</v>
      </c>
      <c r="P54">
        <v>2</v>
      </c>
      <c r="Q54">
        <v>898660</v>
      </c>
      <c r="R54">
        <v>-75255</v>
      </c>
      <c r="S54">
        <v>92235</v>
      </c>
      <c r="T54" t="s">
        <v>24</v>
      </c>
      <c r="U54" s="11">
        <v>1.164769E-3</v>
      </c>
      <c r="V54" s="11">
        <v>7.7000000000000001E-8</v>
      </c>
    </row>
    <row r="55" spans="1:22" x14ac:dyDescent="0.5">
      <c r="A55" t="s">
        <v>71</v>
      </c>
      <c r="B55" t="s">
        <v>72</v>
      </c>
      <c r="C55" s="46">
        <f t="shared" si="0"/>
        <v>4.733357995050369</v>
      </c>
      <c r="D55" s="46">
        <f t="shared" ref="D55:D63" si="1">$G$70</f>
        <v>0.1602703073827822</v>
      </c>
      <c r="F55" s="8">
        <v>3.629</v>
      </c>
      <c r="G55" s="8">
        <v>0.27800000000000002</v>
      </c>
      <c r="H55" s="8">
        <v>2.694207</v>
      </c>
      <c r="I55" s="12">
        <v>1.6385345</v>
      </c>
      <c r="J55" s="8">
        <v>1.6442784695714372</v>
      </c>
      <c r="K55" s="13">
        <v>42913</v>
      </c>
      <c r="L55" s="7">
        <v>0.37152777777777773</v>
      </c>
      <c r="M55">
        <v>887</v>
      </c>
      <c r="N55">
        <v>5424</v>
      </c>
      <c r="O55">
        <v>-8</v>
      </c>
      <c r="P55">
        <v>4</v>
      </c>
      <c r="Q55">
        <v>898660</v>
      </c>
      <c r="R55">
        <v>-75255</v>
      </c>
      <c r="S55">
        <v>92235</v>
      </c>
      <c r="T55" t="s">
        <v>24</v>
      </c>
      <c r="U55" s="11">
        <v>1.1610030000000001E-3</v>
      </c>
      <c r="V55" s="11">
        <v>7.7000000000000001E-8</v>
      </c>
    </row>
    <row r="56" spans="1:22" x14ac:dyDescent="0.5">
      <c r="A56" t="s">
        <v>73</v>
      </c>
      <c r="B56" t="s">
        <v>74</v>
      </c>
      <c r="C56" s="46">
        <f t="shared" si="0"/>
        <v>4.461058695832687</v>
      </c>
      <c r="D56" s="46">
        <f t="shared" si="1"/>
        <v>0.1602703073827822</v>
      </c>
      <c r="F56" s="8">
        <v>3.3570000000000002</v>
      </c>
      <c r="G56" s="8">
        <v>0.17399999999999999</v>
      </c>
      <c r="H56" s="8">
        <v>2.6818520000000001</v>
      </c>
      <c r="I56" s="12">
        <v>1.6318454999999998</v>
      </c>
      <c r="J56" s="8">
        <v>1.6434472503677586</v>
      </c>
      <c r="K56" s="13">
        <v>42913</v>
      </c>
      <c r="L56" s="7">
        <v>0.37361111111111112</v>
      </c>
      <c r="M56">
        <v>506</v>
      </c>
      <c r="N56">
        <v>5390</v>
      </c>
      <c r="O56">
        <v>-7</v>
      </c>
      <c r="P56">
        <v>3</v>
      </c>
      <c r="Q56">
        <v>898660</v>
      </c>
      <c r="R56">
        <v>-75255</v>
      </c>
      <c r="S56">
        <v>92235</v>
      </c>
      <c r="T56" t="s">
        <v>24</v>
      </c>
      <c r="U56" s="11">
        <v>1.157057E-3</v>
      </c>
      <c r="V56" s="11">
        <v>7.7999999999999997E-8</v>
      </c>
    </row>
    <row r="57" spans="1:22" x14ac:dyDescent="0.5">
      <c r="A57" t="s">
        <v>75</v>
      </c>
      <c r="B57" t="s">
        <v>76</v>
      </c>
      <c r="C57" s="46">
        <f t="shared" si="0"/>
        <v>4.6002116465357901</v>
      </c>
      <c r="D57" s="46">
        <f t="shared" si="1"/>
        <v>0.1602703073827822</v>
      </c>
      <c r="F57" s="8">
        <v>3.496</v>
      </c>
      <c r="G57" s="8">
        <v>0.16300000000000001</v>
      </c>
      <c r="H57" s="8">
        <v>2.6582720000000002</v>
      </c>
      <c r="I57" s="12">
        <v>1.629616</v>
      </c>
      <c r="J57" s="8">
        <v>1.6312260066175102</v>
      </c>
      <c r="K57" s="13">
        <v>42913</v>
      </c>
      <c r="L57" s="7">
        <v>0.37708333333333338</v>
      </c>
      <c r="M57">
        <v>-1496</v>
      </c>
      <c r="N57">
        <v>5684</v>
      </c>
      <c r="O57">
        <v>-3</v>
      </c>
      <c r="P57">
        <v>6</v>
      </c>
      <c r="Q57">
        <v>898660</v>
      </c>
      <c r="R57">
        <v>-75255</v>
      </c>
      <c r="S57">
        <v>92235</v>
      </c>
      <c r="T57" t="s">
        <v>24</v>
      </c>
      <c r="U57" s="11">
        <v>1.1670910000000001E-3</v>
      </c>
      <c r="V57" s="11">
        <v>8.0000000000000002E-8</v>
      </c>
    </row>
    <row r="58" spans="1:22" x14ac:dyDescent="0.5">
      <c r="A58" t="s">
        <v>77</v>
      </c>
      <c r="B58" t="s">
        <v>78</v>
      </c>
      <c r="C58" s="46">
        <f t="shared" si="0"/>
        <v>4.6232369549255026</v>
      </c>
      <c r="D58" s="46">
        <f t="shared" si="1"/>
        <v>0.1602703073827822</v>
      </c>
      <c r="F58" s="8">
        <v>3.5190000000000001</v>
      </c>
      <c r="G58" s="8">
        <v>0.22700000000000001</v>
      </c>
      <c r="H58" s="8">
        <v>2.6598619999999999</v>
      </c>
      <c r="I58" s="12">
        <v>1.6230445</v>
      </c>
      <c r="J58" s="8">
        <v>1.6388102729161154</v>
      </c>
      <c r="K58" s="13">
        <v>42913</v>
      </c>
      <c r="L58" s="7">
        <v>0.37986111111111115</v>
      </c>
      <c r="M58">
        <v>-2126</v>
      </c>
      <c r="N58">
        <v>5205</v>
      </c>
      <c r="O58">
        <v>-2</v>
      </c>
      <c r="P58">
        <v>1</v>
      </c>
      <c r="Q58">
        <v>898660</v>
      </c>
      <c r="R58">
        <v>-75255</v>
      </c>
      <c r="S58">
        <v>92235</v>
      </c>
      <c r="T58" t="s">
        <v>24</v>
      </c>
      <c r="U58" s="11">
        <v>1.1387840000000001E-3</v>
      </c>
      <c r="V58" s="11">
        <v>8.0000000000000002E-8</v>
      </c>
    </row>
    <row r="59" spans="1:22" x14ac:dyDescent="0.5">
      <c r="A59" t="s">
        <v>79</v>
      </c>
      <c r="B59" t="s">
        <v>80</v>
      </c>
      <c r="C59" s="46">
        <f t="shared" si="0"/>
        <v>4.6742930735288457</v>
      </c>
      <c r="D59" s="46">
        <f t="shared" si="1"/>
        <v>0.1602703073827822</v>
      </c>
      <c r="F59" s="8">
        <v>3.57</v>
      </c>
      <c r="G59" s="8">
        <v>0.21199999999999999</v>
      </c>
      <c r="H59" s="8">
        <v>2.6571820000000002</v>
      </c>
      <c r="I59" s="12">
        <v>1.6176470000000003</v>
      </c>
      <c r="J59" s="8">
        <v>1.6426216597316965</v>
      </c>
      <c r="K59" s="13">
        <v>42913</v>
      </c>
      <c r="L59" s="7">
        <v>0.38263888888888892</v>
      </c>
      <c r="M59">
        <v>-2301</v>
      </c>
      <c r="N59">
        <v>5330</v>
      </c>
      <c r="O59">
        <v>-9</v>
      </c>
      <c r="P59">
        <v>1</v>
      </c>
      <c r="Q59">
        <v>898660</v>
      </c>
      <c r="R59">
        <v>-75255</v>
      </c>
      <c r="S59">
        <v>92235</v>
      </c>
      <c r="T59" t="s">
        <v>24</v>
      </c>
      <c r="U59" s="11">
        <v>1.1634760000000001E-3</v>
      </c>
      <c r="V59" s="11">
        <v>8.2000000000000006E-8</v>
      </c>
    </row>
    <row r="60" spans="1:22" x14ac:dyDescent="0.5">
      <c r="A60" t="s">
        <v>81</v>
      </c>
      <c r="B60" t="s">
        <v>82</v>
      </c>
      <c r="C60" s="46">
        <f t="shared" si="0"/>
        <v>4.6782974749879358</v>
      </c>
      <c r="D60" s="46">
        <f t="shared" si="1"/>
        <v>0.1602703073827822</v>
      </c>
      <c r="F60" s="8">
        <v>3.5739999999999998</v>
      </c>
      <c r="G60" s="8">
        <v>0.13800000000000001</v>
      </c>
      <c r="H60" s="8">
        <v>2.6504889999999999</v>
      </c>
      <c r="I60" s="12">
        <v>1.6141259999999999</v>
      </c>
      <c r="J60" s="8">
        <v>1.6420583027595119</v>
      </c>
      <c r="K60" s="13">
        <v>42913</v>
      </c>
      <c r="L60" s="7">
        <v>0.38472222222222219</v>
      </c>
      <c r="M60">
        <v>-2476</v>
      </c>
      <c r="N60">
        <v>5274</v>
      </c>
      <c r="O60">
        <v>-9</v>
      </c>
      <c r="P60">
        <v>0</v>
      </c>
      <c r="Q60">
        <v>898660</v>
      </c>
      <c r="R60">
        <v>-75255</v>
      </c>
      <c r="S60">
        <v>92235</v>
      </c>
      <c r="T60" t="s">
        <v>24</v>
      </c>
      <c r="U60" s="11">
        <v>1.1721279999999999E-3</v>
      </c>
      <c r="V60" s="11">
        <v>8.3999999999999998E-8</v>
      </c>
    </row>
    <row r="61" spans="1:22" x14ac:dyDescent="0.5">
      <c r="A61" t="s">
        <v>83</v>
      </c>
      <c r="B61" t="s">
        <v>84</v>
      </c>
      <c r="C61" s="46">
        <f t="shared" si="0"/>
        <v>4.7673954074525238</v>
      </c>
      <c r="D61" s="46">
        <f t="shared" si="1"/>
        <v>0.1602703073827822</v>
      </c>
      <c r="F61" s="8">
        <v>3.6629999999999998</v>
      </c>
      <c r="G61" s="8">
        <v>0.20799999999999999</v>
      </c>
      <c r="H61" s="8">
        <v>2.6354090000000001</v>
      </c>
      <c r="I61" s="12">
        <v>1.6121314999999998</v>
      </c>
      <c r="J61" s="8">
        <v>1.634735752015267</v>
      </c>
      <c r="K61" s="13">
        <v>42913</v>
      </c>
      <c r="L61" s="7">
        <v>0.38819444444444445</v>
      </c>
      <c r="M61">
        <v>-2717</v>
      </c>
      <c r="N61">
        <v>5522</v>
      </c>
      <c r="O61">
        <v>-9</v>
      </c>
      <c r="P61">
        <v>1</v>
      </c>
      <c r="Q61">
        <v>898660</v>
      </c>
      <c r="R61">
        <v>-75255</v>
      </c>
      <c r="S61">
        <v>92235</v>
      </c>
      <c r="T61" t="s">
        <v>24</v>
      </c>
      <c r="U61" s="11">
        <v>1.2025989999999999E-3</v>
      </c>
      <c r="V61" s="11">
        <v>8.4999999999999994E-8</v>
      </c>
    </row>
    <row r="62" spans="1:22" x14ac:dyDescent="0.5">
      <c r="A62" s="50" t="s">
        <v>85</v>
      </c>
      <c r="B62" s="50" t="s">
        <v>86</v>
      </c>
      <c r="C62" s="52">
        <f t="shared" si="0"/>
        <v>3.8423786704040452</v>
      </c>
      <c r="D62" s="52">
        <f t="shared" si="1"/>
        <v>0.1602703073827822</v>
      </c>
      <c r="E62" s="52"/>
      <c r="F62" s="51">
        <v>2.7389999999999999</v>
      </c>
      <c r="G62" s="51">
        <v>0.20699999999999999</v>
      </c>
      <c r="H62" s="51">
        <v>2.6310220000000002</v>
      </c>
      <c r="I62" s="12">
        <v>1.6064205</v>
      </c>
      <c r="J62" s="8">
        <v>1.6378164994781879</v>
      </c>
      <c r="K62" s="13">
        <v>42913</v>
      </c>
      <c r="L62" s="7">
        <v>0.39027777777777778</v>
      </c>
      <c r="M62">
        <v>-2798</v>
      </c>
      <c r="N62">
        <v>5418</v>
      </c>
      <c r="O62">
        <v>-8</v>
      </c>
      <c r="P62">
        <v>0</v>
      </c>
      <c r="Q62">
        <v>898660</v>
      </c>
      <c r="R62">
        <v>-75255</v>
      </c>
      <c r="S62">
        <v>92235</v>
      </c>
      <c r="T62" t="s">
        <v>24</v>
      </c>
      <c r="U62" s="11">
        <v>1.1547619999999999E-3</v>
      </c>
      <c r="V62" s="11">
        <v>8.4999999999999994E-8</v>
      </c>
    </row>
    <row r="63" spans="1:22" x14ac:dyDescent="0.5">
      <c r="A63" t="s">
        <v>87</v>
      </c>
      <c r="B63" t="s">
        <v>88</v>
      </c>
      <c r="C63" s="46">
        <f t="shared" si="0"/>
        <v>4.8304647304331372</v>
      </c>
      <c r="D63" s="46">
        <f t="shared" si="1"/>
        <v>0.1602703073827822</v>
      </c>
      <c r="F63" s="8">
        <v>3.726</v>
      </c>
      <c r="G63" s="8">
        <v>0.222</v>
      </c>
      <c r="H63" s="8">
        <v>2.638509</v>
      </c>
      <c r="I63" s="12">
        <v>1.6016485</v>
      </c>
      <c r="J63" s="8">
        <v>1.6473708182538178</v>
      </c>
      <c r="K63" s="13">
        <v>42913</v>
      </c>
      <c r="L63" s="7">
        <v>0.39305555555555555</v>
      </c>
      <c r="M63">
        <v>1920</v>
      </c>
      <c r="N63">
        <v>4414</v>
      </c>
      <c r="O63">
        <v>-13</v>
      </c>
      <c r="P63">
        <v>-3</v>
      </c>
      <c r="Q63">
        <v>898660</v>
      </c>
      <c r="R63">
        <v>-75255</v>
      </c>
      <c r="S63">
        <v>92235</v>
      </c>
      <c r="T63" t="s">
        <v>24</v>
      </c>
      <c r="U63" s="11">
        <v>1.220133E-3</v>
      </c>
      <c r="V63" s="11">
        <v>8.6000000000000002E-8</v>
      </c>
    </row>
    <row r="64" spans="1:22" x14ac:dyDescent="0.5">
      <c r="C64" s="62">
        <f>AVERAGE(C54:C61,C63)</f>
        <v>4.6871961448970003</v>
      </c>
      <c r="D64" s="46">
        <f>STDEV(C54:C61,C63)*2</f>
        <v>0.23327667345855851</v>
      </c>
    </row>
    <row r="65" spans="1:22" x14ac:dyDescent="0.5">
      <c r="A65" t="s">
        <v>89</v>
      </c>
      <c r="B65" t="s">
        <v>62</v>
      </c>
      <c r="F65" s="8">
        <v>4.0010000000000003</v>
      </c>
      <c r="G65" s="8">
        <v>0.26200000000000001</v>
      </c>
      <c r="H65" s="8">
        <v>2.61206</v>
      </c>
      <c r="I65" s="12">
        <v>1.5878405</v>
      </c>
      <c r="J65" s="8">
        <v>1.6450392844873274</v>
      </c>
      <c r="K65" s="13">
        <v>42913</v>
      </c>
      <c r="L65" s="7">
        <v>0.39652777777777781</v>
      </c>
      <c r="M65">
        <v>-743</v>
      </c>
      <c r="N65">
        <v>820</v>
      </c>
      <c r="O65">
        <v>-6</v>
      </c>
      <c r="P65">
        <v>-11</v>
      </c>
      <c r="Q65">
        <v>898660</v>
      </c>
      <c r="R65">
        <v>-75255</v>
      </c>
      <c r="S65">
        <v>92235</v>
      </c>
      <c r="T65" t="s">
        <v>24</v>
      </c>
      <c r="U65" s="11">
        <v>1.2716139999999999E-3</v>
      </c>
      <c r="V65" s="11">
        <v>8.6000000000000002E-8</v>
      </c>
    </row>
    <row r="66" spans="1:22" x14ac:dyDescent="0.5">
      <c r="A66" t="s">
        <v>91</v>
      </c>
      <c r="B66" t="s">
        <v>62</v>
      </c>
      <c r="F66" s="8">
        <v>3.9620000000000002</v>
      </c>
      <c r="G66" s="8">
        <v>0.21199999999999999</v>
      </c>
      <c r="H66" s="8">
        <v>2.6017570000000001</v>
      </c>
      <c r="I66" s="12">
        <v>1.583186</v>
      </c>
      <c r="J66" s="8">
        <v>1.6433678670731047</v>
      </c>
      <c r="K66" s="13">
        <v>42913</v>
      </c>
      <c r="L66" s="7">
        <v>0.39861111111111108</v>
      </c>
      <c r="M66">
        <v>-727</v>
      </c>
      <c r="N66">
        <v>804</v>
      </c>
      <c r="O66">
        <v>-6</v>
      </c>
      <c r="P66">
        <v>-10</v>
      </c>
      <c r="Q66">
        <v>898660</v>
      </c>
      <c r="R66">
        <v>-75255</v>
      </c>
      <c r="S66">
        <v>92235</v>
      </c>
      <c r="T66" t="s">
        <v>24</v>
      </c>
      <c r="U66" s="11">
        <v>1.2802250000000001E-3</v>
      </c>
      <c r="V66" s="11">
        <v>8.6000000000000002E-8</v>
      </c>
    </row>
    <row r="67" spans="1:22" x14ac:dyDescent="0.5">
      <c r="A67" t="s">
        <v>92</v>
      </c>
      <c r="B67" t="s">
        <v>93</v>
      </c>
      <c r="F67" s="8">
        <v>3.9620000000000002</v>
      </c>
      <c r="G67" s="8">
        <v>0.17899999999999999</v>
      </c>
      <c r="H67" s="8">
        <v>2.7707120000000001</v>
      </c>
      <c r="I67" s="12">
        <v>1.6677930000000001</v>
      </c>
      <c r="J67" s="8">
        <v>1.6613044904253704</v>
      </c>
      <c r="K67" s="13">
        <v>42913</v>
      </c>
      <c r="L67" s="7">
        <v>0.40277777777777773</v>
      </c>
      <c r="M67">
        <v>-715</v>
      </c>
      <c r="N67">
        <v>825</v>
      </c>
      <c r="O67">
        <v>-6</v>
      </c>
      <c r="P67">
        <v>-11</v>
      </c>
      <c r="Q67">
        <v>898660</v>
      </c>
      <c r="R67">
        <v>-75255</v>
      </c>
      <c r="S67">
        <v>92235</v>
      </c>
      <c r="T67" t="s">
        <v>24</v>
      </c>
      <c r="U67" s="11">
        <v>1.263473E-3</v>
      </c>
      <c r="V67" s="11">
        <v>8.6000000000000002E-8</v>
      </c>
    </row>
    <row r="68" spans="1:22" x14ac:dyDescent="0.5">
      <c r="A68" t="s">
        <v>94</v>
      </c>
      <c r="B68" t="s">
        <v>62</v>
      </c>
      <c r="F68" s="8">
        <v>3.9569999999999999</v>
      </c>
      <c r="G68" s="8">
        <v>0.23599999999999999</v>
      </c>
      <c r="H68" s="8">
        <v>2.781574</v>
      </c>
      <c r="I68" s="12">
        <v>1.6832435000000001</v>
      </c>
      <c r="J68" s="8">
        <v>1.6525083863386372</v>
      </c>
      <c r="K68" s="13">
        <v>42913</v>
      </c>
      <c r="L68" s="7">
        <v>0.4055555555555555</v>
      </c>
      <c r="M68">
        <v>-716</v>
      </c>
      <c r="N68">
        <v>855</v>
      </c>
      <c r="O68">
        <v>-6</v>
      </c>
      <c r="P68">
        <v>-11</v>
      </c>
      <c r="Q68">
        <v>898660</v>
      </c>
      <c r="R68">
        <v>-75255</v>
      </c>
      <c r="S68">
        <v>92235</v>
      </c>
      <c r="T68" t="s">
        <v>24</v>
      </c>
      <c r="U68" s="11">
        <v>1.2740150000000001E-3</v>
      </c>
      <c r="V68" s="11">
        <v>8.6999999999999998E-8</v>
      </c>
    </row>
    <row r="69" spans="1:22" s="15" customFormat="1" x14ac:dyDescent="0.5">
      <c r="B69" s="15" t="s">
        <v>29</v>
      </c>
      <c r="F69" s="16">
        <f>AVERAGE(F65:F68)</f>
        <v>3.9705000000000004</v>
      </c>
      <c r="G69" s="16">
        <f>2*STDEV(F65:F68)</f>
        <v>4.093897898091773E-2</v>
      </c>
      <c r="H69" s="17"/>
      <c r="I69" s="14"/>
      <c r="J69" s="17"/>
      <c r="L69" s="18"/>
      <c r="U69" s="19"/>
      <c r="V69" s="19"/>
    </row>
    <row r="70" spans="1:22" s="40" customFormat="1" x14ac:dyDescent="0.5">
      <c r="B70" s="40" t="s">
        <v>90</v>
      </c>
      <c r="C70" s="40">
        <v>5.09</v>
      </c>
      <c r="E70" s="41">
        <f>((F70/1000+1)/(C70/1000+1)-1)*1000</f>
        <v>-1.0991552995255338</v>
      </c>
      <c r="F70" s="41">
        <f>AVERAGE(F48:F51, F65:F68)</f>
        <v>3.9852500000000002</v>
      </c>
      <c r="G70" s="41">
        <f>2*STDEV(F48:F51, F65:F68)</f>
        <v>0.1602703073827822</v>
      </c>
      <c r="H70" s="42"/>
      <c r="I70" s="39"/>
      <c r="J70" s="42"/>
      <c r="L70" s="43"/>
      <c r="U70" s="44"/>
      <c r="V70" s="44"/>
    </row>
    <row r="72" spans="1:22" x14ac:dyDescent="0.5">
      <c r="A72" t="s">
        <v>95</v>
      </c>
      <c r="B72" t="s">
        <v>96</v>
      </c>
      <c r="C72" s="46">
        <f>((F72/1000+1)/(E$88/1000+1)-1)*1000</f>
        <v>4.8786451853635171</v>
      </c>
      <c r="D72" s="46">
        <f>$G$88</f>
        <v>9.3524252011367062E-2</v>
      </c>
      <c r="F72" s="8">
        <v>3.786</v>
      </c>
      <c r="G72" s="8">
        <v>0.28100000000000003</v>
      </c>
      <c r="H72" s="8">
        <v>2.8189139999999999</v>
      </c>
      <c r="I72" s="12">
        <v>1.6909105</v>
      </c>
      <c r="J72" s="8">
        <v>1.6670982881707814</v>
      </c>
      <c r="K72" s="13">
        <v>42913</v>
      </c>
      <c r="L72" s="7">
        <v>0.40833333333333338</v>
      </c>
      <c r="M72">
        <v>1476</v>
      </c>
      <c r="N72">
        <v>4141</v>
      </c>
      <c r="O72">
        <v>-16</v>
      </c>
      <c r="P72">
        <v>-4</v>
      </c>
      <c r="Q72">
        <v>898660</v>
      </c>
      <c r="R72">
        <v>-75255</v>
      </c>
      <c r="S72">
        <v>92235</v>
      </c>
      <c r="T72" t="s">
        <v>24</v>
      </c>
      <c r="U72" s="11">
        <v>1.1423819999999999E-3</v>
      </c>
      <c r="V72" s="11">
        <v>8.6999999999999998E-8</v>
      </c>
    </row>
    <row r="73" spans="1:22" x14ac:dyDescent="0.5">
      <c r="A73" t="s">
        <v>97</v>
      </c>
      <c r="B73" t="s">
        <v>98</v>
      </c>
      <c r="C73" s="46">
        <f t="shared" ref="C73:C81" si="2">((F73/1000+1)/(E$88/1000+1)-1)*1000</f>
        <v>5.0027801623437895</v>
      </c>
      <c r="D73" s="46">
        <f t="shared" ref="D73:D81" si="3">$G$88</f>
        <v>9.3524252011367062E-2</v>
      </c>
      <c r="F73" s="8">
        <v>3.91</v>
      </c>
      <c r="G73" s="8">
        <v>0.18</v>
      </c>
      <c r="H73" s="8">
        <v>2.8028029999999999</v>
      </c>
      <c r="I73" s="12">
        <v>1.6920055000000001</v>
      </c>
      <c r="J73" s="8">
        <v>1.6564975704866207</v>
      </c>
      <c r="K73" s="13">
        <v>42913</v>
      </c>
      <c r="L73" s="7">
        <v>0.41111111111111115</v>
      </c>
      <c r="M73">
        <v>503</v>
      </c>
      <c r="N73">
        <v>4320</v>
      </c>
      <c r="O73">
        <v>-13</v>
      </c>
      <c r="P73">
        <v>-3</v>
      </c>
      <c r="Q73">
        <v>898660</v>
      </c>
      <c r="R73">
        <v>-75255</v>
      </c>
      <c r="S73">
        <v>92235</v>
      </c>
      <c r="T73" t="s">
        <v>24</v>
      </c>
      <c r="U73" s="11">
        <v>1.1661099999999999E-3</v>
      </c>
      <c r="V73" s="11">
        <v>8.6999999999999998E-8</v>
      </c>
    </row>
    <row r="74" spans="1:22" x14ac:dyDescent="0.5">
      <c r="A74" t="s">
        <v>99</v>
      </c>
      <c r="B74" t="s">
        <v>100</v>
      </c>
      <c r="C74" s="46">
        <f t="shared" si="2"/>
        <v>5.1269151393238399</v>
      </c>
      <c r="D74" s="46">
        <f t="shared" si="3"/>
        <v>9.3524252011367062E-2</v>
      </c>
      <c r="F74" s="8">
        <v>4.0339999999999998</v>
      </c>
      <c r="G74" s="8">
        <v>0.193</v>
      </c>
      <c r="H74" s="8">
        <v>2.7875350000000001</v>
      </c>
      <c r="I74" s="12">
        <v>1.6907930000000002</v>
      </c>
      <c r="J74" s="8">
        <v>1.6486553942440025</v>
      </c>
      <c r="K74" s="13">
        <v>42913</v>
      </c>
      <c r="L74" s="7">
        <v>0.41388888888888892</v>
      </c>
      <c r="M74">
        <v>-425</v>
      </c>
      <c r="N74">
        <v>4061</v>
      </c>
      <c r="O74">
        <v>-10</v>
      </c>
      <c r="P74">
        <v>-3</v>
      </c>
      <c r="Q74">
        <v>898660</v>
      </c>
      <c r="R74">
        <v>-75255</v>
      </c>
      <c r="S74">
        <v>92235</v>
      </c>
      <c r="T74" t="s">
        <v>24</v>
      </c>
      <c r="U74" s="11">
        <v>1.155828E-3</v>
      </c>
      <c r="V74" s="11">
        <v>8.6999999999999998E-8</v>
      </c>
    </row>
    <row r="75" spans="1:22" x14ac:dyDescent="0.5">
      <c r="A75" t="s">
        <v>101</v>
      </c>
      <c r="B75" t="s">
        <v>102</v>
      </c>
      <c r="C75" s="46">
        <f t="shared" si="2"/>
        <v>4.9797551262908968</v>
      </c>
      <c r="D75" s="46">
        <f t="shared" si="3"/>
        <v>9.3524252011367062E-2</v>
      </c>
      <c r="F75" s="8">
        <v>3.887</v>
      </c>
      <c r="G75" s="8">
        <v>0.217</v>
      </c>
      <c r="H75" s="8">
        <v>2.7839640000000001</v>
      </c>
      <c r="I75" s="12">
        <v>1.6862165</v>
      </c>
      <c r="J75" s="8">
        <v>1.6510121920880267</v>
      </c>
      <c r="K75" s="13">
        <v>42913</v>
      </c>
      <c r="L75" s="7">
        <v>0.41666666666666669</v>
      </c>
      <c r="M75">
        <v>-1496</v>
      </c>
      <c r="N75">
        <v>4101</v>
      </c>
      <c r="O75">
        <v>-8</v>
      </c>
      <c r="P75">
        <v>-4</v>
      </c>
      <c r="Q75">
        <v>898660</v>
      </c>
      <c r="R75">
        <v>-75255</v>
      </c>
      <c r="S75">
        <v>92235</v>
      </c>
      <c r="T75" t="s">
        <v>24</v>
      </c>
      <c r="U75" s="11">
        <v>1.1606310000000001E-3</v>
      </c>
      <c r="V75" s="11">
        <v>8.6000000000000002E-8</v>
      </c>
    </row>
    <row r="76" spans="1:22" x14ac:dyDescent="0.5">
      <c r="A76" t="s">
        <v>103</v>
      </c>
      <c r="B76" t="s">
        <v>104</v>
      </c>
      <c r="C76" s="46">
        <f t="shared" si="2"/>
        <v>4.9497224705699061</v>
      </c>
      <c r="D76" s="46">
        <f t="shared" si="3"/>
        <v>9.3524252011367062E-2</v>
      </c>
      <c r="F76" s="8">
        <v>3.8570000000000002</v>
      </c>
      <c r="G76" s="8">
        <v>0.23100000000000001</v>
      </c>
      <c r="H76" s="8">
        <v>2.7833429999999999</v>
      </c>
      <c r="I76" s="12">
        <v>1.6841435</v>
      </c>
      <c r="J76" s="8">
        <v>1.6526756775773561</v>
      </c>
      <c r="K76" s="13">
        <v>42913</v>
      </c>
      <c r="L76" s="7">
        <v>0.41944444444444445</v>
      </c>
      <c r="M76">
        <v>-2760</v>
      </c>
      <c r="N76">
        <v>4184</v>
      </c>
      <c r="O76">
        <v>-6</v>
      </c>
      <c r="P76">
        <v>-5</v>
      </c>
      <c r="Q76">
        <v>898660</v>
      </c>
      <c r="R76">
        <v>-75255</v>
      </c>
      <c r="S76">
        <v>92235</v>
      </c>
      <c r="T76" t="s">
        <v>24</v>
      </c>
      <c r="U76" s="11">
        <v>1.154183E-3</v>
      </c>
      <c r="V76" s="11">
        <v>8.6999999999999998E-8</v>
      </c>
    </row>
    <row r="77" spans="1:22" x14ac:dyDescent="0.5">
      <c r="A77" t="s">
        <v>105</v>
      </c>
      <c r="B77" t="s">
        <v>106</v>
      </c>
      <c r="C77" s="46">
        <f t="shared" si="2"/>
        <v>5.229026168775075</v>
      </c>
      <c r="D77" s="46">
        <f t="shared" si="3"/>
        <v>9.3524252011367062E-2</v>
      </c>
      <c r="F77" s="8">
        <v>4.1360000000000001</v>
      </c>
      <c r="G77" s="8">
        <v>0.19500000000000001</v>
      </c>
      <c r="H77" s="8">
        <v>2.7564289999999998</v>
      </c>
      <c r="I77" s="12">
        <v>1.6775329999999999</v>
      </c>
      <c r="J77" s="8">
        <v>1.643144426965073</v>
      </c>
      <c r="K77" s="13">
        <v>42913</v>
      </c>
      <c r="L77" s="7">
        <v>0.42152777777777778</v>
      </c>
      <c r="M77">
        <v>-3293</v>
      </c>
      <c r="N77">
        <v>4025</v>
      </c>
      <c r="O77">
        <v>-4</v>
      </c>
      <c r="P77">
        <v>-7</v>
      </c>
      <c r="Q77">
        <v>898660</v>
      </c>
      <c r="R77">
        <v>-75255</v>
      </c>
      <c r="S77">
        <v>92235</v>
      </c>
      <c r="T77" t="s">
        <v>24</v>
      </c>
      <c r="U77" s="11">
        <v>1.1468889999999999E-3</v>
      </c>
      <c r="V77" s="11">
        <v>8.7999999999999994E-8</v>
      </c>
    </row>
    <row r="78" spans="1:22" x14ac:dyDescent="0.5">
      <c r="A78" t="s">
        <v>107</v>
      </c>
      <c r="B78" t="s">
        <v>108</v>
      </c>
      <c r="C78" s="46">
        <f t="shared" si="2"/>
        <v>4.8566212378349238</v>
      </c>
      <c r="D78" s="46">
        <f t="shared" si="3"/>
        <v>9.3524252011367062E-2</v>
      </c>
      <c r="F78" s="8">
        <v>3.7639999999999998</v>
      </c>
      <c r="G78" s="8">
        <v>0.246</v>
      </c>
      <c r="H78" s="8">
        <v>2.743887</v>
      </c>
      <c r="I78" s="12">
        <v>1.6713134999999999</v>
      </c>
      <c r="J78" s="8">
        <v>1.6417548233769428</v>
      </c>
      <c r="K78" s="13">
        <v>42913</v>
      </c>
      <c r="L78" s="7">
        <v>0.42430555555555555</v>
      </c>
      <c r="M78">
        <v>-4232</v>
      </c>
      <c r="N78">
        <v>4123</v>
      </c>
      <c r="O78">
        <v>0</v>
      </c>
      <c r="P78">
        <v>-10</v>
      </c>
      <c r="Q78">
        <v>898660</v>
      </c>
      <c r="R78">
        <v>-75255</v>
      </c>
      <c r="S78">
        <v>92235</v>
      </c>
      <c r="T78" t="s">
        <v>24</v>
      </c>
      <c r="U78" s="11">
        <v>1.134751E-3</v>
      </c>
      <c r="V78" s="11">
        <v>8.6999999999999998E-8</v>
      </c>
    </row>
    <row r="79" spans="1:22" x14ac:dyDescent="0.5">
      <c r="A79" t="s">
        <v>109</v>
      </c>
      <c r="B79" t="s">
        <v>110</v>
      </c>
      <c r="C79" s="46">
        <f t="shared" si="2"/>
        <v>5.0938792180306169</v>
      </c>
      <c r="D79" s="46">
        <f t="shared" si="3"/>
        <v>9.3524252011367062E-2</v>
      </c>
      <c r="F79" s="8">
        <v>4.0010000000000003</v>
      </c>
      <c r="G79" s="8">
        <v>0.27900000000000003</v>
      </c>
      <c r="H79" s="8">
        <v>2.771366</v>
      </c>
      <c r="I79" s="12">
        <v>1.6699835000000001</v>
      </c>
      <c r="J79" s="8">
        <v>1.6595169952277971</v>
      </c>
      <c r="K79" s="13">
        <v>42913</v>
      </c>
      <c r="L79" s="7">
        <v>0.42708333333333331</v>
      </c>
      <c r="M79">
        <v>-215</v>
      </c>
      <c r="N79">
        <v>2837</v>
      </c>
      <c r="O79">
        <v>-13</v>
      </c>
      <c r="P79">
        <v>-9</v>
      </c>
      <c r="Q79">
        <v>898660</v>
      </c>
      <c r="R79">
        <v>-75255</v>
      </c>
      <c r="S79">
        <v>92235</v>
      </c>
      <c r="T79" t="s">
        <v>24</v>
      </c>
      <c r="U79" s="11">
        <v>1.198476E-3</v>
      </c>
      <c r="V79" s="11">
        <v>8.7999999999999994E-8</v>
      </c>
    </row>
    <row r="80" spans="1:22" x14ac:dyDescent="0.5">
      <c r="A80" t="s">
        <v>111</v>
      </c>
      <c r="B80" t="s">
        <v>112</v>
      </c>
      <c r="C80" s="46">
        <f t="shared" si="2"/>
        <v>4.9176876378007606</v>
      </c>
      <c r="D80" s="46">
        <f t="shared" si="3"/>
        <v>9.3524252011367062E-2</v>
      </c>
      <c r="F80" s="8">
        <v>3.8250000000000002</v>
      </c>
      <c r="G80" s="8">
        <v>0.222</v>
      </c>
      <c r="H80" s="8">
        <v>2.7449340000000002</v>
      </c>
      <c r="I80" s="12">
        <v>1.668145</v>
      </c>
      <c r="J80" s="8">
        <v>1.6455008407542511</v>
      </c>
      <c r="K80" s="13">
        <v>42913</v>
      </c>
      <c r="L80" s="7">
        <v>0.42986111111111108</v>
      </c>
      <c r="M80">
        <v>331</v>
      </c>
      <c r="N80">
        <v>2909</v>
      </c>
      <c r="O80">
        <v>-15</v>
      </c>
      <c r="P80">
        <v>-9</v>
      </c>
      <c r="Q80">
        <v>898660</v>
      </c>
      <c r="R80">
        <v>-75255</v>
      </c>
      <c r="S80">
        <v>92235</v>
      </c>
      <c r="T80" t="s">
        <v>24</v>
      </c>
      <c r="U80" s="11">
        <v>1.208352E-3</v>
      </c>
      <c r="V80" s="11">
        <v>8.9000000000000003E-8</v>
      </c>
    </row>
    <row r="81" spans="1:22" x14ac:dyDescent="0.5">
      <c r="A81" s="50" t="s">
        <v>113</v>
      </c>
      <c r="B81" s="50" t="s">
        <v>118</v>
      </c>
      <c r="C81" s="59">
        <f t="shared" si="2"/>
        <v>7.9399738918577434</v>
      </c>
      <c r="D81" s="59">
        <f t="shared" si="3"/>
        <v>9.3524252011367062E-2</v>
      </c>
      <c r="E81" s="52"/>
      <c r="F81" s="51">
        <v>6.8440000000000003</v>
      </c>
      <c r="G81" s="51">
        <v>1.3029999999999999</v>
      </c>
      <c r="H81" s="51">
        <v>2.3921619999999999</v>
      </c>
      <c r="I81" s="12">
        <v>1.6546110000000001</v>
      </c>
      <c r="J81" s="8">
        <v>1.445754923664837</v>
      </c>
      <c r="K81" s="13">
        <v>42913</v>
      </c>
      <c r="L81" s="7">
        <v>0.43263888888888885</v>
      </c>
      <c r="M81">
        <v>-965</v>
      </c>
      <c r="N81">
        <v>2941</v>
      </c>
      <c r="O81">
        <v>-11</v>
      </c>
      <c r="P81">
        <v>-11</v>
      </c>
      <c r="Q81">
        <v>898660</v>
      </c>
      <c r="R81">
        <v>-75255</v>
      </c>
      <c r="S81">
        <v>92235</v>
      </c>
      <c r="T81" t="s">
        <v>24</v>
      </c>
      <c r="U81" s="11">
        <v>1.0227319999999999E-3</v>
      </c>
      <c r="V81" s="11">
        <v>8.9999999999999999E-8</v>
      </c>
    </row>
    <row r="83" spans="1:22" x14ac:dyDescent="0.5">
      <c r="A83" t="s">
        <v>114</v>
      </c>
      <c r="B83" t="s">
        <v>62</v>
      </c>
      <c r="F83" s="8">
        <v>4.101</v>
      </c>
      <c r="G83" s="8">
        <v>0.214</v>
      </c>
      <c r="H83" s="8">
        <v>2.7105160000000001</v>
      </c>
      <c r="I83" s="12">
        <v>1.65598</v>
      </c>
      <c r="J83" s="8">
        <v>1.6368047923284099</v>
      </c>
      <c r="K83" s="13">
        <v>42913</v>
      </c>
      <c r="L83" s="7">
        <v>0.43541666666666662</v>
      </c>
      <c r="M83">
        <v>-756</v>
      </c>
      <c r="N83">
        <v>798</v>
      </c>
      <c r="O83">
        <v>-7</v>
      </c>
      <c r="P83">
        <v>-12</v>
      </c>
      <c r="Q83">
        <v>898660</v>
      </c>
      <c r="R83">
        <v>-75255</v>
      </c>
      <c r="S83">
        <v>92235</v>
      </c>
      <c r="T83" t="s">
        <v>24</v>
      </c>
      <c r="U83" s="11">
        <v>1.350792E-3</v>
      </c>
      <c r="V83" s="11">
        <v>8.9999999999999999E-8</v>
      </c>
    </row>
    <row r="84" spans="1:22" x14ac:dyDescent="0.5">
      <c r="A84" t="s">
        <v>115</v>
      </c>
      <c r="B84" t="s">
        <v>62</v>
      </c>
      <c r="F84" s="8">
        <v>4.0119999999999996</v>
      </c>
      <c r="G84" s="8">
        <v>0.27900000000000003</v>
      </c>
      <c r="H84" s="8">
        <v>2.7180789999999999</v>
      </c>
      <c r="I84" s="12">
        <v>1.6515599999999999</v>
      </c>
      <c r="J84" s="8">
        <v>1.6457646104289279</v>
      </c>
      <c r="K84" s="13">
        <v>42913</v>
      </c>
      <c r="L84" s="7">
        <v>0.4375</v>
      </c>
      <c r="M84">
        <v>-738</v>
      </c>
      <c r="N84">
        <v>785</v>
      </c>
      <c r="O84">
        <v>-7</v>
      </c>
      <c r="P84">
        <v>-12</v>
      </c>
      <c r="Q84">
        <v>898660</v>
      </c>
      <c r="R84">
        <v>-75255</v>
      </c>
      <c r="S84">
        <v>92235</v>
      </c>
      <c r="T84" t="s">
        <v>24</v>
      </c>
      <c r="U84" s="11">
        <v>1.3713899999999999E-3</v>
      </c>
      <c r="V84" s="11">
        <v>8.9999999999999999E-8</v>
      </c>
    </row>
    <row r="85" spans="1:22" x14ac:dyDescent="0.5">
      <c r="A85" t="s">
        <v>116</v>
      </c>
      <c r="B85" t="s">
        <v>62</v>
      </c>
      <c r="F85" s="8">
        <v>3.9990000000000001</v>
      </c>
      <c r="G85" s="8">
        <v>0.23699999999999999</v>
      </c>
      <c r="H85" s="8">
        <v>2.71353</v>
      </c>
      <c r="I85" s="12">
        <v>1.6460054999999998</v>
      </c>
      <c r="J85" s="8">
        <v>1.6485546372718685</v>
      </c>
      <c r="K85" s="13">
        <v>42913</v>
      </c>
      <c r="L85" s="7">
        <v>0.44027777777777777</v>
      </c>
      <c r="M85">
        <v>-765</v>
      </c>
      <c r="N85">
        <v>781</v>
      </c>
      <c r="O85">
        <v>-7</v>
      </c>
      <c r="P85">
        <v>-13</v>
      </c>
      <c r="Q85">
        <v>898660</v>
      </c>
      <c r="R85">
        <v>-75255</v>
      </c>
      <c r="S85">
        <v>92235</v>
      </c>
      <c r="T85" t="s">
        <v>24</v>
      </c>
      <c r="U85" s="11">
        <v>1.3663659999999999E-3</v>
      </c>
      <c r="V85" s="11">
        <v>8.9999999999999999E-8</v>
      </c>
    </row>
    <row r="86" spans="1:22" x14ac:dyDescent="0.5">
      <c r="A86" t="s">
        <v>117</v>
      </c>
      <c r="B86" t="s">
        <v>62</v>
      </c>
      <c r="F86" s="8">
        <v>3.9830000000000001</v>
      </c>
      <c r="G86" s="8">
        <v>0.157</v>
      </c>
      <c r="H86" s="8">
        <v>2.7124109999999999</v>
      </c>
      <c r="I86" s="12">
        <v>1.6414680000000001</v>
      </c>
      <c r="J86" s="8">
        <v>1.6524300199577449</v>
      </c>
      <c r="K86" s="13">
        <v>42913</v>
      </c>
      <c r="L86" s="7">
        <v>0.44236111111111115</v>
      </c>
      <c r="M86">
        <v>-749</v>
      </c>
      <c r="N86">
        <v>768</v>
      </c>
      <c r="O86">
        <v>-6</v>
      </c>
      <c r="P86">
        <v>-12</v>
      </c>
      <c r="Q86">
        <v>898660</v>
      </c>
      <c r="R86">
        <v>-75255</v>
      </c>
      <c r="S86">
        <v>92235</v>
      </c>
      <c r="T86" t="s">
        <v>24</v>
      </c>
      <c r="U86" s="11">
        <v>1.375865E-3</v>
      </c>
      <c r="V86" s="11">
        <v>8.9000000000000003E-8</v>
      </c>
    </row>
    <row r="87" spans="1:22" x14ac:dyDescent="0.5">
      <c r="B87" s="15" t="s">
        <v>29</v>
      </c>
      <c r="C87" s="15"/>
      <c r="D87" s="15"/>
      <c r="E87" s="15"/>
      <c r="F87" s="16">
        <f>AVERAGE(F83:F86)</f>
        <v>4.0237499999999997</v>
      </c>
      <c r="G87" s="16">
        <f>2*STDEV(F83:F86)</f>
        <v>0.10569610525779395</v>
      </c>
    </row>
    <row r="88" spans="1:22" x14ac:dyDescent="0.5">
      <c r="B88" s="40" t="s">
        <v>90</v>
      </c>
      <c r="C88" s="40">
        <v>5.09</v>
      </c>
      <c r="D88" s="40"/>
      <c r="E88" s="41">
        <f>((F88/1000+1)/(C88/1000+1)-1)*1000</f>
        <v>-1.0873404371748441</v>
      </c>
      <c r="F88" s="41">
        <f>AVERAGE(F65:F68, F83:F86)</f>
        <v>3.997125</v>
      </c>
      <c r="G88" s="41">
        <f>2*STDEV(F65:F68, F83:F86)</f>
        <v>9.3524252011367062E-2</v>
      </c>
    </row>
    <row r="90" spans="1:22" x14ac:dyDescent="0.5">
      <c r="A90" s="50" t="s">
        <v>119</v>
      </c>
      <c r="B90" s="50" t="s">
        <v>123</v>
      </c>
      <c r="C90" s="59">
        <f>((F90/1000+1)/(E$106/1000+1)-1)*1000</f>
        <v>10.025769649413485</v>
      </c>
      <c r="D90" s="59">
        <f>$G$106</f>
        <v>0.13974645408228231</v>
      </c>
      <c r="E90" s="52"/>
      <c r="F90" s="51">
        <v>8.9730000000000008</v>
      </c>
      <c r="G90" s="51">
        <v>1.778</v>
      </c>
      <c r="H90" s="51">
        <v>1.753474</v>
      </c>
      <c r="I90" s="12">
        <v>1.6436195</v>
      </c>
      <c r="J90" s="8">
        <v>1.0668369412750336</v>
      </c>
      <c r="K90" s="13">
        <v>42913</v>
      </c>
      <c r="L90" s="7">
        <v>0.44513888888888892</v>
      </c>
      <c r="M90">
        <v>-980</v>
      </c>
      <c r="N90">
        <v>2890</v>
      </c>
      <c r="O90">
        <v>-4</v>
      </c>
      <c r="P90">
        <v>-27</v>
      </c>
      <c r="Q90">
        <v>898660</v>
      </c>
      <c r="R90">
        <v>-75255</v>
      </c>
      <c r="S90">
        <v>92235</v>
      </c>
      <c r="T90" t="s">
        <v>24</v>
      </c>
      <c r="U90" s="11">
        <v>1.0665939999999999E-3</v>
      </c>
      <c r="V90" s="11">
        <v>8.9999999999999999E-8</v>
      </c>
    </row>
    <row r="91" spans="1:22" x14ac:dyDescent="0.5">
      <c r="A91" t="s">
        <v>120</v>
      </c>
      <c r="B91" t="s">
        <v>124</v>
      </c>
      <c r="C91" s="46">
        <f t="shared" ref="C91:C99" si="4">((F91/1000+1)/(E$106/1000+1)-1)*1000</f>
        <v>5.1036392164225397</v>
      </c>
      <c r="D91" s="46">
        <f t="shared" ref="D91:D99" si="5">$G$106</f>
        <v>0.13974645408228231</v>
      </c>
      <c r="F91" s="8">
        <v>4.056</v>
      </c>
      <c r="G91" s="8">
        <v>0.17799999999999999</v>
      </c>
      <c r="H91" s="8">
        <v>2.723875</v>
      </c>
      <c r="I91" s="12">
        <v>1.6442065000000001</v>
      </c>
      <c r="J91" s="8">
        <v>1.6566501835383816</v>
      </c>
      <c r="K91" s="13">
        <v>42913</v>
      </c>
      <c r="L91" s="7">
        <v>0.44791666666666669</v>
      </c>
      <c r="M91">
        <v>-1497</v>
      </c>
      <c r="N91">
        <v>2943</v>
      </c>
      <c r="O91">
        <v>-7</v>
      </c>
      <c r="P91">
        <v>-7</v>
      </c>
      <c r="Q91">
        <v>898660</v>
      </c>
      <c r="R91">
        <v>-75255</v>
      </c>
      <c r="S91">
        <v>92235</v>
      </c>
      <c r="T91" t="s">
        <v>24</v>
      </c>
      <c r="U91" s="11">
        <v>1.2318470000000001E-3</v>
      </c>
      <c r="V91" s="11">
        <v>8.9999999999999999E-8</v>
      </c>
    </row>
    <row r="92" spans="1:22" x14ac:dyDescent="0.5">
      <c r="A92" t="s">
        <v>121</v>
      </c>
      <c r="B92" t="s">
        <v>122</v>
      </c>
      <c r="C92" s="46">
        <f t="shared" si="4"/>
        <v>4.933461837205888</v>
      </c>
      <c r="D92" s="46">
        <f t="shared" si="5"/>
        <v>0.13974645408228231</v>
      </c>
      <c r="F92" s="8">
        <v>3.8860000000000001</v>
      </c>
      <c r="G92" s="8">
        <v>0.249</v>
      </c>
      <c r="H92" s="8">
        <v>2.7054490000000002</v>
      </c>
      <c r="I92" s="12">
        <v>1.6409984999999998</v>
      </c>
      <c r="J92" s="8">
        <v>1.648660251669944</v>
      </c>
      <c r="K92" s="13">
        <v>42913</v>
      </c>
      <c r="L92" s="7">
        <v>0.45</v>
      </c>
      <c r="M92">
        <v>-1537</v>
      </c>
      <c r="N92">
        <v>2948</v>
      </c>
      <c r="O92">
        <v>-7</v>
      </c>
      <c r="P92">
        <v>-8</v>
      </c>
      <c r="Q92">
        <v>898660</v>
      </c>
      <c r="R92">
        <v>-75255</v>
      </c>
      <c r="S92">
        <v>92235</v>
      </c>
      <c r="T92" t="s">
        <v>24</v>
      </c>
      <c r="U92" s="11">
        <v>1.2138520000000001E-3</v>
      </c>
      <c r="V92" s="11">
        <v>8.9999999999999999E-8</v>
      </c>
    </row>
    <row r="93" spans="1:22" x14ac:dyDescent="0.5">
      <c r="A93" t="s">
        <v>125</v>
      </c>
      <c r="B93" t="s">
        <v>126</v>
      </c>
      <c r="C93" s="46">
        <f t="shared" si="4"/>
        <v>5.2097498175811552</v>
      </c>
      <c r="D93" s="46">
        <f t="shared" si="5"/>
        <v>0.13974645408228231</v>
      </c>
      <c r="F93" s="8">
        <v>4.1619999999999999</v>
      </c>
      <c r="G93" s="8">
        <v>0.158</v>
      </c>
      <c r="H93" s="8">
        <v>2.707335</v>
      </c>
      <c r="I93" s="12">
        <v>1.6370089999999999</v>
      </c>
      <c r="J93" s="8">
        <v>1.6538302477261886</v>
      </c>
      <c r="K93" s="13">
        <v>42913</v>
      </c>
      <c r="L93" s="7">
        <v>0.45277777777777778</v>
      </c>
      <c r="M93">
        <v>-2281</v>
      </c>
      <c r="N93">
        <v>2742</v>
      </c>
      <c r="O93">
        <v>-5</v>
      </c>
      <c r="P93">
        <v>-10</v>
      </c>
      <c r="Q93">
        <v>898660</v>
      </c>
      <c r="R93">
        <v>-75255</v>
      </c>
      <c r="S93">
        <v>92235</v>
      </c>
      <c r="T93" t="s">
        <v>24</v>
      </c>
      <c r="U93" s="11">
        <v>1.1775900000000001E-3</v>
      </c>
      <c r="V93" s="11">
        <v>8.9000000000000003E-8</v>
      </c>
    </row>
    <row r="94" spans="1:22" x14ac:dyDescent="0.5">
      <c r="A94" t="s">
        <v>127</v>
      </c>
      <c r="B94" t="s">
        <v>128</v>
      </c>
      <c r="C94" s="46">
        <f t="shared" si="4"/>
        <v>5.2127529478025458</v>
      </c>
      <c r="D94" s="46">
        <f t="shared" si="5"/>
        <v>0.13974645408228231</v>
      </c>
      <c r="F94" s="8">
        <v>4.165</v>
      </c>
      <c r="G94" s="8">
        <v>0.252</v>
      </c>
      <c r="H94" s="8">
        <v>2.6864940000000002</v>
      </c>
      <c r="I94" s="12">
        <v>1.6344664999999998</v>
      </c>
      <c r="J94" s="8">
        <v>1.6436519194489458</v>
      </c>
      <c r="K94" s="13">
        <v>42913</v>
      </c>
      <c r="L94" s="7">
        <v>0.45555555555555555</v>
      </c>
      <c r="M94">
        <v>-2636</v>
      </c>
      <c r="N94">
        <v>3001</v>
      </c>
      <c r="O94">
        <v>-3</v>
      </c>
      <c r="P94">
        <v>-8</v>
      </c>
      <c r="Q94">
        <v>898660</v>
      </c>
      <c r="R94">
        <v>-75255</v>
      </c>
      <c r="S94">
        <v>92235</v>
      </c>
      <c r="T94" t="s">
        <v>24</v>
      </c>
      <c r="U94" s="11">
        <v>1.2008310000000001E-3</v>
      </c>
      <c r="V94" s="11">
        <v>8.9999999999999999E-8</v>
      </c>
    </row>
    <row r="95" spans="1:22" x14ac:dyDescent="0.5">
      <c r="A95" t="s">
        <v>129</v>
      </c>
      <c r="B95" t="s">
        <v>130</v>
      </c>
      <c r="C95" s="46">
        <f t="shared" si="4"/>
        <v>5.2367779895743372</v>
      </c>
      <c r="D95" s="46">
        <f t="shared" si="5"/>
        <v>0.13974645408228231</v>
      </c>
      <c r="F95" s="8">
        <v>4.1890000000000001</v>
      </c>
      <c r="G95" s="8">
        <v>0.21199999999999999</v>
      </c>
      <c r="H95" s="8">
        <v>2.680199</v>
      </c>
      <c r="I95" s="12">
        <v>1.6298119999999998</v>
      </c>
      <c r="J95" s="8">
        <v>1.6444835355243428</v>
      </c>
      <c r="K95" s="13">
        <v>42913</v>
      </c>
      <c r="L95" s="7">
        <v>0.45902777777777781</v>
      </c>
      <c r="M95">
        <v>-3353</v>
      </c>
      <c r="N95">
        <v>2677</v>
      </c>
      <c r="O95">
        <v>0</v>
      </c>
      <c r="P95">
        <v>-10</v>
      </c>
      <c r="Q95">
        <v>898660</v>
      </c>
      <c r="R95">
        <v>-75255</v>
      </c>
      <c r="S95">
        <v>92235</v>
      </c>
      <c r="T95" t="s">
        <v>24</v>
      </c>
      <c r="U95" s="11">
        <v>1.2080039999999999E-3</v>
      </c>
      <c r="V95" s="11">
        <v>8.9000000000000003E-8</v>
      </c>
    </row>
    <row r="96" spans="1:22" x14ac:dyDescent="0.5">
      <c r="A96" t="s">
        <v>131</v>
      </c>
      <c r="B96" t="s">
        <v>132</v>
      </c>
      <c r="C96" s="46">
        <f t="shared" si="4"/>
        <v>5.9845574147208147</v>
      </c>
      <c r="D96" s="46">
        <f t="shared" si="5"/>
        <v>0.13974645408228231</v>
      </c>
      <c r="F96" s="8">
        <v>4.9359999999999999</v>
      </c>
      <c r="G96" s="8">
        <v>0.25900000000000001</v>
      </c>
      <c r="H96" s="8">
        <v>2.6908660000000002</v>
      </c>
      <c r="I96" s="12">
        <v>1.6254310000000001</v>
      </c>
      <c r="J96" s="8">
        <v>1.65547845463757</v>
      </c>
      <c r="K96" s="13">
        <v>42913</v>
      </c>
      <c r="L96" s="7">
        <v>0.46319444444444446</v>
      </c>
      <c r="M96">
        <v>-2001</v>
      </c>
      <c r="N96">
        <v>1924</v>
      </c>
      <c r="O96">
        <v>-4</v>
      </c>
      <c r="P96">
        <v>-12</v>
      </c>
      <c r="Q96">
        <v>898660</v>
      </c>
      <c r="R96">
        <v>-75255</v>
      </c>
      <c r="S96">
        <v>92235</v>
      </c>
      <c r="T96" t="s">
        <v>24</v>
      </c>
      <c r="U96" s="11">
        <v>1.2943340000000001E-3</v>
      </c>
      <c r="V96" s="11">
        <v>8.9999999999999999E-8</v>
      </c>
    </row>
    <row r="97" spans="1:22" x14ac:dyDescent="0.5">
      <c r="A97" t="s">
        <v>133</v>
      </c>
      <c r="B97" t="s">
        <v>134</v>
      </c>
      <c r="C97" s="46">
        <f t="shared" si="4"/>
        <v>5.5420962287573428</v>
      </c>
      <c r="D97" s="46">
        <f t="shared" si="5"/>
        <v>0.13974645408228231</v>
      </c>
      <c r="F97" s="8">
        <v>4.4939999999999998</v>
      </c>
      <c r="G97" s="8">
        <v>0.193</v>
      </c>
      <c r="H97" s="8">
        <v>2.6855560000000001</v>
      </c>
      <c r="I97" s="12">
        <v>1.6246875000000001</v>
      </c>
      <c r="J97" s="8">
        <v>1.6529677245624159</v>
      </c>
      <c r="K97" s="13">
        <v>42913</v>
      </c>
      <c r="L97" s="7">
        <v>0.46597222222222223</v>
      </c>
      <c r="M97">
        <v>-2246</v>
      </c>
      <c r="N97">
        <v>2051</v>
      </c>
      <c r="O97">
        <v>-5</v>
      </c>
      <c r="P97">
        <v>-12</v>
      </c>
      <c r="Q97">
        <v>898660</v>
      </c>
      <c r="R97">
        <v>-75255</v>
      </c>
      <c r="S97">
        <v>92235</v>
      </c>
      <c r="T97" t="s">
        <v>24</v>
      </c>
      <c r="U97" s="11">
        <v>1.3470159999999999E-3</v>
      </c>
      <c r="V97" s="11">
        <v>8.9999999999999999E-8</v>
      </c>
    </row>
    <row r="98" spans="1:22" x14ac:dyDescent="0.5">
      <c r="A98" t="s">
        <v>135</v>
      </c>
      <c r="B98" t="s">
        <v>136</v>
      </c>
      <c r="C98" s="46">
        <f t="shared" si="4"/>
        <v>5.7152767381953851</v>
      </c>
      <c r="D98" s="46">
        <f t="shared" si="5"/>
        <v>0.13974645408228231</v>
      </c>
      <c r="F98" s="8">
        <v>4.6669999999999998</v>
      </c>
      <c r="G98" s="8">
        <v>0.217</v>
      </c>
      <c r="H98" s="8">
        <v>2.672504</v>
      </c>
      <c r="I98" s="12">
        <v>1.6218715000000001</v>
      </c>
      <c r="J98" s="8">
        <v>1.647790222591617</v>
      </c>
      <c r="K98" s="13">
        <v>42913</v>
      </c>
      <c r="L98" s="7">
        <v>0.4680555555555555</v>
      </c>
      <c r="M98">
        <v>-2618</v>
      </c>
      <c r="N98">
        <v>2060</v>
      </c>
      <c r="O98">
        <v>-4</v>
      </c>
      <c r="P98">
        <v>-12</v>
      </c>
      <c r="Q98">
        <v>898660</v>
      </c>
      <c r="R98">
        <v>-75255</v>
      </c>
      <c r="S98">
        <v>92235</v>
      </c>
      <c r="T98" t="s">
        <v>24</v>
      </c>
      <c r="U98" s="11">
        <v>1.250049E-3</v>
      </c>
      <c r="V98" s="11">
        <v>8.9999999999999999E-8</v>
      </c>
    </row>
    <row r="99" spans="1:22" x14ac:dyDescent="0.5">
      <c r="A99" t="s">
        <v>137</v>
      </c>
      <c r="B99" t="s">
        <v>138</v>
      </c>
      <c r="C99" s="46">
        <f t="shared" si="4"/>
        <v>5.5150680567641608</v>
      </c>
      <c r="D99" s="46">
        <f t="shared" si="5"/>
        <v>0.13974645408228231</v>
      </c>
      <c r="F99" s="8">
        <v>4.4669999999999996</v>
      </c>
      <c r="G99" s="8">
        <v>0.26200000000000001</v>
      </c>
      <c r="H99" s="8">
        <v>2.678731</v>
      </c>
      <c r="I99" s="12">
        <v>1.6232789999999999</v>
      </c>
      <c r="J99" s="8">
        <v>1.6501975322788012</v>
      </c>
      <c r="K99" s="13">
        <v>42913</v>
      </c>
      <c r="L99" s="7">
        <v>0.47152777777777777</v>
      </c>
      <c r="M99">
        <v>-2952</v>
      </c>
      <c r="N99">
        <v>1939</v>
      </c>
      <c r="O99">
        <v>-3</v>
      </c>
      <c r="P99">
        <v>-13</v>
      </c>
      <c r="Q99">
        <v>898660</v>
      </c>
      <c r="R99">
        <v>-75255</v>
      </c>
      <c r="S99">
        <v>92235</v>
      </c>
      <c r="T99" t="s">
        <v>24</v>
      </c>
      <c r="U99" s="11">
        <v>1.2660639999999999E-3</v>
      </c>
      <c r="V99" s="11">
        <v>8.9999999999999999E-8</v>
      </c>
    </row>
    <row r="101" spans="1:22" x14ac:dyDescent="0.5">
      <c r="A101" t="s">
        <v>139</v>
      </c>
      <c r="B101" t="s">
        <v>62</v>
      </c>
      <c r="F101" s="8">
        <v>3.972</v>
      </c>
      <c r="G101" s="8">
        <v>0.24</v>
      </c>
      <c r="H101" s="8">
        <v>2.6618919999999999</v>
      </c>
      <c r="I101" s="12">
        <v>1.6188985</v>
      </c>
      <c r="J101" s="8">
        <v>1.6442612059990172</v>
      </c>
      <c r="K101" s="13">
        <v>42913</v>
      </c>
      <c r="L101" s="7">
        <v>0.47361111111111115</v>
      </c>
      <c r="M101">
        <v>-757</v>
      </c>
      <c r="N101">
        <v>750</v>
      </c>
      <c r="O101">
        <v>-7</v>
      </c>
      <c r="P101">
        <v>-12</v>
      </c>
      <c r="Q101">
        <v>898660</v>
      </c>
      <c r="R101">
        <v>-75255</v>
      </c>
      <c r="S101">
        <v>92235</v>
      </c>
      <c r="T101" t="s">
        <v>24</v>
      </c>
      <c r="U101" s="11">
        <v>1.3558419999999999E-3</v>
      </c>
      <c r="V101" s="11">
        <v>8.9999999999999999E-8</v>
      </c>
    </row>
    <row r="102" spans="1:22" x14ac:dyDescent="0.5">
      <c r="A102" t="s">
        <v>140</v>
      </c>
      <c r="B102" t="s">
        <v>62</v>
      </c>
      <c r="F102" s="8">
        <v>4.056</v>
      </c>
      <c r="G102" s="8">
        <v>0.26300000000000001</v>
      </c>
      <c r="H102" s="8">
        <v>2.6506059999999998</v>
      </c>
      <c r="I102" s="12">
        <v>1.6145955000000001</v>
      </c>
      <c r="J102" s="8">
        <v>1.6416532809610827</v>
      </c>
      <c r="K102" s="13">
        <v>42913</v>
      </c>
      <c r="L102" s="7">
        <v>0.47569444444444442</v>
      </c>
      <c r="M102">
        <v>-773</v>
      </c>
      <c r="N102">
        <v>766</v>
      </c>
      <c r="O102">
        <v>-7</v>
      </c>
      <c r="P102">
        <v>-12</v>
      </c>
      <c r="Q102">
        <v>898660</v>
      </c>
      <c r="R102">
        <v>-75255</v>
      </c>
      <c r="S102">
        <v>92235</v>
      </c>
      <c r="T102" t="s">
        <v>24</v>
      </c>
      <c r="U102" s="11">
        <v>1.4513250000000001E-3</v>
      </c>
      <c r="V102" s="11">
        <v>8.9000000000000003E-8</v>
      </c>
    </row>
    <row r="103" spans="1:22" x14ac:dyDescent="0.5">
      <c r="A103" t="s">
        <v>141</v>
      </c>
      <c r="B103" t="s">
        <v>62</v>
      </c>
      <c r="F103" s="8">
        <v>4.181</v>
      </c>
      <c r="G103" s="8">
        <v>0.218</v>
      </c>
      <c r="H103" s="8">
        <v>2.6577869999999999</v>
      </c>
      <c r="I103" s="12">
        <v>1.6156519999999999</v>
      </c>
      <c r="J103" s="8">
        <v>1.6450244235763642</v>
      </c>
      <c r="K103" s="13">
        <v>42913</v>
      </c>
      <c r="L103" s="7">
        <v>0.47847222222222219</v>
      </c>
      <c r="M103">
        <v>-781</v>
      </c>
      <c r="N103">
        <v>745</v>
      </c>
      <c r="O103">
        <v>-7</v>
      </c>
      <c r="P103">
        <v>-12</v>
      </c>
      <c r="Q103">
        <v>898660</v>
      </c>
      <c r="R103">
        <v>-75255</v>
      </c>
      <c r="S103">
        <v>92235</v>
      </c>
      <c r="T103" t="s">
        <v>24</v>
      </c>
      <c r="U103" s="11">
        <v>1.458939E-3</v>
      </c>
      <c r="V103" s="11">
        <v>8.9000000000000003E-8</v>
      </c>
    </row>
    <row r="104" spans="1:22" x14ac:dyDescent="0.5">
      <c r="A104" t="s">
        <v>142</v>
      </c>
      <c r="B104" t="s">
        <v>62</v>
      </c>
      <c r="F104" s="8">
        <v>4.0350000000000001</v>
      </c>
      <c r="G104" s="8">
        <v>0.247</v>
      </c>
      <c r="H104" s="8">
        <v>2.6660010000000001</v>
      </c>
      <c r="I104" s="12">
        <v>1.6192895</v>
      </c>
      <c r="J104" s="8">
        <v>1.6464017088976368</v>
      </c>
      <c r="K104" s="13">
        <v>42913</v>
      </c>
      <c r="L104" s="7">
        <v>0.48055555555555557</v>
      </c>
      <c r="M104">
        <v>-760</v>
      </c>
      <c r="N104">
        <v>733</v>
      </c>
      <c r="O104">
        <v>-8</v>
      </c>
      <c r="P104">
        <v>-12</v>
      </c>
      <c r="Q104">
        <v>898660</v>
      </c>
      <c r="R104">
        <v>-75255</v>
      </c>
      <c r="S104">
        <v>92235</v>
      </c>
      <c r="T104" t="s">
        <v>24</v>
      </c>
      <c r="U104" s="11">
        <v>1.35641E-3</v>
      </c>
      <c r="V104" s="11">
        <v>8.9000000000000003E-8</v>
      </c>
    </row>
    <row r="105" spans="1:22" x14ac:dyDescent="0.5">
      <c r="B105" s="15" t="s">
        <v>29</v>
      </c>
      <c r="C105" s="15"/>
      <c r="D105" s="15"/>
      <c r="E105" s="15"/>
      <c r="F105" s="16">
        <f>AVERAGE(F101:F104)</f>
        <v>4.0609999999999999</v>
      </c>
      <c r="G105" s="16">
        <f>2*STDEV(F101:F104)</f>
        <v>0.17520273970460626</v>
      </c>
    </row>
    <row r="106" spans="1:22" x14ac:dyDescent="0.5">
      <c r="B106" s="40" t="s">
        <v>90</v>
      </c>
      <c r="C106" s="40">
        <v>5.09</v>
      </c>
      <c r="D106" s="40"/>
      <c r="E106" s="41">
        <f>((F106/1000+1)/(C106/1000+1)-1)*1000</f>
        <v>-1.04231959327028</v>
      </c>
      <c r="F106" s="41">
        <f>AVERAGE(F83:F86, F101:F104)</f>
        <v>4.0423749999999998</v>
      </c>
      <c r="G106" s="41">
        <f>2*STDEV(F83:F86, F101:F104)</f>
        <v>0.13974645408228231</v>
      </c>
    </row>
    <row r="108" spans="1:22" x14ac:dyDescent="0.5">
      <c r="A108" t="s">
        <v>143</v>
      </c>
      <c r="B108" t="s">
        <v>144</v>
      </c>
      <c r="C108" s="46">
        <f>((F108/1000+1)/(E$124/1000+1)-1)*1000</f>
        <v>5.6485501643264158</v>
      </c>
      <c r="D108" s="46">
        <f>$G$124</f>
        <v>0.17262345478774666</v>
      </c>
      <c r="F108" s="8">
        <v>4.6580000000000004</v>
      </c>
      <c r="G108" s="8">
        <v>0.23</v>
      </c>
      <c r="H108" s="8">
        <v>2.6850939999999999</v>
      </c>
      <c r="I108" s="12">
        <v>1.6257825000000001</v>
      </c>
      <c r="J108" s="8">
        <v>1.6515702438671838</v>
      </c>
      <c r="K108" s="13">
        <v>42913</v>
      </c>
      <c r="L108" s="7">
        <v>0.48333333333333334</v>
      </c>
      <c r="M108">
        <v>-3065</v>
      </c>
      <c r="N108">
        <v>2047</v>
      </c>
      <c r="O108">
        <v>-2</v>
      </c>
      <c r="P108">
        <v>-14</v>
      </c>
      <c r="Q108">
        <v>898660</v>
      </c>
      <c r="R108">
        <v>-75255</v>
      </c>
      <c r="S108">
        <v>92235</v>
      </c>
      <c r="T108" t="s">
        <v>24</v>
      </c>
      <c r="U108" s="11">
        <v>1.3164069999999999E-3</v>
      </c>
      <c r="V108" s="11">
        <v>8.9999999999999999E-8</v>
      </c>
    </row>
    <row r="109" spans="1:22" x14ac:dyDescent="0.5">
      <c r="A109" t="s">
        <v>145</v>
      </c>
      <c r="B109" t="s">
        <v>146</v>
      </c>
      <c r="C109" s="46">
        <f t="shared" ref="C109:C117" si="6">((F109/1000+1)/(E$124/1000+1)-1)*1000</f>
        <v>6.8977806393786256</v>
      </c>
      <c r="D109" s="46">
        <f t="shared" ref="D109:D117" si="7">$G$124</f>
        <v>0.17262345478774666</v>
      </c>
      <c r="F109" s="8">
        <v>5.9059999999999997</v>
      </c>
      <c r="G109" s="8">
        <v>0.193</v>
      </c>
      <c r="H109" s="8">
        <v>2.6879309999999998</v>
      </c>
      <c r="I109" s="12">
        <v>1.6251180000000001</v>
      </c>
      <c r="J109" s="8">
        <v>1.6539912794024803</v>
      </c>
      <c r="K109" s="13">
        <v>42913</v>
      </c>
      <c r="L109" s="7">
        <v>0.4861111111111111</v>
      </c>
      <c r="M109">
        <v>-3382</v>
      </c>
      <c r="N109">
        <v>1912</v>
      </c>
      <c r="O109">
        <v>0</v>
      </c>
      <c r="P109">
        <v>-13</v>
      </c>
      <c r="Q109">
        <v>898660</v>
      </c>
      <c r="R109">
        <v>-75255</v>
      </c>
      <c r="S109">
        <v>92235</v>
      </c>
      <c r="T109" t="s">
        <v>24</v>
      </c>
      <c r="U109" s="11">
        <v>1.177258E-3</v>
      </c>
      <c r="V109" s="11">
        <v>8.9000000000000003E-8</v>
      </c>
    </row>
    <row r="110" spans="1:22" x14ac:dyDescent="0.5">
      <c r="A110" t="s">
        <v>147</v>
      </c>
      <c r="B110" t="s">
        <v>148</v>
      </c>
      <c r="C110" s="46">
        <f t="shared" si="6"/>
        <v>3.7987281147295882</v>
      </c>
      <c r="D110" s="46">
        <f t="shared" si="7"/>
        <v>0.17262345478774666</v>
      </c>
      <c r="F110" s="8">
        <v>2.81</v>
      </c>
      <c r="G110" s="8">
        <v>0.18099999999999999</v>
      </c>
      <c r="H110" s="8">
        <v>2.6891349999999998</v>
      </c>
      <c r="I110" s="12">
        <v>1.6358744999999999</v>
      </c>
      <c r="J110" s="8">
        <v>1.6438516524342179</v>
      </c>
      <c r="K110" s="13">
        <v>42913</v>
      </c>
      <c r="L110" s="7">
        <v>0.48958333333333331</v>
      </c>
      <c r="M110">
        <v>4260</v>
      </c>
      <c r="N110">
        <v>83</v>
      </c>
      <c r="O110">
        <v>-10</v>
      </c>
      <c r="P110">
        <v>-8</v>
      </c>
      <c r="Q110">
        <v>898660</v>
      </c>
      <c r="R110">
        <v>-75255</v>
      </c>
      <c r="S110">
        <v>92235</v>
      </c>
      <c r="T110" t="s">
        <v>24</v>
      </c>
      <c r="U110" s="11">
        <v>1.249951E-3</v>
      </c>
      <c r="V110" s="11">
        <v>8.9000000000000003E-8</v>
      </c>
    </row>
    <row r="111" spans="1:22" x14ac:dyDescent="0.5">
      <c r="A111" t="s">
        <v>149</v>
      </c>
      <c r="B111" t="s">
        <v>150</v>
      </c>
      <c r="C111" s="46">
        <f t="shared" si="6"/>
        <v>3.9628898117718414</v>
      </c>
      <c r="D111" s="46">
        <f t="shared" si="7"/>
        <v>0.17262345478774666</v>
      </c>
      <c r="F111" s="8">
        <v>2.9740000000000002</v>
      </c>
      <c r="G111" s="8">
        <v>0.21199999999999999</v>
      </c>
      <c r="H111" s="8">
        <v>2.6920820000000001</v>
      </c>
      <c r="I111" s="12">
        <v>1.6314934999999999</v>
      </c>
      <c r="J111" s="8">
        <v>1.6500721578112325</v>
      </c>
      <c r="K111" s="13">
        <v>42913</v>
      </c>
      <c r="L111" s="7">
        <v>0.49236111111111108</v>
      </c>
      <c r="M111">
        <v>2811</v>
      </c>
      <c r="N111">
        <v>-165</v>
      </c>
      <c r="O111">
        <v>-3</v>
      </c>
      <c r="P111">
        <v>-10</v>
      </c>
      <c r="Q111">
        <v>898660</v>
      </c>
      <c r="R111">
        <v>-75255</v>
      </c>
      <c r="S111">
        <v>92235</v>
      </c>
      <c r="T111" t="s">
        <v>24</v>
      </c>
      <c r="U111" s="11">
        <v>1.298478E-3</v>
      </c>
      <c r="V111" s="11">
        <v>8.9000000000000003E-8</v>
      </c>
    </row>
    <row r="112" spans="1:22" x14ac:dyDescent="0.5">
      <c r="A112" t="s">
        <v>151</v>
      </c>
      <c r="B112" t="s">
        <v>152</v>
      </c>
      <c r="C112" s="46">
        <f t="shared" si="6"/>
        <v>3.6285605019421574</v>
      </c>
      <c r="D112" s="46">
        <f t="shared" si="7"/>
        <v>0.17262345478774666</v>
      </c>
      <c r="F112" s="8">
        <v>2.64</v>
      </c>
      <c r="G112" s="8">
        <v>0.28000000000000003</v>
      </c>
      <c r="H112" s="8">
        <v>2.6716169999999999</v>
      </c>
      <c r="I112" s="12">
        <v>1.6363439999999998</v>
      </c>
      <c r="J112" s="8">
        <v>1.6326744254264387</v>
      </c>
      <c r="K112" s="13">
        <v>42913</v>
      </c>
      <c r="L112" s="7">
        <v>0.49583333333333335</v>
      </c>
      <c r="M112">
        <v>1744</v>
      </c>
      <c r="N112">
        <v>-141</v>
      </c>
      <c r="O112">
        <v>1</v>
      </c>
      <c r="P112">
        <v>-9</v>
      </c>
      <c r="Q112">
        <v>898660</v>
      </c>
      <c r="R112">
        <v>-75255</v>
      </c>
      <c r="S112">
        <v>92235</v>
      </c>
      <c r="T112" t="s">
        <v>24</v>
      </c>
      <c r="U112" s="11">
        <v>2.4578740000000001E-3</v>
      </c>
      <c r="V112" s="11">
        <v>8.9000000000000003E-8</v>
      </c>
    </row>
    <row r="113" spans="1:22" x14ac:dyDescent="0.5">
      <c r="A113" t="s">
        <v>153</v>
      </c>
      <c r="B113" t="s">
        <v>154</v>
      </c>
      <c r="C113" s="46">
        <f t="shared" si="6"/>
        <v>3.6195516283239471</v>
      </c>
      <c r="D113" s="46">
        <f t="shared" si="7"/>
        <v>0.17262345478774666</v>
      </c>
      <c r="F113" s="8">
        <v>2.6309999999999998</v>
      </c>
      <c r="G113" s="8">
        <v>0.18</v>
      </c>
      <c r="H113" s="8">
        <v>2.6905410000000001</v>
      </c>
      <c r="I113" s="12">
        <v>1.6271515000000001</v>
      </c>
      <c r="J113" s="8">
        <v>1.6535282670359828</v>
      </c>
      <c r="K113" s="13">
        <v>42913</v>
      </c>
      <c r="L113" s="7">
        <v>0.49791666666666662</v>
      </c>
      <c r="M113">
        <v>1927</v>
      </c>
      <c r="N113">
        <v>-344</v>
      </c>
      <c r="O113">
        <v>0</v>
      </c>
      <c r="P113">
        <v>-10</v>
      </c>
      <c r="Q113">
        <v>898660</v>
      </c>
      <c r="R113">
        <v>-75255</v>
      </c>
      <c r="S113">
        <v>92235</v>
      </c>
      <c r="T113" t="s">
        <v>24</v>
      </c>
      <c r="U113" s="11">
        <v>1.2850369999999999E-3</v>
      </c>
      <c r="V113" s="11">
        <v>9.0999999999999994E-8</v>
      </c>
    </row>
    <row r="114" spans="1:22" x14ac:dyDescent="0.5">
      <c r="A114" t="s">
        <v>155</v>
      </c>
      <c r="B114" t="s">
        <v>156</v>
      </c>
      <c r="C114" s="46">
        <f t="shared" si="6"/>
        <v>3.6095417687482811</v>
      </c>
      <c r="D114" s="46">
        <f t="shared" si="7"/>
        <v>0.17262345478774666</v>
      </c>
      <c r="F114" s="8">
        <v>2.621</v>
      </c>
      <c r="G114" s="8">
        <v>0.182</v>
      </c>
      <c r="H114" s="8">
        <v>2.6711969999999998</v>
      </c>
      <c r="I114" s="12">
        <v>1.6273474999999999</v>
      </c>
      <c r="J114" s="8">
        <v>1.6414422856826829</v>
      </c>
      <c r="K114" s="13">
        <v>42913</v>
      </c>
      <c r="L114" s="7">
        <v>0.50069444444444444</v>
      </c>
      <c r="M114">
        <v>831</v>
      </c>
      <c r="N114">
        <v>-529</v>
      </c>
      <c r="O114">
        <v>5</v>
      </c>
      <c r="P114">
        <v>-10</v>
      </c>
      <c r="Q114">
        <v>898660</v>
      </c>
      <c r="R114">
        <v>-75255</v>
      </c>
      <c r="S114">
        <v>92235</v>
      </c>
      <c r="T114" t="s">
        <v>24</v>
      </c>
      <c r="U114" s="11">
        <v>1.279894E-3</v>
      </c>
      <c r="V114" s="11">
        <v>8.9999999999999999E-8</v>
      </c>
    </row>
    <row r="115" spans="1:22" x14ac:dyDescent="0.5">
      <c r="A115" t="s">
        <v>157</v>
      </c>
      <c r="B115" t="s">
        <v>158</v>
      </c>
      <c r="C115" s="46">
        <f t="shared" si="6"/>
        <v>3.8047340304749877</v>
      </c>
      <c r="D115" s="46">
        <f t="shared" si="7"/>
        <v>0.17262345478774666</v>
      </c>
      <c r="F115" s="8">
        <v>2.8159999999999998</v>
      </c>
      <c r="G115" s="8">
        <v>0.191</v>
      </c>
      <c r="H115" s="8">
        <v>2.6668759999999998</v>
      </c>
      <c r="I115" s="12">
        <v>1.6221450000000002</v>
      </c>
      <c r="J115" s="8">
        <v>1.6440429184813932</v>
      </c>
      <c r="K115" s="13">
        <v>42913</v>
      </c>
      <c r="L115" s="7">
        <v>0.50416666666666665</v>
      </c>
      <c r="M115">
        <v>221</v>
      </c>
      <c r="N115">
        <v>-469</v>
      </c>
      <c r="O115">
        <v>-7</v>
      </c>
      <c r="P115">
        <v>-10</v>
      </c>
      <c r="Q115">
        <v>898660</v>
      </c>
      <c r="R115">
        <v>-75255</v>
      </c>
      <c r="S115">
        <v>92235</v>
      </c>
      <c r="T115" t="s">
        <v>24</v>
      </c>
      <c r="U115" s="11">
        <v>1.2652690000000001E-3</v>
      </c>
      <c r="V115" s="11">
        <v>8.9999999999999999E-8</v>
      </c>
    </row>
    <row r="116" spans="1:22" x14ac:dyDescent="0.5">
      <c r="A116" t="s">
        <v>159</v>
      </c>
      <c r="B116" t="s">
        <v>160</v>
      </c>
      <c r="C116" s="46">
        <f t="shared" si="6"/>
        <v>3.7476778308933589</v>
      </c>
      <c r="D116" s="46">
        <f t="shared" si="7"/>
        <v>0.17262345478774666</v>
      </c>
      <c r="F116" s="8">
        <v>2.7589999999999999</v>
      </c>
      <c r="G116" s="8">
        <v>0.20300000000000001</v>
      </c>
      <c r="H116" s="8">
        <v>2.661988</v>
      </c>
      <c r="I116" s="12">
        <v>1.61131</v>
      </c>
      <c r="J116" s="8">
        <v>1.6520644692827575</v>
      </c>
      <c r="K116" s="13">
        <v>42913</v>
      </c>
      <c r="L116" s="7">
        <v>0.50694444444444442</v>
      </c>
      <c r="M116">
        <v>19</v>
      </c>
      <c r="N116">
        <v>-627</v>
      </c>
      <c r="O116">
        <v>-6</v>
      </c>
      <c r="P116">
        <v>-11</v>
      </c>
      <c r="Q116">
        <v>898660</v>
      </c>
      <c r="R116">
        <v>-75255</v>
      </c>
      <c r="S116">
        <v>92235</v>
      </c>
      <c r="T116" t="s">
        <v>24</v>
      </c>
      <c r="U116" s="11">
        <v>1.286967E-3</v>
      </c>
      <c r="V116" s="11">
        <v>8.9999999999999999E-8</v>
      </c>
    </row>
    <row r="117" spans="1:22" x14ac:dyDescent="0.5">
      <c r="A117" t="s">
        <v>161</v>
      </c>
      <c r="B117" t="s">
        <v>162</v>
      </c>
      <c r="C117" s="46">
        <f t="shared" si="6"/>
        <v>5.8677660890349426</v>
      </c>
      <c r="D117" s="46">
        <f t="shared" si="7"/>
        <v>0.17262345478774666</v>
      </c>
      <c r="F117" s="8">
        <v>4.8769999999999998</v>
      </c>
      <c r="G117" s="8">
        <v>0.23499999999999999</v>
      </c>
      <c r="H117" s="8">
        <v>2.6378620000000002</v>
      </c>
      <c r="I117" s="12">
        <v>1.6027830000000001</v>
      </c>
      <c r="J117" s="8">
        <v>1.6458010847382334</v>
      </c>
      <c r="K117" s="13">
        <v>42913</v>
      </c>
      <c r="L117" s="7">
        <v>0.51111111111111118</v>
      </c>
      <c r="M117">
        <v>-4096</v>
      </c>
      <c r="N117">
        <v>-408</v>
      </c>
      <c r="O117">
        <v>-11</v>
      </c>
      <c r="P117">
        <v>-12</v>
      </c>
      <c r="Q117">
        <v>898660</v>
      </c>
      <c r="R117">
        <v>-75255</v>
      </c>
      <c r="S117">
        <v>92235</v>
      </c>
      <c r="T117" t="s">
        <v>24</v>
      </c>
      <c r="U117" s="11">
        <v>1.2642490000000001E-3</v>
      </c>
      <c r="V117" s="11">
        <v>8.9000000000000003E-8</v>
      </c>
    </row>
    <row r="119" spans="1:22" x14ac:dyDescent="0.5">
      <c r="A119" t="s">
        <v>163</v>
      </c>
      <c r="B119" t="s">
        <v>62</v>
      </c>
      <c r="F119" s="8">
        <v>4.2110000000000003</v>
      </c>
      <c r="G119" s="8">
        <v>0.222</v>
      </c>
      <c r="H119" s="8">
        <v>2.5970569999999999</v>
      </c>
      <c r="I119" s="12">
        <v>1.5962114999999999</v>
      </c>
      <c r="J119" s="8">
        <v>1.6270130869248844</v>
      </c>
      <c r="K119" s="13">
        <v>42913</v>
      </c>
      <c r="L119" s="7">
        <v>0.51388888888888895</v>
      </c>
      <c r="M119">
        <v>-773</v>
      </c>
      <c r="N119">
        <v>734</v>
      </c>
      <c r="O119">
        <v>-12</v>
      </c>
      <c r="P119">
        <v>-11</v>
      </c>
      <c r="Q119">
        <v>898660</v>
      </c>
      <c r="R119">
        <v>-75255</v>
      </c>
      <c r="S119">
        <v>92235</v>
      </c>
      <c r="T119" t="s">
        <v>24</v>
      </c>
      <c r="U119" s="11">
        <v>1.426875E-3</v>
      </c>
      <c r="V119" s="11">
        <v>8.9000000000000003E-8</v>
      </c>
    </row>
    <row r="120" spans="1:22" x14ac:dyDescent="0.5">
      <c r="A120" t="s">
        <v>164</v>
      </c>
      <c r="B120" t="s">
        <v>62</v>
      </c>
      <c r="F120" s="8">
        <v>4.173</v>
      </c>
      <c r="G120" s="8">
        <v>0.23599999999999999</v>
      </c>
      <c r="H120" s="8">
        <v>2.6118250000000001</v>
      </c>
      <c r="I120" s="12">
        <v>1.5915564999999998</v>
      </c>
      <c r="J120" s="8">
        <v>1.6410507575445801</v>
      </c>
      <c r="K120" s="13">
        <v>42913</v>
      </c>
      <c r="L120" s="7">
        <v>0.51597222222222217</v>
      </c>
      <c r="M120">
        <v>-763</v>
      </c>
      <c r="N120">
        <v>722</v>
      </c>
      <c r="O120">
        <v>-12</v>
      </c>
      <c r="P120">
        <v>-10</v>
      </c>
      <c r="Q120">
        <v>898660</v>
      </c>
      <c r="R120">
        <v>-75255</v>
      </c>
      <c r="S120">
        <v>92235</v>
      </c>
      <c r="T120" t="s">
        <v>24</v>
      </c>
      <c r="U120" s="11">
        <v>1.3970930000000001E-3</v>
      </c>
      <c r="V120" s="11">
        <v>8.9000000000000003E-8</v>
      </c>
    </row>
    <row r="121" spans="1:22" x14ac:dyDescent="0.5">
      <c r="A121" t="s">
        <v>165</v>
      </c>
      <c r="B121" t="s">
        <v>62</v>
      </c>
      <c r="F121" s="8">
        <v>4.0359999999999996</v>
      </c>
      <c r="G121" s="8">
        <v>0.251</v>
      </c>
      <c r="H121" s="8">
        <v>2.6087549999999999</v>
      </c>
      <c r="I121" s="12">
        <v>1.5888184999999999</v>
      </c>
      <c r="J121" s="8">
        <v>1.6419465156026318</v>
      </c>
      <c r="K121" s="13">
        <v>42913</v>
      </c>
      <c r="L121" s="7">
        <v>0.51874999999999993</v>
      </c>
      <c r="M121">
        <v>-789</v>
      </c>
      <c r="N121">
        <v>713</v>
      </c>
      <c r="O121">
        <v>-11</v>
      </c>
      <c r="P121">
        <v>-10</v>
      </c>
      <c r="Q121">
        <v>898660</v>
      </c>
      <c r="R121">
        <v>-75255</v>
      </c>
      <c r="S121">
        <v>92235</v>
      </c>
      <c r="T121" t="s">
        <v>24</v>
      </c>
      <c r="U121" s="11">
        <v>1.3964400000000001E-3</v>
      </c>
      <c r="V121" s="11">
        <v>8.9000000000000003E-8</v>
      </c>
    </row>
    <row r="122" spans="1:22" x14ac:dyDescent="0.5">
      <c r="A122" t="s">
        <v>166</v>
      </c>
      <c r="B122" t="s">
        <v>62</v>
      </c>
      <c r="F122" s="8">
        <v>4.1360000000000001</v>
      </c>
      <c r="G122" s="8">
        <v>0.186</v>
      </c>
      <c r="H122" s="8">
        <v>2.6074860000000002</v>
      </c>
      <c r="I122" s="12">
        <v>1.5873710000000001</v>
      </c>
      <c r="J122" s="8">
        <v>1.6426443471626986</v>
      </c>
      <c r="K122" s="13">
        <v>42913</v>
      </c>
      <c r="L122" s="7">
        <v>0.52083333333333337</v>
      </c>
      <c r="M122">
        <v>-772</v>
      </c>
      <c r="N122">
        <v>707</v>
      </c>
      <c r="O122">
        <v>-11</v>
      </c>
      <c r="P122">
        <v>-10</v>
      </c>
      <c r="Q122">
        <v>898660</v>
      </c>
      <c r="R122">
        <v>-75255</v>
      </c>
      <c r="S122">
        <v>92235</v>
      </c>
      <c r="T122" t="s">
        <v>24</v>
      </c>
      <c r="U122" s="11">
        <v>1.4240030000000001E-3</v>
      </c>
      <c r="V122" s="11">
        <v>8.9000000000000003E-8</v>
      </c>
    </row>
    <row r="123" spans="1:22" x14ac:dyDescent="0.5">
      <c r="B123" s="15" t="s">
        <v>29</v>
      </c>
      <c r="C123" s="15"/>
      <c r="D123" s="15"/>
      <c r="E123" s="15"/>
      <c r="F123" s="16">
        <f>AVERAGE(F119:F122)</f>
        <v>4.1390000000000002</v>
      </c>
      <c r="G123" s="16">
        <f>2*STDEV(F119:F122)</f>
        <v>0.15036843640427616</v>
      </c>
    </row>
    <row r="124" spans="1:22" x14ac:dyDescent="0.5">
      <c r="B124" s="40" t="s">
        <v>90</v>
      </c>
      <c r="C124" s="40">
        <v>5.09</v>
      </c>
      <c r="D124" s="40"/>
      <c r="E124" s="41">
        <f>((F124/1000+1)/(C124/1000+1)-1)*1000</f>
        <v>-0.98498641912669882</v>
      </c>
      <c r="F124" s="41">
        <f>AVERAGE(F101:F104, F119:F122)</f>
        <v>4.1000000000000005</v>
      </c>
      <c r="G124" s="41">
        <f>2*STDEV(F101:F104, F119:F122)</f>
        <v>0.17262345478774666</v>
      </c>
    </row>
    <row r="126" spans="1:22" x14ac:dyDescent="0.5">
      <c r="A126" t="s">
        <v>167</v>
      </c>
      <c r="B126" t="s">
        <v>168</v>
      </c>
      <c r="C126" s="46">
        <f>((F126/1000+1)/(E$143/1000+1)-1)*1000</f>
        <v>5.7941911665480017</v>
      </c>
      <c r="D126" s="46">
        <f>$G$143</f>
        <v>0.19345579044614516</v>
      </c>
      <c r="F126" s="8">
        <v>4.8070000000000004</v>
      </c>
      <c r="G126" s="8">
        <v>0.21299999999999999</v>
      </c>
      <c r="H126" s="8">
        <v>2.7679230000000001</v>
      </c>
      <c r="I126" s="12">
        <v>1.6792150000000001</v>
      </c>
      <c r="J126" s="8">
        <v>1.6483434223729541</v>
      </c>
      <c r="K126" s="13">
        <v>42913</v>
      </c>
      <c r="L126" s="7">
        <v>0.52638888888888891</v>
      </c>
      <c r="M126">
        <v>-3959</v>
      </c>
      <c r="N126">
        <v>-741</v>
      </c>
      <c r="O126">
        <v>-10</v>
      </c>
      <c r="P126">
        <v>-12</v>
      </c>
      <c r="Q126">
        <v>898660</v>
      </c>
      <c r="R126">
        <v>-75255</v>
      </c>
      <c r="S126">
        <v>92235</v>
      </c>
      <c r="T126" t="s">
        <v>24</v>
      </c>
      <c r="U126" s="11">
        <v>1.175656E-3</v>
      </c>
      <c r="V126" s="11">
        <v>8.9000000000000003E-8</v>
      </c>
    </row>
    <row r="127" spans="1:22" x14ac:dyDescent="0.5">
      <c r="A127" t="s">
        <v>169</v>
      </c>
      <c r="B127" t="s">
        <v>170</v>
      </c>
      <c r="C127" s="46">
        <f t="shared" ref="C127:C135" si="8">((F127/1000+1)/(E$143/1000+1)-1)*1000</f>
        <v>5.9393336244719652</v>
      </c>
      <c r="D127" s="46">
        <f t="shared" ref="D127:D136" si="9">$G$143</f>
        <v>0.19345579044614516</v>
      </c>
      <c r="F127" s="8">
        <v>4.952</v>
      </c>
      <c r="G127" s="8">
        <v>0.23400000000000001</v>
      </c>
      <c r="H127" s="8">
        <v>2.7820010000000002</v>
      </c>
      <c r="I127" s="12">
        <v>1.6891500000000002</v>
      </c>
      <c r="J127" s="8">
        <v>1.6469828020010064</v>
      </c>
      <c r="K127" s="13">
        <v>42913</v>
      </c>
      <c r="L127" s="7">
        <v>0.52847222222222223</v>
      </c>
      <c r="M127">
        <v>-3752</v>
      </c>
      <c r="N127">
        <v>-1019</v>
      </c>
      <c r="O127">
        <v>-10</v>
      </c>
      <c r="P127">
        <v>-12</v>
      </c>
      <c r="Q127">
        <v>898660</v>
      </c>
      <c r="R127">
        <v>-75255</v>
      </c>
      <c r="S127">
        <v>92235</v>
      </c>
      <c r="T127" t="s">
        <v>24</v>
      </c>
      <c r="U127" s="11">
        <v>1.1737749999999999E-3</v>
      </c>
      <c r="V127" s="11">
        <v>8.7999999999999994E-8</v>
      </c>
    </row>
    <row r="128" spans="1:22" x14ac:dyDescent="0.5">
      <c r="A128" t="s">
        <v>171</v>
      </c>
      <c r="B128" t="s">
        <v>172</v>
      </c>
      <c r="C128" s="46">
        <f t="shared" si="8"/>
        <v>5.8672628867442178</v>
      </c>
      <c r="D128" s="46">
        <f t="shared" si="9"/>
        <v>0.19345579044614516</v>
      </c>
      <c r="F128" s="8">
        <v>4.88</v>
      </c>
      <c r="G128" s="8">
        <v>0.216</v>
      </c>
      <c r="H128" s="8">
        <v>2.7773270000000001</v>
      </c>
      <c r="I128" s="12">
        <v>1.680701</v>
      </c>
      <c r="J128" s="8">
        <v>1.6524813158319058</v>
      </c>
      <c r="K128" s="13">
        <v>42913</v>
      </c>
      <c r="L128" s="7">
        <v>0.53194444444444444</v>
      </c>
      <c r="M128">
        <v>-4317</v>
      </c>
      <c r="N128">
        <v>-916</v>
      </c>
      <c r="O128">
        <v>-9</v>
      </c>
      <c r="P128">
        <v>-13</v>
      </c>
      <c r="Q128">
        <v>898660</v>
      </c>
      <c r="R128">
        <v>-75255</v>
      </c>
      <c r="S128">
        <v>92235</v>
      </c>
      <c r="T128" t="s">
        <v>24</v>
      </c>
      <c r="U128" s="11">
        <v>1.2946920000000001E-3</v>
      </c>
      <c r="V128" s="11">
        <v>8.9999999999999999E-8</v>
      </c>
    </row>
    <row r="129" spans="1:22" x14ac:dyDescent="0.5">
      <c r="A129" t="s">
        <v>173</v>
      </c>
      <c r="B129" t="s">
        <v>174</v>
      </c>
      <c r="C129" s="46">
        <f t="shared" si="8"/>
        <v>5.9363306770667812</v>
      </c>
      <c r="D129" s="46">
        <f t="shared" si="9"/>
        <v>0.19345579044614516</v>
      </c>
      <c r="F129" s="8">
        <v>4.9489999999999998</v>
      </c>
      <c r="G129" s="8">
        <v>0.251</v>
      </c>
      <c r="H129" s="8">
        <v>2.7850380000000001</v>
      </c>
      <c r="I129" s="12">
        <v>1.6821874999999999</v>
      </c>
      <c r="J129" s="8">
        <v>1.6556049786364482</v>
      </c>
      <c r="K129" s="13">
        <v>42913</v>
      </c>
      <c r="L129" s="7">
        <v>0.53472222222222221</v>
      </c>
      <c r="M129">
        <v>-4444</v>
      </c>
      <c r="N129">
        <v>-907</v>
      </c>
      <c r="O129">
        <v>-7</v>
      </c>
      <c r="P129">
        <v>-12</v>
      </c>
      <c r="Q129">
        <v>898660</v>
      </c>
      <c r="R129">
        <v>-75255</v>
      </c>
      <c r="S129">
        <v>92235</v>
      </c>
      <c r="T129" t="s">
        <v>24</v>
      </c>
      <c r="U129" s="11">
        <v>1.225383E-3</v>
      </c>
      <c r="V129" s="11">
        <v>8.7999999999999994E-8</v>
      </c>
    </row>
    <row r="130" spans="1:22" x14ac:dyDescent="0.5">
      <c r="A130" t="s">
        <v>175</v>
      </c>
      <c r="B130" t="s">
        <v>176</v>
      </c>
      <c r="C130" s="46">
        <f t="shared" si="8"/>
        <v>5.4588620396205378</v>
      </c>
      <c r="D130" s="46">
        <f t="shared" si="9"/>
        <v>0.19345579044614516</v>
      </c>
      <c r="F130" s="8">
        <v>4.4720000000000004</v>
      </c>
      <c r="G130" s="8">
        <v>0.22900000000000001</v>
      </c>
      <c r="H130" s="8">
        <v>2.7631139999999998</v>
      </c>
      <c r="I130" s="12">
        <v>1.6860599999999999</v>
      </c>
      <c r="J130" s="8">
        <v>1.6387993309846625</v>
      </c>
      <c r="K130" s="13">
        <v>42913</v>
      </c>
      <c r="L130" s="7">
        <v>0.53819444444444442</v>
      </c>
      <c r="M130">
        <v>3252</v>
      </c>
      <c r="N130">
        <v>-1940</v>
      </c>
      <c r="O130">
        <v>-16</v>
      </c>
      <c r="P130">
        <v>-8</v>
      </c>
      <c r="Q130">
        <v>898660</v>
      </c>
      <c r="R130">
        <v>-75255</v>
      </c>
      <c r="S130">
        <v>92235</v>
      </c>
      <c r="T130" t="s">
        <v>24</v>
      </c>
      <c r="U130" s="11">
        <v>1.200326E-3</v>
      </c>
      <c r="V130" s="11">
        <v>8.9000000000000003E-8</v>
      </c>
    </row>
    <row r="131" spans="1:22" x14ac:dyDescent="0.5">
      <c r="A131" t="s">
        <v>177</v>
      </c>
      <c r="B131" t="s">
        <v>178</v>
      </c>
      <c r="C131" s="46">
        <f t="shared" si="8"/>
        <v>5.0264376132540534</v>
      </c>
      <c r="D131" s="46">
        <f t="shared" si="9"/>
        <v>0.19345579044614516</v>
      </c>
      <c r="F131" s="8">
        <v>4.04</v>
      </c>
      <c r="G131" s="8">
        <v>0.255</v>
      </c>
      <c r="H131" s="8">
        <v>2.766648</v>
      </c>
      <c r="I131" s="12">
        <v>1.6785889999999999</v>
      </c>
      <c r="J131" s="8">
        <v>1.6481985763042653</v>
      </c>
      <c r="K131" s="13">
        <v>42913</v>
      </c>
      <c r="L131" s="7">
        <v>0.54097222222222219</v>
      </c>
      <c r="M131">
        <v>1682</v>
      </c>
      <c r="N131">
        <v>-1970</v>
      </c>
      <c r="O131">
        <v>-9</v>
      </c>
      <c r="P131">
        <v>-8</v>
      </c>
      <c r="Q131">
        <v>898660</v>
      </c>
      <c r="R131">
        <v>-75255</v>
      </c>
      <c r="S131">
        <v>92235</v>
      </c>
      <c r="T131" t="s">
        <v>24</v>
      </c>
      <c r="U131" s="11">
        <v>1.1690170000000001E-3</v>
      </c>
      <c r="V131" s="11">
        <v>8.7999999999999994E-8</v>
      </c>
    </row>
    <row r="132" spans="1:22" x14ac:dyDescent="0.5">
      <c r="A132" s="50" t="s">
        <v>179</v>
      </c>
      <c r="B132" s="50" t="s">
        <v>185</v>
      </c>
      <c r="C132" s="59">
        <f t="shared" si="8"/>
        <v>6.4278130690711421</v>
      </c>
      <c r="D132" s="59">
        <f t="shared" si="9"/>
        <v>0.19345579044614516</v>
      </c>
      <c r="E132" s="52"/>
      <c r="F132" s="8">
        <v>5.44</v>
      </c>
      <c r="G132" s="8">
        <v>0.18</v>
      </c>
      <c r="H132" s="8">
        <v>2.7525909999999998</v>
      </c>
      <c r="I132" s="12">
        <v>1.674912</v>
      </c>
      <c r="J132" s="8">
        <v>1.6434242515427675</v>
      </c>
      <c r="K132" s="13">
        <v>42913</v>
      </c>
      <c r="L132" s="7">
        <v>0.54375000000000007</v>
      </c>
      <c r="M132">
        <v>938</v>
      </c>
      <c r="N132">
        <v>-1971</v>
      </c>
      <c r="O132">
        <v>-6</v>
      </c>
      <c r="P132">
        <v>-9</v>
      </c>
      <c r="Q132">
        <v>898660</v>
      </c>
      <c r="R132">
        <v>-75255</v>
      </c>
      <c r="S132">
        <v>92235</v>
      </c>
      <c r="T132" t="s">
        <v>24</v>
      </c>
      <c r="U132" s="11">
        <v>1.190081E-3</v>
      </c>
      <c r="V132" s="11">
        <v>8.9000000000000003E-8</v>
      </c>
    </row>
    <row r="133" spans="1:22" x14ac:dyDescent="0.5">
      <c r="A133" s="50" t="s">
        <v>180</v>
      </c>
      <c r="B133" s="50" t="s">
        <v>186</v>
      </c>
      <c r="C133" s="59">
        <f t="shared" si="8"/>
        <v>6.048440713531944</v>
      </c>
      <c r="D133" s="59">
        <f t="shared" si="9"/>
        <v>0.19345579044614516</v>
      </c>
      <c r="E133" s="52"/>
      <c r="F133" s="8">
        <v>5.0609999999999999</v>
      </c>
      <c r="G133" s="8">
        <v>0.22800000000000001</v>
      </c>
      <c r="H133" s="8">
        <v>2.7420049999999998</v>
      </c>
      <c r="I133" s="12">
        <v>1.6696314999999999</v>
      </c>
      <c r="J133" s="8">
        <v>1.642281545358961</v>
      </c>
      <c r="K133" s="13">
        <v>42913</v>
      </c>
      <c r="L133" s="7">
        <v>0.54722222222222217</v>
      </c>
      <c r="M133">
        <v>959</v>
      </c>
      <c r="N133">
        <v>-2035</v>
      </c>
      <c r="O133">
        <v>-6</v>
      </c>
      <c r="P133">
        <v>-10</v>
      </c>
      <c r="Q133">
        <v>898660</v>
      </c>
      <c r="R133">
        <v>-75255</v>
      </c>
      <c r="S133">
        <v>92235</v>
      </c>
      <c r="T133" t="s">
        <v>24</v>
      </c>
      <c r="U133" s="11">
        <v>1.195006E-3</v>
      </c>
      <c r="V133" s="11">
        <v>8.6999999999999998E-8</v>
      </c>
    </row>
    <row r="134" spans="1:22" x14ac:dyDescent="0.5">
      <c r="A134" t="s">
        <v>181</v>
      </c>
      <c r="B134" t="s">
        <v>182</v>
      </c>
      <c r="C134" s="46">
        <f t="shared" si="8"/>
        <v>5.1315407724403794</v>
      </c>
      <c r="D134" s="46">
        <f t="shared" si="9"/>
        <v>0.19345579044614516</v>
      </c>
      <c r="F134" s="8">
        <v>4.1449999999999996</v>
      </c>
      <c r="G134" s="8">
        <v>0.22500000000000001</v>
      </c>
      <c r="H134" s="8">
        <v>2.7236310000000001</v>
      </c>
      <c r="I134" s="12">
        <v>1.66439</v>
      </c>
      <c r="J134" s="8">
        <v>1.6364139414440126</v>
      </c>
      <c r="K134" s="13">
        <v>42913</v>
      </c>
      <c r="L134" s="7">
        <v>0.54999999999999993</v>
      </c>
      <c r="M134">
        <v>-1</v>
      </c>
      <c r="N134">
        <v>-1761</v>
      </c>
      <c r="O134">
        <v>-1</v>
      </c>
      <c r="P134">
        <v>-10</v>
      </c>
      <c r="Q134">
        <v>898660</v>
      </c>
      <c r="R134">
        <v>-75255</v>
      </c>
      <c r="S134">
        <v>92235</v>
      </c>
      <c r="T134" t="s">
        <v>24</v>
      </c>
      <c r="U134" s="11">
        <v>1.163522E-3</v>
      </c>
      <c r="V134" s="11">
        <v>8.9000000000000003E-8</v>
      </c>
    </row>
    <row r="135" spans="1:22" x14ac:dyDescent="0.5">
      <c r="A135" t="s">
        <v>183</v>
      </c>
      <c r="B135" t="s">
        <v>184</v>
      </c>
      <c r="C135" s="46">
        <f t="shared" si="8"/>
        <v>5.4618649870257219</v>
      </c>
      <c r="D135" s="46">
        <f t="shared" si="9"/>
        <v>0.19345579044614516</v>
      </c>
      <c r="F135" s="8">
        <v>4.4749999999999996</v>
      </c>
      <c r="G135" s="8">
        <v>0.20300000000000001</v>
      </c>
      <c r="H135" s="8">
        <v>2.7244470000000001</v>
      </c>
      <c r="I135" s="12">
        <v>1.663138</v>
      </c>
      <c r="J135" s="8">
        <v>1.638136462518444</v>
      </c>
      <c r="K135" s="13">
        <v>42913</v>
      </c>
      <c r="L135" s="7">
        <v>0.55208333333333337</v>
      </c>
      <c r="M135">
        <v>-195</v>
      </c>
      <c r="N135">
        <v>-1645</v>
      </c>
      <c r="O135">
        <v>0</v>
      </c>
      <c r="P135">
        <v>-9</v>
      </c>
      <c r="Q135">
        <v>898660</v>
      </c>
      <c r="R135">
        <v>-75255</v>
      </c>
      <c r="S135">
        <v>92235</v>
      </c>
      <c r="T135" t="s">
        <v>24</v>
      </c>
      <c r="U135" s="11">
        <v>1.2144619999999999E-3</v>
      </c>
      <c r="V135" s="11">
        <v>8.7999999999999994E-8</v>
      </c>
    </row>
    <row r="136" spans="1:22" x14ac:dyDescent="0.5">
      <c r="A136" t="s">
        <v>187</v>
      </c>
      <c r="B136" t="s">
        <v>188</v>
      </c>
      <c r="C136" s="46">
        <f>((F136/1000+1)/(E$143/1000+1)-1)*1000</f>
        <v>5.1946026679521307</v>
      </c>
      <c r="D136" s="46">
        <f t="shared" si="9"/>
        <v>0.19345579044614516</v>
      </c>
      <c r="F136" s="8">
        <v>4.2080000000000002</v>
      </c>
      <c r="G136" s="8">
        <v>0.16400000000000001</v>
      </c>
      <c r="H136" s="8">
        <v>2.748551</v>
      </c>
      <c r="I136" s="12">
        <v>1.6636465</v>
      </c>
      <c r="J136" s="8">
        <v>1.6521244146517904</v>
      </c>
      <c r="K136" s="13">
        <v>42913</v>
      </c>
      <c r="L136" s="7">
        <v>0.55555555555555558</v>
      </c>
      <c r="M136">
        <v>2790</v>
      </c>
      <c r="N136">
        <v>-1810</v>
      </c>
      <c r="O136">
        <v>-14</v>
      </c>
      <c r="P136">
        <v>-8</v>
      </c>
      <c r="Q136">
        <v>898660</v>
      </c>
      <c r="R136">
        <v>-75255</v>
      </c>
      <c r="S136">
        <v>92235</v>
      </c>
      <c r="T136" t="s">
        <v>24</v>
      </c>
      <c r="U136" s="11">
        <v>1.153793E-3</v>
      </c>
      <c r="V136" s="11">
        <v>8.7999999999999994E-8</v>
      </c>
    </row>
    <row r="138" spans="1:22" x14ac:dyDescent="0.5">
      <c r="A138" t="s">
        <v>189</v>
      </c>
      <c r="B138" t="s">
        <v>62</v>
      </c>
      <c r="F138" s="8">
        <v>4.0640000000000001</v>
      </c>
      <c r="G138" s="8">
        <v>0.17699999999999999</v>
      </c>
      <c r="H138" s="8">
        <v>2.7104520000000001</v>
      </c>
      <c r="I138" s="12">
        <v>1.6512864999999999</v>
      </c>
      <c r="J138" s="8">
        <v>1.6414183728868372</v>
      </c>
      <c r="K138" s="13">
        <v>42913</v>
      </c>
      <c r="L138" s="7">
        <v>0.55833333333333335</v>
      </c>
      <c r="M138">
        <v>-803</v>
      </c>
      <c r="N138">
        <v>694</v>
      </c>
      <c r="O138">
        <v>-8</v>
      </c>
      <c r="P138">
        <v>-12</v>
      </c>
      <c r="Q138">
        <v>898660</v>
      </c>
      <c r="R138">
        <v>-75255</v>
      </c>
      <c r="S138">
        <v>92235</v>
      </c>
      <c r="T138" t="s">
        <v>24</v>
      </c>
      <c r="U138" s="11">
        <v>1.367764E-3</v>
      </c>
      <c r="V138" s="11">
        <v>8.9000000000000003E-8</v>
      </c>
    </row>
    <row r="139" spans="1:22" x14ac:dyDescent="0.5">
      <c r="A139" t="s">
        <v>190</v>
      </c>
      <c r="B139" t="s">
        <v>62</v>
      </c>
      <c r="F139" s="8">
        <v>4.0490000000000004</v>
      </c>
      <c r="G139" s="8">
        <v>0.249</v>
      </c>
      <c r="H139" s="8">
        <v>2.7215769999999999</v>
      </c>
      <c r="I139" s="12">
        <v>1.6493305</v>
      </c>
      <c r="J139" s="8">
        <v>1.6501101507551093</v>
      </c>
      <c r="K139" s="13">
        <v>42913</v>
      </c>
      <c r="L139" s="7">
        <v>0.56041666666666667</v>
      </c>
      <c r="M139">
        <v>-788</v>
      </c>
      <c r="N139">
        <v>682</v>
      </c>
      <c r="O139">
        <v>-8</v>
      </c>
      <c r="P139">
        <v>-12</v>
      </c>
      <c r="Q139">
        <v>898660</v>
      </c>
      <c r="R139">
        <v>-75255</v>
      </c>
      <c r="S139">
        <v>92235</v>
      </c>
      <c r="T139" t="s">
        <v>24</v>
      </c>
      <c r="U139" s="11">
        <v>1.3570430000000001E-3</v>
      </c>
      <c r="V139" s="11">
        <v>8.6999999999999998E-8</v>
      </c>
    </row>
    <row r="140" spans="1:22" x14ac:dyDescent="0.5">
      <c r="A140" t="s">
        <v>191</v>
      </c>
      <c r="B140" t="s">
        <v>62</v>
      </c>
      <c r="F140" s="8">
        <v>3.9420000000000002</v>
      </c>
      <c r="G140" s="8">
        <v>0.24099999999999999</v>
      </c>
      <c r="H140" s="8">
        <v>2.7223959999999998</v>
      </c>
      <c r="I140" s="12">
        <v>1.6475310000000001</v>
      </c>
      <c r="J140" s="8">
        <v>1.6524095752978243</v>
      </c>
      <c r="K140" s="13">
        <v>42913</v>
      </c>
      <c r="L140" s="7">
        <v>0.56319444444444444</v>
      </c>
      <c r="M140">
        <v>-809</v>
      </c>
      <c r="N140">
        <v>675</v>
      </c>
      <c r="O140">
        <v>-9</v>
      </c>
      <c r="P140">
        <v>-13</v>
      </c>
      <c r="Q140">
        <v>898660</v>
      </c>
      <c r="R140">
        <v>-75255</v>
      </c>
      <c r="S140">
        <v>92235</v>
      </c>
      <c r="T140" t="s">
        <v>24</v>
      </c>
      <c r="U140" s="11">
        <v>1.3862589999999999E-3</v>
      </c>
      <c r="V140" s="11">
        <v>8.7999999999999994E-8</v>
      </c>
    </row>
    <row r="141" spans="1:22" x14ac:dyDescent="0.5">
      <c r="A141" t="s">
        <v>192</v>
      </c>
      <c r="B141" t="s">
        <v>62</v>
      </c>
      <c r="F141" s="8">
        <v>4.2169999999999996</v>
      </c>
      <c r="G141" s="8">
        <v>0.251</v>
      </c>
      <c r="H141" s="8">
        <v>2.7361559999999998</v>
      </c>
      <c r="I141" s="12">
        <v>1.6501125000000001</v>
      </c>
      <c r="J141" s="8">
        <v>1.6581633070472466</v>
      </c>
      <c r="K141" s="13">
        <v>42913</v>
      </c>
      <c r="L141" s="7">
        <v>0.56527777777777777</v>
      </c>
      <c r="M141">
        <v>-717</v>
      </c>
      <c r="N141">
        <v>877</v>
      </c>
      <c r="O141">
        <v>-10</v>
      </c>
      <c r="P141">
        <v>-11</v>
      </c>
      <c r="Q141">
        <v>898660</v>
      </c>
      <c r="R141">
        <v>-75255</v>
      </c>
      <c r="S141">
        <v>92235</v>
      </c>
      <c r="T141" t="s">
        <v>24</v>
      </c>
      <c r="U141" s="11">
        <v>1.271608E-3</v>
      </c>
      <c r="V141" s="11">
        <v>8.7999999999999994E-8</v>
      </c>
    </row>
    <row r="142" spans="1:22" x14ac:dyDescent="0.5">
      <c r="B142" s="15" t="s">
        <v>29</v>
      </c>
      <c r="C142" s="15"/>
      <c r="D142" s="15"/>
      <c r="E142" s="15"/>
      <c r="F142" s="16">
        <f>AVERAGE(F138:F141)</f>
        <v>4.0679999999999996</v>
      </c>
      <c r="G142" s="16">
        <f>2*STDEV(F138:F141)</f>
        <v>0.22643321311150399</v>
      </c>
    </row>
    <row r="143" spans="1:22" x14ac:dyDescent="0.5">
      <c r="B143" s="40" t="s">
        <v>90</v>
      </c>
      <c r="C143" s="40">
        <v>5.09</v>
      </c>
      <c r="D143" s="40"/>
      <c r="E143" s="41">
        <f>((F143/1000+1)/(C143/1000+1)-1)*1000</f>
        <v>-0.98150414390751894</v>
      </c>
      <c r="F143" s="41">
        <f>AVERAGE(F119:F122, F138:F141)</f>
        <v>4.1035000000000004</v>
      </c>
      <c r="G143" s="41">
        <f>2*STDEV(F119:F122, F138:F141)</f>
        <v>0.19345579044614516</v>
      </c>
    </row>
    <row r="144" spans="1:22" x14ac:dyDescent="0.5">
      <c r="B144" s="40"/>
      <c r="C144" s="40"/>
      <c r="D144" s="40"/>
      <c r="E144" s="41"/>
      <c r="F144" s="41"/>
      <c r="G144" s="41"/>
    </row>
    <row r="145" spans="1:22" x14ac:dyDescent="0.5">
      <c r="A145" t="s">
        <v>193</v>
      </c>
      <c r="B145" t="s">
        <v>194</v>
      </c>
      <c r="C145" s="46">
        <f>((F145/1000+1)/(E$161/1000+1)-1)*1000</f>
        <v>4.0277306493343712</v>
      </c>
      <c r="D145" s="46">
        <f>$G$161</f>
        <v>0.2083568367694503</v>
      </c>
      <c r="F145" s="8">
        <v>2.9630000000000001</v>
      </c>
      <c r="G145" s="8">
        <v>0.20699999999999999</v>
      </c>
      <c r="H145" s="8">
        <v>2.7016399999999998</v>
      </c>
      <c r="I145" s="12">
        <v>1.6494475</v>
      </c>
      <c r="J145" s="8">
        <v>1.6379060261087424</v>
      </c>
      <c r="K145" s="13">
        <v>42913</v>
      </c>
      <c r="L145" s="7">
        <v>0.56874999999999998</v>
      </c>
      <c r="M145">
        <v>2110</v>
      </c>
      <c r="N145">
        <v>-2933</v>
      </c>
      <c r="O145">
        <v>-12</v>
      </c>
      <c r="P145">
        <v>-12</v>
      </c>
      <c r="Q145">
        <v>898660</v>
      </c>
      <c r="R145">
        <v>-75255</v>
      </c>
      <c r="S145">
        <v>92235</v>
      </c>
      <c r="T145" t="s">
        <v>24</v>
      </c>
      <c r="U145" s="11">
        <v>1.24109E-3</v>
      </c>
      <c r="V145" s="11">
        <v>8.6999999999999998E-8</v>
      </c>
    </row>
    <row r="146" spans="1:22" x14ac:dyDescent="0.5">
      <c r="A146" t="s">
        <v>195</v>
      </c>
      <c r="B146" t="s">
        <v>196</v>
      </c>
      <c r="C146" s="46">
        <f t="shared" ref="C146:C154" si="10">((F146/1000+1)/(E$161/1000+1)-1)*1000</f>
        <v>3.7924811768188516</v>
      </c>
      <c r="D146" s="46">
        <f t="shared" ref="D146:D154" si="11">$G$161</f>
        <v>0.2083568367694503</v>
      </c>
      <c r="F146" s="8">
        <v>2.7280000000000002</v>
      </c>
      <c r="G146" s="8">
        <v>0.26400000000000001</v>
      </c>
      <c r="H146" s="8">
        <v>2.716691</v>
      </c>
      <c r="I146" s="12">
        <v>1.6482355</v>
      </c>
      <c r="J146" s="8">
        <v>1.6482420139597771</v>
      </c>
      <c r="K146" s="13">
        <v>42913</v>
      </c>
      <c r="L146" s="7">
        <v>0.57222222222222219</v>
      </c>
      <c r="M146">
        <v>824</v>
      </c>
      <c r="N146">
        <v>-2515</v>
      </c>
      <c r="O146">
        <v>-7</v>
      </c>
      <c r="P146">
        <v>-12</v>
      </c>
      <c r="Q146">
        <v>898660</v>
      </c>
      <c r="R146">
        <v>-75255</v>
      </c>
      <c r="S146">
        <v>92235</v>
      </c>
      <c r="T146" t="s">
        <v>24</v>
      </c>
      <c r="U146" s="11">
        <v>1.2653880000000001E-3</v>
      </c>
      <c r="V146" s="11">
        <v>8.7999999999999994E-8</v>
      </c>
    </row>
    <row r="147" spans="1:22" x14ac:dyDescent="0.5">
      <c r="A147" t="s">
        <v>197</v>
      </c>
      <c r="B147" t="s">
        <v>198</v>
      </c>
      <c r="C147" s="46">
        <f t="shared" si="10"/>
        <v>3.8064960390111757</v>
      </c>
      <c r="D147" s="46">
        <f t="shared" si="11"/>
        <v>0.2083568367694503</v>
      </c>
      <c r="F147" s="8">
        <v>2.742</v>
      </c>
      <c r="G147" s="8">
        <v>0.22</v>
      </c>
      <c r="H147" s="8">
        <v>2.7098779999999998</v>
      </c>
      <c r="I147" s="12">
        <v>1.6445585</v>
      </c>
      <c r="J147" s="8">
        <v>1.6477844965685318</v>
      </c>
      <c r="K147" s="13">
        <v>42913</v>
      </c>
      <c r="L147" s="7">
        <v>0.57500000000000007</v>
      </c>
      <c r="M147">
        <v>723</v>
      </c>
      <c r="N147">
        <v>-2712</v>
      </c>
      <c r="O147">
        <v>-5</v>
      </c>
      <c r="P147">
        <v>-12</v>
      </c>
      <c r="Q147">
        <v>898660</v>
      </c>
      <c r="R147">
        <v>-75255</v>
      </c>
      <c r="S147">
        <v>92235</v>
      </c>
      <c r="T147" t="s">
        <v>24</v>
      </c>
      <c r="U147" s="11">
        <v>1.241944E-3</v>
      </c>
      <c r="V147" s="11">
        <v>8.7999999999999994E-8</v>
      </c>
    </row>
    <row r="148" spans="1:22" x14ac:dyDescent="0.5">
      <c r="A148" t="s">
        <v>199</v>
      </c>
      <c r="B148" t="s">
        <v>200</v>
      </c>
      <c r="C148" s="46">
        <f t="shared" si="10"/>
        <v>3.9426404145945781</v>
      </c>
      <c r="D148" s="46">
        <f t="shared" si="11"/>
        <v>0.2083568367694503</v>
      </c>
      <c r="F148" s="8">
        <v>2.8780000000000001</v>
      </c>
      <c r="G148" s="8">
        <v>0.254</v>
      </c>
      <c r="H148" s="8">
        <v>2.7073800000000001</v>
      </c>
      <c r="I148" s="12">
        <v>1.6357965000000001</v>
      </c>
      <c r="J148" s="8">
        <v>1.6550836243994898</v>
      </c>
      <c r="K148" s="13">
        <v>42913</v>
      </c>
      <c r="L148" s="7">
        <v>0.57708333333333328</v>
      </c>
      <c r="M148">
        <v>175</v>
      </c>
      <c r="N148">
        <v>-2942</v>
      </c>
      <c r="O148">
        <v>-2</v>
      </c>
      <c r="P148">
        <v>-12</v>
      </c>
      <c r="Q148">
        <v>898660</v>
      </c>
      <c r="R148">
        <v>-75255</v>
      </c>
      <c r="S148">
        <v>92235</v>
      </c>
      <c r="T148" t="s">
        <v>24</v>
      </c>
      <c r="U148" s="11">
        <v>1.3013289999999999E-3</v>
      </c>
      <c r="V148" s="11">
        <v>8.9000000000000003E-8</v>
      </c>
    </row>
    <row r="149" spans="1:22" x14ac:dyDescent="0.5">
      <c r="A149" t="s">
        <v>201</v>
      </c>
      <c r="B149" t="s">
        <v>202</v>
      </c>
      <c r="C149" s="46">
        <f t="shared" si="10"/>
        <v>3.7834716225519927</v>
      </c>
      <c r="D149" s="46">
        <f t="shared" si="11"/>
        <v>0.2083568367694503</v>
      </c>
      <c r="F149" s="8">
        <v>2.7189999999999999</v>
      </c>
      <c r="G149" s="8">
        <v>0.23899999999999999</v>
      </c>
      <c r="H149" s="8">
        <v>2.6859060000000001</v>
      </c>
      <c r="I149" s="12">
        <v>1.634271</v>
      </c>
      <c r="J149" s="8">
        <v>1.6434887481941489</v>
      </c>
      <c r="K149" s="13">
        <v>42913</v>
      </c>
      <c r="L149" s="7">
        <v>0.57986111111111105</v>
      </c>
      <c r="M149">
        <v>-94</v>
      </c>
      <c r="N149">
        <v>-2950</v>
      </c>
      <c r="O149">
        <v>-1</v>
      </c>
      <c r="P149">
        <v>-12</v>
      </c>
      <c r="Q149">
        <v>898660</v>
      </c>
      <c r="R149">
        <v>-75255</v>
      </c>
      <c r="S149">
        <v>92235</v>
      </c>
      <c r="T149" t="s">
        <v>24</v>
      </c>
      <c r="U149" s="11">
        <v>1.2566439999999999E-3</v>
      </c>
      <c r="V149" s="11">
        <v>8.6999999999999998E-8</v>
      </c>
    </row>
    <row r="150" spans="1:22" x14ac:dyDescent="0.5">
      <c r="A150" t="s">
        <v>203</v>
      </c>
      <c r="B150" t="s">
        <v>204</v>
      </c>
      <c r="C150" s="46">
        <f t="shared" si="10"/>
        <v>3.7934822384038114</v>
      </c>
      <c r="D150" s="46">
        <f t="shared" si="11"/>
        <v>0.2083568367694503</v>
      </c>
      <c r="F150" s="8">
        <v>2.7290000000000001</v>
      </c>
      <c r="G150" s="8">
        <v>0.247</v>
      </c>
      <c r="H150" s="8">
        <v>2.6811349999999998</v>
      </c>
      <c r="I150" s="12">
        <v>1.635014</v>
      </c>
      <c r="J150" s="8">
        <v>1.639823879183909</v>
      </c>
      <c r="K150" s="13">
        <v>42913</v>
      </c>
      <c r="L150" s="7">
        <v>0.58263888888888882</v>
      </c>
      <c r="M150">
        <v>-810</v>
      </c>
      <c r="N150">
        <v>-2763</v>
      </c>
      <c r="O150">
        <v>1</v>
      </c>
      <c r="P150">
        <v>-11</v>
      </c>
      <c r="Q150">
        <v>898660</v>
      </c>
      <c r="R150">
        <v>-75255</v>
      </c>
      <c r="S150">
        <v>92235</v>
      </c>
      <c r="T150" t="s">
        <v>24</v>
      </c>
      <c r="U150" s="11">
        <v>1.3373409999999999E-3</v>
      </c>
      <c r="V150" s="11">
        <v>8.7999999999999994E-8</v>
      </c>
    </row>
    <row r="151" spans="1:22" x14ac:dyDescent="0.5">
      <c r="A151" t="s">
        <v>205</v>
      </c>
      <c r="B151" t="s">
        <v>206</v>
      </c>
      <c r="C151" s="46">
        <f t="shared" si="10"/>
        <v>4.8776319351455655</v>
      </c>
      <c r="D151" s="46">
        <f t="shared" si="11"/>
        <v>0.2083568367694503</v>
      </c>
      <c r="F151" s="8">
        <v>3.8119999999999998</v>
      </c>
      <c r="G151" s="8">
        <v>0.248</v>
      </c>
      <c r="H151" s="8">
        <v>2.6887629999999998</v>
      </c>
      <c r="I151" s="12">
        <v>1.6395905</v>
      </c>
      <c r="J151" s="8">
        <v>1.6398991089543395</v>
      </c>
      <c r="K151" s="13">
        <v>42913</v>
      </c>
      <c r="L151" s="7">
        <v>0.58611111111111114</v>
      </c>
      <c r="M151">
        <v>2032</v>
      </c>
      <c r="N151">
        <v>-4070</v>
      </c>
      <c r="O151">
        <v>-10</v>
      </c>
      <c r="P151">
        <v>-11</v>
      </c>
      <c r="Q151">
        <v>898660</v>
      </c>
      <c r="R151">
        <v>-75255</v>
      </c>
      <c r="S151">
        <v>92235</v>
      </c>
      <c r="T151" t="s">
        <v>24</v>
      </c>
      <c r="U151" s="11">
        <v>1.1786419999999999E-3</v>
      </c>
      <c r="V151" s="11">
        <v>8.9000000000000003E-8</v>
      </c>
    </row>
    <row r="152" spans="1:22" x14ac:dyDescent="0.5">
      <c r="A152" t="s">
        <v>207</v>
      </c>
      <c r="B152" t="s">
        <v>208</v>
      </c>
      <c r="C152" s="46">
        <f t="shared" si="10"/>
        <v>4.7134578351775147</v>
      </c>
      <c r="D152" s="46">
        <f t="shared" si="11"/>
        <v>0.2083568367694503</v>
      </c>
      <c r="F152" s="8">
        <v>3.6480000000000001</v>
      </c>
      <c r="G152" s="8">
        <v>0.245</v>
      </c>
      <c r="H152" s="8">
        <v>2.6733120000000001</v>
      </c>
      <c r="I152" s="12">
        <v>1.6309070000000001</v>
      </c>
      <c r="J152" s="8">
        <v>1.6391566165330089</v>
      </c>
      <c r="K152" s="13">
        <v>42913</v>
      </c>
      <c r="L152" s="7">
        <v>0.58888888888888891</v>
      </c>
      <c r="M152">
        <v>1479</v>
      </c>
      <c r="N152">
        <v>-4113</v>
      </c>
      <c r="O152">
        <v>-8</v>
      </c>
      <c r="P152">
        <v>-10</v>
      </c>
      <c r="Q152">
        <v>898660</v>
      </c>
      <c r="R152">
        <v>-75255</v>
      </c>
      <c r="S152">
        <v>92235</v>
      </c>
      <c r="T152" t="s">
        <v>24</v>
      </c>
      <c r="U152" s="11">
        <v>1.188686E-3</v>
      </c>
      <c r="V152" s="11">
        <v>8.9000000000000003E-8</v>
      </c>
    </row>
    <row r="153" spans="1:22" x14ac:dyDescent="0.5">
      <c r="A153" t="s">
        <v>209</v>
      </c>
      <c r="B153" t="s">
        <v>210</v>
      </c>
      <c r="C153" s="46">
        <f t="shared" si="10"/>
        <v>4.7595066680954368</v>
      </c>
      <c r="D153" s="46">
        <f t="shared" si="11"/>
        <v>0.2083568367694503</v>
      </c>
      <c r="F153" s="8">
        <v>3.694</v>
      </c>
      <c r="G153" s="8">
        <v>0.187</v>
      </c>
      <c r="H153" s="8">
        <v>2.673829</v>
      </c>
      <c r="I153" s="12">
        <v>1.630868</v>
      </c>
      <c r="J153" s="8">
        <v>1.639512823845952</v>
      </c>
      <c r="K153" s="13">
        <v>42913</v>
      </c>
      <c r="L153" s="7">
        <v>0.59097222222222223</v>
      </c>
      <c r="M153">
        <v>1312</v>
      </c>
      <c r="N153">
        <v>-4069</v>
      </c>
      <c r="O153">
        <v>-7</v>
      </c>
      <c r="P153">
        <v>-10</v>
      </c>
      <c r="Q153">
        <v>898660</v>
      </c>
      <c r="R153">
        <v>-75255</v>
      </c>
      <c r="S153">
        <v>92235</v>
      </c>
      <c r="T153" t="s">
        <v>24</v>
      </c>
      <c r="U153" s="11">
        <v>1.17808E-3</v>
      </c>
      <c r="V153" s="11">
        <v>8.6000000000000002E-8</v>
      </c>
    </row>
    <row r="154" spans="1:22" x14ac:dyDescent="0.5">
      <c r="A154" t="s">
        <v>211</v>
      </c>
      <c r="B154" t="s">
        <v>212</v>
      </c>
      <c r="C154" s="46">
        <f t="shared" si="10"/>
        <v>4.9887497710996431</v>
      </c>
      <c r="D154" s="46">
        <f t="shared" si="11"/>
        <v>0.2083568367694503</v>
      </c>
      <c r="F154" s="8">
        <v>3.923</v>
      </c>
      <c r="G154" s="8">
        <v>0.248</v>
      </c>
      <c r="H154" s="8">
        <v>2.6703769999999998</v>
      </c>
      <c r="I154" s="12">
        <v>1.6285989999999999</v>
      </c>
      <c r="J154" s="8">
        <v>1.6396774159876064</v>
      </c>
      <c r="K154" s="13">
        <v>42913</v>
      </c>
      <c r="L154" s="7">
        <v>0.59375</v>
      </c>
      <c r="M154">
        <v>940</v>
      </c>
      <c r="N154">
        <v>-4040</v>
      </c>
      <c r="O154">
        <v>-5</v>
      </c>
      <c r="P154">
        <v>-10</v>
      </c>
      <c r="Q154">
        <v>898660</v>
      </c>
      <c r="R154">
        <v>-75255</v>
      </c>
      <c r="S154">
        <v>92235</v>
      </c>
      <c r="T154" t="s">
        <v>24</v>
      </c>
      <c r="U154" s="11">
        <v>1.1832590000000001E-3</v>
      </c>
      <c r="V154" s="11">
        <v>8.6999999999999998E-8</v>
      </c>
    </row>
    <row r="156" spans="1:22" x14ac:dyDescent="0.5">
      <c r="A156" t="s">
        <v>213</v>
      </c>
      <c r="B156" t="s">
        <v>62</v>
      </c>
      <c r="F156" s="8">
        <v>3.887</v>
      </c>
      <c r="G156" s="8">
        <v>0.20899999999999999</v>
      </c>
      <c r="H156" s="8">
        <v>2.6942059999999999</v>
      </c>
      <c r="I156" s="12">
        <v>1.6210499999999999</v>
      </c>
      <c r="J156" s="8">
        <v>1.6620128928780729</v>
      </c>
      <c r="K156" s="13">
        <v>42913</v>
      </c>
      <c r="L156" s="7">
        <v>0.59652777777777777</v>
      </c>
      <c r="M156">
        <v>-733</v>
      </c>
      <c r="N156">
        <v>860</v>
      </c>
      <c r="O156">
        <v>-9</v>
      </c>
      <c r="P156">
        <v>-11</v>
      </c>
      <c r="Q156">
        <v>898660</v>
      </c>
      <c r="R156">
        <v>-75255</v>
      </c>
      <c r="S156">
        <v>92235</v>
      </c>
      <c r="T156" t="s">
        <v>24</v>
      </c>
      <c r="U156" s="11">
        <v>1.389623E-3</v>
      </c>
      <c r="V156" s="11">
        <v>8.6999999999999998E-8</v>
      </c>
    </row>
    <row r="157" spans="1:22" x14ac:dyDescent="0.5">
      <c r="A157" t="s">
        <v>214</v>
      </c>
      <c r="B157" t="s">
        <v>62</v>
      </c>
      <c r="F157" s="8">
        <v>4.0350000000000001</v>
      </c>
      <c r="G157" s="8">
        <v>0.255</v>
      </c>
      <c r="H157" s="8">
        <v>2.6843370000000002</v>
      </c>
      <c r="I157" s="12">
        <v>1.6191335</v>
      </c>
      <c r="J157" s="8">
        <v>1.6578849118988646</v>
      </c>
      <c r="K157" s="13">
        <v>42913</v>
      </c>
      <c r="L157" s="7">
        <v>0.59861111111111109</v>
      </c>
      <c r="M157">
        <v>-752</v>
      </c>
      <c r="N157">
        <v>842</v>
      </c>
      <c r="O157">
        <v>-10</v>
      </c>
      <c r="P157">
        <v>-11</v>
      </c>
      <c r="Q157">
        <v>898660</v>
      </c>
      <c r="R157">
        <v>-75255</v>
      </c>
      <c r="S157">
        <v>92235</v>
      </c>
      <c r="T157" t="s">
        <v>24</v>
      </c>
      <c r="U157" s="11">
        <v>1.35165E-3</v>
      </c>
      <c r="V157" s="11">
        <v>8.7999999999999994E-8</v>
      </c>
    </row>
    <row r="158" spans="1:22" x14ac:dyDescent="0.5">
      <c r="A158" t="s">
        <v>215</v>
      </c>
      <c r="B158" t="s">
        <v>62</v>
      </c>
      <c r="F158" s="8">
        <v>3.98</v>
      </c>
      <c r="G158" s="8">
        <v>0.22500000000000001</v>
      </c>
      <c r="H158" s="8">
        <v>2.6710780000000001</v>
      </c>
      <c r="I158" s="12">
        <v>1.6149084999999999</v>
      </c>
      <c r="J158" s="8">
        <v>1.6540119765299397</v>
      </c>
      <c r="K158" s="13">
        <v>42913</v>
      </c>
      <c r="L158" s="7">
        <v>0.60138888888888886</v>
      </c>
      <c r="M158">
        <v>-765</v>
      </c>
      <c r="N158">
        <v>826</v>
      </c>
      <c r="O158">
        <v>-10</v>
      </c>
      <c r="P158">
        <v>-11</v>
      </c>
      <c r="Q158">
        <v>898660</v>
      </c>
      <c r="R158">
        <v>-75255</v>
      </c>
      <c r="S158">
        <v>92235</v>
      </c>
      <c r="T158" t="s">
        <v>24</v>
      </c>
      <c r="U158" s="11">
        <v>1.3376760000000001E-3</v>
      </c>
      <c r="V158" s="11">
        <v>8.6999999999999998E-8</v>
      </c>
    </row>
    <row r="159" spans="1:22" x14ac:dyDescent="0.5">
      <c r="A159" t="s">
        <v>216</v>
      </c>
      <c r="B159" t="s">
        <v>62</v>
      </c>
      <c r="F159" s="8">
        <v>4.2119999999999997</v>
      </c>
      <c r="G159" s="8">
        <v>0.22700000000000001</v>
      </c>
      <c r="H159" s="8">
        <v>2.6534949999999999</v>
      </c>
      <c r="I159" s="12">
        <v>1.6143610000000002</v>
      </c>
      <c r="J159" s="8">
        <v>1.6436813079602393</v>
      </c>
      <c r="K159" s="13">
        <v>42913</v>
      </c>
      <c r="L159" s="7">
        <v>0.60347222222222219</v>
      </c>
      <c r="M159">
        <v>-777</v>
      </c>
      <c r="N159">
        <v>804</v>
      </c>
      <c r="O159">
        <v>-9</v>
      </c>
      <c r="P159">
        <v>-8</v>
      </c>
      <c r="Q159">
        <v>898660</v>
      </c>
      <c r="R159">
        <v>-75255</v>
      </c>
      <c r="S159">
        <v>92235</v>
      </c>
      <c r="T159" t="s">
        <v>24</v>
      </c>
      <c r="U159" s="11">
        <v>1.3628539999999999E-3</v>
      </c>
      <c r="V159" s="11">
        <v>8.6999999999999998E-8</v>
      </c>
    </row>
    <row r="160" spans="1:22" x14ac:dyDescent="0.5">
      <c r="B160" s="15" t="s">
        <v>29</v>
      </c>
      <c r="C160" s="15"/>
      <c r="D160" s="15"/>
      <c r="E160" s="15"/>
      <c r="F160" s="16">
        <f>AVERAGE(F156:F159)</f>
        <v>4.0285000000000002</v>
      </c>
      <c r="G160" s="16">
        <f>2*STDEV(F156:F159)</f>
        <v>0.27346907198682119</v>
      </c>
    </row>
    <row r="161" spans="1:22" x14ac:dyDescent="0.5">
      <c r="B161" s="40" t="s">
        <v>90</v>
      </c>
      <c r="C161" s="40">
        <v>5.09</v>
      </c>
      <c r="D161" s="40"/>
      <c r="E161" s="41">
        <f>((F161/1000+1)/(C161/1000+1)-1)*1000</f>
        <v>-1.0604594044884008</v>
      </c>
      <c r="F161" s="41">
        <f>AVERAGE(F137:F140, F156:F159)</f>
        <v>4.0241428571428575</v>
      </c>
      <c r="G161" s="41">
        <f>2*STDEV(F137:F140, F156:F159)</f>
        <v>0.2083568367694503</v>
      </c>
    </row>
    <row r="163" spans="1:22" x14ac:dyDescent="0.5">
      <c r="A163" t="s">
        <v>217</v>
      </c>
      <c r="B163" t="s">
        <v>218</v>
      </c>
      <c r="C163" s="46">
        <f>((F163/1000+1)/(E$179/1000+1)-1)*1000</f>
        <v>4.695978514630772</v>
      </c>
      <c r="D163" s="46">
        <f>$G$179</f>
        <v>0.23412069536886293</v>
      </c>
      <c r="F163" s="8">
        <v>3.6850000000000001</v>
      </c>
      <c r="G163" s="8">
        <v>0.25800000000000001</v>
      </c>
      <c r="H163" s="8">
        <v>2.6620979999999999</v>
      </c>
      <c r="I163" s="12">
        <v>1.6182725</v>
      </c>
      <c r="J163" s="8">
        <v>1.6450245555059484</v>
      </c>
      <c r="K163" s="13">
        <v>42913</v>
      </c>
      <c r="L163" s="7">
        <v>0.60625000000000007</v>
      </c>
      <c r="M163">
        <v>491</v>
      </c>
      <c r="N163">
        <v>-4148</v>
      </c>
      <c r="O163">
        <v>-13</v>
      </c>
      <c r="P163">
        <v>-10</v>
      </c>
      <c r="Q163">
        <v>898660</v>
      </c>
      <c r="R163">
        <v>-75255</v>
      </c>
      <c r="S163">
        <v>92235</v>
      </c>
      <c r="T163" t="s">
        <v>24</v>
      </c>
      <c r="U163" s="11">
        <v>1.176423E-3</v>
      </c>
      <c r="V163" s="11">
        <v>8.6999999999999998E-8</v>
      </c>
    </row>
    <row r="164" spans="1:22" x14ac:dyDescent="0.5">
      <c r="A164" t="s">
        <v>219</v>
      </c>
      <c r="B164" t="s">
        <v>220</v>
      </c>
      <c r="C164" s="46">
        <f t="shared" ref="C164:C171" si="12">((F164/1000+1)/(E$179/1000+1)-1)*1000</f>
        <v>4.6769593765627615</v>
      </c>
      <c r="D164" s="46">
        <f t="shared" ref="D164:D171" si="13">$G$179</f>
        <v>0.23412069536886293</v>
      </c>
      <c r="F164" s="8">
        <v>3.6659999999999999</v>
      </c>
      <c r="G164" s="8">
        <v>0.247</v>
      </c>
      <c r="H164" s="8">
        <v>2.6471089999999999</v>
      </c>
      <c r="I164" s="12">
        <v>1.6160429999999999</v>
      </c>
      <c r="J164" s="8">
        <v>1.6380189141006769</v>
      </c>
      <c r="K164" s="13">
        <v>42913</v>
      </c>
      <c r="L164" s="7">
        <v>0.60902777777777783</v>
      </c>
      <c r="M164">
        <v>370</v>
      </c>
      <c r="N164">
        <v>-4026</v>
      </c>
      <c r="O164">
        <v>-14</v>
      </c>
      <c r="P164">
        <v>-10</v>
      </c>
      <c r="Q164">
        <v>898660</v>
      </c>
      <c r="R164">
        <v>-75255</v>
      </c>
      <c r="S164">
        <v>92235</v>
      </c>
      <c r="T164" t="s">
        <v>24</v>
      </c>
      <c r="U164" s="11">
        <v>1.200574E-3</v>
      </c>
      <c r="V164" s="11">
        <v>8.6999999999999998E-8</v>
      </c>
    </row>
    <row r="165" spans="1:22" x14ac:dyDescent="0.5">
      <c r="A165" t="s">
        <v>221</v>
      </c>
      <c r="B165" t="s">
        <v>222</v>
      </c>
      <c r="C165" s="46">
        <f t="shared" si="12"/>
        <v>5.3556423034102352</v>
      </c>
      <c r="D165" s="46">
        <f t="shared" si="13"/>
        <v>0.23412069536886293</v>
      </c>
      <c r="F165" s="8">
        <v>4.3440000000000003</v>
      </c>
      <c r="G165" s="8">
        <v>0.20200000000000001</v>
      </c>
      <c r="H165" s="8">
        <v>2.682283</v>
      </c>
      <c r="I165" s="12">
        <v>1.617451</v>
      </c>
      <c r="J165" s="8">
        <v>1.6583395725743779</v>
      </c>
      <c r="K165" s="13">
        <v>42913</v>
      </c>
      <c r="L165" s="7">
        <v>0.6118055555555556</v>
      </c>
      <c r="M165">
        <v>2492</v>
      </c>
      <c r="N165">
        <v>-6037</v>
      </c>
      <c r="O165">
        <v>-15</v>
      </c>
      <c r="P165">
        <v>-11</v>
      </c>
      <c r="Q165">
        <v>898660</v>
      </c>
      <c r="R165">
        <v>-75255</v>
      </c>
      <c r="S165">
        <v>92235</v>
      </c>
      <c r="T165" t="s">
        <v>24</v>
      </c>
      <c r="U165" s="11">
        <v>1.1094740000000001E-3</v>
      </c>
      <c r="V165" s="11">
        <v>8.6999999999999998E-8</v>
      </c>
    </row>
    <row r="166" spans="1:22" x14ac:dyDescent="0.5">
      <c r="A166" t="s">
        <v>223</v>
      </c>
      <c r="B166" t="s">
        <v>224</v>
      </c>
      <c r="C166" s="46">
        <f t="shared" si="12"/>
        <v>5.5858739747598474</v>
      </c>
      <c r="D166" s="46">
        <f t="shared" si="13"/>
        <v>0.23412069536886293</v>
      </c>
      <c r="F166" s="8">
        <v>4.5739999999999998</v>
      </c>
      <c r="G166" s="8">
        <v>0.23100000000000001</v>
      </c>
      <c r="H166" s="8">
        <v>2.6739989999999998</v>
      </c>
      <c r="I166" s="12">
        <v>1.6149870000000002</v>
      </c>
      <c r="J166" s="8">
        <v>1.6557402629247167</v>
      </c>
      <c r="K166" s="13">
        <v>42913</v>
      </c>
      <c r="L166" s="7">
        <v>0.61458333333333337</v>
      </c>
      <c r="M166">
        <v>1913</v>
      </c>
      <c r="N166">
        <v>-5904</v>
      </c>
      <c r="O166">
        <v>-15</v>
      </c>
      <c r="P166">
        <v>-13</v>
      </c>
      <c r="Q166">
        <v>898660</v>
      </c>
      <c r="R166">
        <v>-75255</v>
      </c>
      <c r="S166">
        <v>92235</v>
      </c>
      <c r="T166" t="s">
        <v>24</v>
      </c>
      <c r="U166" s="11">
        <v>1.1517089999999999E-3</v>
      </c>
      <c r="V166" s="11">
        <v>8.6999999999999998E-8</v>
      </c>
    </row>
    <row r="167" spans="1:22" x14ac:dyDescent="0.5">
      <c r="A167" t="s">
        <v>225</v>
      </c>
      <c r="B167" t="s">
        <v>226</v>
      </c>
      <c r="C167" s="46">
        <f t="shared" si="12"/>
        <v>5.2775637366049288</v>
      </c>
      <c r="D167" s="46">
        <f t="shared" si="13"/>
        <v>0.23412069536886293</v>
      </c>
      <c r="F167" s="8">
        <v>4.266</v>
      </c>
      <c r="G167" s="8">
        <v>0.22900000000000001</v>
      </c>
      <c r="H167" s="8">
        <v>2.6648670000000001</v>
      </c>
      <c r="I167" s="12">
        <v>1.6161210000000001</v>
      </c>
      <c r="J167" s="8">
        <v>1.6489278958691829</v>
      </c>
      <c r="K167" s="13">
        <v>42913</v>
      </c>
      <c r="L167" s="7">
        <v>0.61736111111111114</v>
      </c>
      <c r="M167">
        <v>1132</v>
      </c>
      <c r="N167">
        <v>-5454</v>
      </c>
      <c r="O167">
        <v>-15</v>
      </c>
      <c r="P167">
        <v>-9</v>
      </c>
      <c r="Q167">
        <v>898660</v>
      </c>
      <c r="R167">
        <v>-75255</v>
      </c>
      <c r="S167">
        <v>92235</v>
      </c>
      <c r="T167" t="s">
        <v>24</v>
      </c>
      <c r="U167" s="11">
        <v>1.121335E-3</v>
      </c>
      <c r="V167" s="11">
        <v>8.6999999999999998E-8</v>
      </c>
    </row>
    <row r="168" spans="1:22" x14ac:dyDescent="0.5">
      <c r="A168" t="s">
        <v>227</v>
      </c>
      <c r="B168" t="s">
        <v>228</v>
      </c>
      <c r="C168" s="46">
        <f t="shared" si="12"/>
        <v>5.2205063224006754</v>
      </c>
      <c r="D168" s="46">
        <f t="shared" si="13"/>
        <v>0.23412069536886293</v>
      </c>
      <c r="F168" s="8">
        <v>4.2089999999999996</v>
      </c>
      <c r="G168" s="8">
        <v>0.23499999999999999</v>
      </c>
      <c r="H168" s="8">
        <v>2.6599590000000002</v>
      </c>
      <c r="I168" s="12">
        <v>1.6114269999999999</v>
      </c>
      <c r="J168" s="8">
        <v>1.6506853863066713</v>
      </c>
      <c r="K168" s="13">
        <v>42913</v>
      </c>
      <c r="L168" s="7">
        <v>0.62013888888888891</v>
      </c>
      <c r="M168">
        <v>1054</v>
      </c>
      <c r="N168">
        <v>-5688</v>
      </c>
      <c r="O168">
        <v>-15</v>
      </c>
      <c r="P168">
        <v>-10</v>
      </c>
      <c r="Q168">
        <v>898660</v>
      </c>
      <c r="R168">
        <v>-75255</v>
      </c>
      <c r="S168">
        <v>92235</v>
      </c>
      <c r="T168" t="s">
        <v>24</v>
      </c>
      <c r="U168" s="11">
        <v>1.1619790000000001E-3</v>
      </c>
      <c r="V168" s="11">
        <v>8.6999999999999998E-8</v>
      </c>
    </row>
    <row r="169" spans="1:22" x14ac:dyDescent="0.5">
      <c r="A169" t="s">
        <v>229</v>
      </c>
      <c r="B169" t="s">
        <v>230</v>
      </c>
      <c r="C169" s="46">
        <f t="shared" si="12"/>
        <v>5.5818699456926524</v>
      </c>
      <c r="D169" s="46">
        <f t="shared" si="13"/>
        <v>0.23412069536886293</v>
      </c>
      <c r="F169" s="8">
        <v>4.57</v>
      </c>
      <c r="G169" s="8">
        <v>0.223</v>
      </c>
      <c r="H169" s="8">
        <v>2.664771</v>
      </c>
      <c r="I169" s="12">
        <v>1.6085720000000001</v>
      </c>
      <c r="J169" s="8">
        <v>1.6566066051131063</v>
      </c>
      <c r="K169" s="13">
        <v>42913</v>
      </c>
      <c r="L169" s="7">
        <v>0.62291666666666667</v>
      </c>
      <c r="M169">
        <v>1085</v>
      </c>
      <c r="N169">
        <v>-5928</v>
      </c>
      <c r="O169">
        <v>-14</v>
      </c>
      <c r="P169">
        <v>-12</v>
      </c>
      <c r="Q169">
        <v>898660</v>
      </c>
      <c r="R169">
        <v>-75255</v>
      </c>
      <c r="S169">
        <v>92235</v>
      </c>
      <c r="T169" t="s">
        <v>24</v>
      </c>
      <c r="U169" s="11">
        <v>1.108099E-3</v>
      </c>
      <c r="V169" s="11">
        <v>8.6000000000000002E-8</v>
      </c>
    </row>
    <row r="170" spans="1:22" x14ac:dyDescent="0.5">
      <c r="A170" t="s">
        <v>231</v>
      </c>
      <c r="B170" t="s">
        <v>232</v>
      </c>
      <c r="C170" s="46">
        <f t="shared" si="12"/>
        <v>5.3946815868131104</v>
      </c>
      <c r="D170" s="46">
        <f t="shared" si="13"/>
        <v>0.23412069536886293</v>
      </c>
      <c r="F170" s="8">
        <v>4.383</v>
      </c>
      <c r="G170" s="8">
        <v>0.26200000000000001</v>
      </c>
      <c r="H170" s="8">
        <v>2.651608</v>
      </c>
      <c r="I170" s="12">
        <v>1.6088065</v>
      </c>
      <c r="J170" s="8">
        <v>1.6481832961266627</v>
      </c>
      <c r="K170" s="13">
        <v>42913</v>
      </c>
      <c r="L170" s="7">
        <v>0.62638888888888888</v>
      </c>
      <c r="M170">
        <v>6</v>
      </c>
      <c r="N170">
        <v>-5721</v>
      </c>
      <c r="O170">
        <v>-13</v>
      </c>
      <c r="P170">
        <v>-7</v>
      </c>
      <c r="Q170">
        <v>898660</v>
      </c>
      <c r="R170">
        <v>-75255</v>
      </c>
      <c r="S170">
        <v>92235</v>
      </c>
      <c r="T170" t="s">
        <v>24</v>
      </c>
      <c r="U170" s="11">
        <v>1.1732820000000001E-3</v>
      </c>
      <c r="V170" s="11">
        <v>8.6999999999999998E-8</v>
      </c>
    </row>
    <row r="171" spans="1:22" x14ac:dyDescent="0.5">
      <c r="A171" t="s">
        <v>233</v>
      </c>
      <c r="B171" t="s">
        <v>234</v>
      </c>
      <c r="C171" s="46">
        <f t="shared" si="12"/>
        <v>5.3446312234761706</v>
      </c>
      <c r="D171" s="46">
        <f t="shared" si="13"/>
        <v>0.23412069536886293</v>
      </c>
      <c r="F171" s="8">
        <v>4.3330000000000002</v>
      </c>
      <c r="G171" s="8">
        <v>0.20399999999999999</v>
      </c>
      <c r="H171" s="8">
        <v>2.6154459999999999</v>
      </c>
      <c r="I171" s="12">
        <v>1.6068899999999999</v>
      </c>
      <c r="J171" s="8">
        <v>1.6276447049891405</v>
      </c>
      <c r="K171" s="13">
        <v>42913</v>
      </c>
      <c r="L171" s="7">
        <v>0.62916666666666665</v>
      </c>
      <c r="M171">
        <v>-1934</v>
      </c>
      <c r="N171">
        <v>-5468</v>
      </c>
      <c r="O171">
        <v>-4</v>
      </c>
      <c r="P171">
        <v>-2</v>
      </c>
      <c r="Q171">
        <v>898660</v>
      </c>
      <c r="R171">
        <v>-75255</v>
      </c>
      <c r="S171">
        <v>92235</v>
      </c>
      <c r="T171" t="s">
        <v>24</v>
      </c>
      <c r="U171" s="11">
        <v>1.182614E-3</v>
      </c>
      <c r="V171" s="11">
        <v>8.6999999999999998E-8</v>
      </c>
    </row>
    <row r="172" spans="1:22" x14ac:dyDescent="0.5">
      <c r="A172" t="s">
        <v>235</v>
      </c>
      <c r="B172" t="s">
        <v>236</v>
      </c>
      <c r="C172" s="46">
        <f>((F172/1000+1)/(E$179/1000+1)-1)*1000</f>
        <v>5.2034891988663734</v>
      </c>
      <c r="D172" s="46">
        <f>$G$179</f>
        <v>0.23412069536886293</v>
      </c>
      <c r="F172" s="8">
        <v>4.1920000000000002</v>
      </c>
      <c r="G172" s="8">
        <v>0.184</v>
      </c>
      <c r="H172" s="8">
        <v>2.6182219999999998</v>
      </c>
      <c r="I172" s="12">
        <v>1.5987149999999999</v>
      </c>
      <c r="J172" s="8">
        <v>1.6377040310499369</v>
      </c>
      <c r="K172" s="13">
        <v>42913</v>
      </c>
      <c r="L172" s="7">
        <v>0.63194444444444442</v>
      </c>
      <c r="M172">
        <v>-2031</v>
      </c>
      <c r="N172">
        <v>-5708</v>
      </c>
      <c r="O172">
        <v>-5</v>
      </c>
      <c r="P172">
        <v>-2</v>
      </c>
      <c r="Q172">
        <v>898660</v>
      </c>
      <c r="R172">
        <v>-75255</v>
      </c>
      <c r="S172">
        <v>92235</v>
      </c>
      <c r="T172" t="s">
        <v>24</v>
      </c>
      <c r="U172" s="11">
        <v>1.1712649999999999E-3</v>
      </c>
      <c r="V172" s="11">
        <v>8.6999999999999998E-8</v>
      </c>
    </row>
    <row r="174" spans="1:22" x14ac:dyDescent="0.5">
      <c r="A174" t="s">
        <v>237</v>
      </c>
      <c r="B174" t="s">
        <v>62</v>
      </c>
      <c r="F174" s="8">
        <v>4.2130000000000001</v>
      </c>
      <c r="G174" s="8">
        <v>0.22800000000000001</v>
      </c>
      <c r="H174" s="8">
        <v>2.802851</v>
      </c>
      <c r="I174" s="12">
        <v>1.6900109999999999</v>
      </c>
      <c r="J174" s="8">
        <v>1.6584809211300993</v>
      </c>
      <c r="K174" s="13">
        <v>42913</v>
      </c>
      <c r="L174" s="7">
        <v>0.63680555555555551</v>
      </c>
      <c r="M174">
        <v>-778</v>
      </c>
      <c r="N174">
        <v>781</v>
      </c>
      <c r="O174">
        <v>-10</v>
      </c>
      <c r="P174">
        <v>-11</v>
      </c>
      <c r="Q174">
        <v>898660</v>
      </c>
      <c r="R174">
        <v>-75255</v>
      </c>
      <c r="S174">
        <v>92235</v>
      </c>
      <c r="T174" t="s">
        <v>24</v>
      </c>
      <c r="U174" s="11">
        <v>1.249462E-3</v>
      </c>
      <c r="V174" s="11">
        <v>8.6000000000000002E-8</v>
      </c>
    </row>
    <row r="175" spans="1:22" x14ac:dyDescent="0.5">
      <c r="A175" t="s">
        <v>238</v>
      </c>
      <c r="B175" t="s">
        <v>62</v>
      </c>
      <c r="F175" s="8">
        <v>4.13</v>
      </c>
      <c r="G175" s="8">
        <v>0.28799999999999998</v>
      </c>
      <c r="H175" s="8">
        <v>2.8184610000000001</v>
      </c>
      <c r="I175" s="12">
        <v>1.703584</v>
      </c>
      <c r="J175" s="8">
        <v>1.6544303069293913</v>
      </c>
      <c r="K175" s="13">
        <v>42913</v>
      </c>
      <c r="L175" s="7">
        <v>0.63888888888888895</v>
      </c>
      <c r="M175">
        <v>-794</v>
      </c>
      <c r="N175">
        <v>764</v>
      </c>
      <c r="O175">
        <v>-10</v>
      </c>
      <c r="P175">
        <v>-11</v>
      </c>
      <c r="Q175">
        <v>898660</v>
      </c>
      <c r="R175">
        <v>-75255</v>
      </c>
      <c r="S175">
        <v>92235</v>
      </c>
      <c r="T175" t="s">
        <v>24</v>
      </c>
      <c r="U175" s="11">
        <v>1.2706270000000001E-3</v>
      </c>
      <c r="V175" s="11">
        <v>8.6999999999999998E-8</v>
      </c>
    </row>
    <row r="176" spans="1:22" x14ac:dyDescent="0.5">
      <c r="A176" t="s">
        <v>239</v>
      </c>
      <c r="B176" t="s">
        <v>62</v>
      </c>
      <c r="F176" s="8">
        <v>4.0190000000000001</v>
      </c>
      <c r="G176" s="8">
        <v>0.25900000000000001</v>
      </c>
      <c r="H176" s="8">
        <v>2.8216749999999999</v>
      </c>
      <c r="I176" s="12">
        <v>1.70773</v>
      </c>
      <c r="J176" s="8">
        <v>1.6522957376166021</v>
      </c>
      <c r="K176" s="13">
        <v>42913</v>
      </c>
      <c r="L176" s="7">
        <v>0.64166666666666672</v>
      </c>
      <c r="M176">
        <v>-807</v>
      </c>
      <c r="N176">
        <v>743</v>
      </c>
      <c r="O176">
        <v>-10</v>
      </c>
      <c r="P176">
        <v>-11</v>
      </c>
      <c r="Q176">
        <v>898660</v>
      </c>
      <c r="R176">
        <v>-75255</v>
      </c>
      <c r="S176">
        <v>92235</v>
      </c>
      <c r="T176" t="s">
        <v>24</v>
      </c>
      <c r="U176" s="11">
        <v>1.2683900000000001E-3</v>
      </c>
      <c r="V176" s="11">
        <v>8.4999999999999994E-8</v>
      </c>
    </row>
    <row r="177" spans="1:22" x14ac:dyDescent="0.5">
      <c r="A177" t="s">
        <v>240</v>
      </c>
      <c r="B177" t="s">
        <v>62</v>
      </c>
      <c r="F177" s="8">
        <v>4.1529999999999996</v>
      </c>
      <c r="G177" s="8">
        <v>0.2</v>
      </c>
      <c r="H177" s="8">
        <v>2.81589</v>
      </c>
      <c r="I177" s="12">
        <v>1.7073390000000002</v>
      </c>
      <c r="J177" s="8">
        <v>1.6492858184578456</v>
      </c>
      <c r="K177" s="13">
        <v>42913</v>
      </c>
      <c r="L177" s="7">
        <v>0.64374999999999993</v>
      </c>
      <c r="M177">
        <v>-818</v>
      </c>
      <c r="N177">
        <v>717</v>
      </c>
      <c r="O177">
        <v>-9</v>
      </c>
      <c r="P177">
        <v>-12</v>
      </c>
      <c r="Q177">
        <v>898660</v>
      </c>
      <c r="R177">
        <v>-75255</v>
      </c>
      <c r="S177">
        <v>92235</v>
      </c>
      <c r="T177" t="s">
        <v>24</v>
      </c>
      <c r="U177" s="11">
        <v>1.306824E-3</v>
      </c>
      <c r="V177" s="11">
        <v>8.6000000000000002E-8</v>
      </c>
    </row>
    <row r="178" spans="1:22" x14ac:dyDescent="0.5">
      <c r="B178" s="15" t="s">
        <v>29</v>
      </c>
      <c r="C178" s="15"/>
      <c r="D178" s="15"/>
      <c r="E178" s="15"/>
      <c r="F178" s="16">
        <f>AVERAGE(F174:F177)</f>
        <v>4.1287500000000001</v>
      </c>
      <c r="G178" s="16">
        <f>2*STDEV(F174:F177)</f>
        <v>0.16220460330500269</v>
      </c>
    </row>
    <row r="179" spans="1:22" x14ac:dyDescent="0.5">
      <c r="B179" s="40" t="s">
        <v>90</v>
      </c>
      <c r="C179" s="40">
        <v>5.09</v>
      </c>
      <c r="D179" s="40"/>
      <c r="E179" s="41">
        <f>((F179/1000+1)/(C179/1000+1)-1)*1000</f>
        <v>-1.0062531713578293</v>
      </c>
      <c r="F179" s="41">
        <f>AVERAGE(F156:F159, F174:F177)</f>
        <v>4.0786249999999997</v>
      </c>
      <c r="G179" s="41">
        <f>2*STDEV(F156:F159, F174:F177)</f>
        <v>0.23412069536886293</v>
      </c>
    </row>
    <row r="181" spans="1:22" x14ac:dyDescent="0.5">
      <c r="A181" s="21"/>
      <c r="B181" s="21" t="s">
        <v>241</v>
      </c>
      <c r="C181" s="48"/>
      <c r="D181" s="48"/>
      <c r="E181" s="22"/>
      <c r="F181" s="23"/>
      <c r="G181" s="23"/>
      <c r="H181" s="23"/>
      <c r="I181" s="23"/>
      <c r="J181" s="23"/>
      <c r="K181" s="21"/>
      <c r="L181" s="24"/>
      <c r="M181" s="21"/>
      <c r="N181" s="21"/>
      <c r="O181" s="21"/>
      <c r="P181" s="21"/>
      <c r="Q181" s="21"/>
      <c r="R181" s="21"/>
      <c r="S181" s="21"/>
      <c r="T181" s="21"/>
      <c r="U181" s="25"/>
      <c r="V181" s="25"/>
    </row>
    <row r="183" spans="1:22" x14ac:dyDescent="0.5">
      <c r="A183" t="s">
        <v>242</v>
      </c>
      <c r="B183" t="s">
        <v>243</v>
      </c>
      <c r="F183" s="8">
        <v>3.923</v>
      </c>
      <c r="G183" s="8">
        <v>0.25</v>
      </c>
      <c r="H183" s="8">
        <v>2.7928069999999998</v>
      </c>
      <c r="I183" s="12">
        <v>1.7114070000000001</v>
      </c>
      <c r="J183" s="8">
        <v>1.6318777473739441</v>
      </c>
      <c r="K183" s="13">
        <v>42913</v>
      </c>
      <c r="L183" s="7">
        <v>0.65555555555555556</v>
      </c>
      <c r="M183">
        <v>-1383</v>
      </c>
      <c r="N183">
        <v>133</v>
      </c>
      <c r="O183">
        <v>-29</v>
      </c>
      <c r="P183">
        <v>-4</v>
      </c>
      <c r="Q183">
        <v>898660</v>
      </c>
      <c r="R183">
        <v>-75255</v>
      </c>
      <c r="S183">
        <v>92235</v>
      </c>
      <c r="T183" t="s">
        <v>24</v>
      </c>
      <c r="U183" s="11">
        <v>1.1909729999999999E-3</v>
      </c>
      <c r="V183" s="11">
        <v>8.9000000000000003E-8</v>
      </c>
    </row>
    <row r="184" spans="1:22" x14ac:dyDescent="0.5">
      <c r="A184" t="s">
        <v>244</v>
      </c>
      <c r="B184" t="s">
        <v>245</v>
      </c>
      <c r="F184" s="8">
        <v>3.7970000000000002</v>
      </c>
      <c r="G184" s="8">
        <v>0.19900000000000001</v>
      </c>
      <c r="H184" s="8">
        <v>2.8035169999999998</v>
      </c>
      <c r="I184" s="12">
        <v>1.7121895</v>
      </c>
      <c r="J184" s="8">
        <v>1.6373870999676143</v>
      </c>
      <c r="K184" s="13">
        <v>42913</v>
      </c>
      <c r="L184" s="7">
        <v>0.65763888888888888</v>
      </c>
      <c r="M184">
        <v>-950</v>
      </c>
      <c r="N184">
        <v>242</v>
      </c>
      <c r="O184">
        <v>-30</v>
      </c>
      <c r="P184">
        <v>-4</v>
      </c>
      <c r="Q184">
        <v>898660</v>
      </c>
      <c r="R184">
        <v>-75255</v>
      </c>
      <c r="S184">
        <v>92235</v>
      </c>
      <c r="T184" t="s">
        <v>24</v>
      </c>
      <c r="U184" s="11">
        <v>1.2107039999999999E-3</v>
      </c>
      <c r="V184" s="11">
        <v>8.6999999999999998E-8</v>
      </c>
    </row>
    <row r="185" spans="1:22" x14ac:dyDescent="0.5">
      <c r="A185" t="s">
        <v>246</v>
      </c>
      <c r="B185" t="s">
        <v>247</v>
      </c>
      <c r="F185" s="8">
        <v>3.7040000000000002</v>
      </c>
      <c r="G185" s="8">
        <v>0.25800000000000001</v>
      </c>
      <c r="H185" s="8">
        <v>2.789882</v>
      </c>
      <c r="I185" s="12">
        <v>1.7098420000000001</v>
      </c>
      <c r="J185" s="8">
        <v>1.6316607031526889</v>
      </c>
      <c r="K185" s="13">
        <v>42913</v>
      </c>
      <c r="L185" s="7">
        <v>0.65972222222222221</v>
      </c>
      <c r="M185">
        <v>-632</v>
      </c>
      <c r="N185">
        <v>281</v>
      </c>
      <c r="O185">
        <v>-31</v>
      </c>
      <c r="P185">
        <v>-4</v>
      </c>
      <c r="Q185">
        <v>898660</v>
      </c>
      <c r="R185">
        <v>-75255</v>
      </c>
      <c r="S185">
        <v>92235</v>
      </c>
      <c r="T185" t="s">
        <v>24</v>
      </c>
      <c r="U185" s="11">
        <v>1.1957560000000001E-3</v>
      </c>
      <c r="V185" s="11">
        <v>8.7999999999999994E-8</v>
      </c>
    </row>
    <row r="186" spans="1:22" x14ac:dyDescent="0.5">
      <c r="A186" t="s">
        <v>248</v>
      </c>
      <c r="B186" t="s">
        <v>249</v>
      </c>
      <c r="F186" s="8">
        <v>3.8820000000000001</v>
      </c>
      <c r="G186" s="8">
        <v>0.18099999999999999</v>
      </c>
      <c r="H186" s="8">
        <v>2.7951709999999999</v>
      </c>
      <c r="I186" s="12">
        <v>1.7088255000000001</v>
      </c>
      <c r="J186" s="8">
        <v>1.6357264097475135</v>
      </c>
      <c r="K186" s="13">
        <v>42913</v>
      </c>
      <c r="L186" s="7">
        <v>0.66249999999999998</v>
      </c>
      <c r="M186">
        <v>-244</v>
      </c>
      <c r="N186">
        <v>211</v>
      </c>
      <c r="O186">
        <v>-20</v>
      </c>
      <c r="P186">
        <v>-5</v>
      </c>
      <c r="Q186">
        <v>898660</v>
      </c>
      <c r="R186">
        <v>-75255</v>
      </c>
      <c r="S186">
        <v>92235</v>
      </c>
      <c r="T186" t="s">
        <v>24</v>
      </c>
      <c r="U186" s="11">
        <v>1.208642E-3</v>
      </c>
      <c r="V186" s="11">
        <v>8.7999999999999994E-8</v>
      </c>
    </row>
    <row r="187" spans="1:22" s="15" customFormat="1" x14ac:dyDescent="0.5">
      <c r="B187" s="15" t="s">
        <v>29</v>
      </c>
      <c r="C187" s="16"/>
      <c r="D187" s="16"/>
      <c r="E187" s="16"/>
      <c r="F187" s="16">
        <f>AVERAGE(F183:F186)</f>
        <v>3.8265000000000002</v>
      </c>
      <c r="G187" s="16">
        <f>2*STDEV(F183:F186)</f>
        <v>0.19414427624836111</v>
      </c>
      <c r="H187" s="17"/>
      <c r="I187" s="14"/>
      <c r="J187" s="17"/>
      <c r="L187" s="18"/>
      <c r="U187" s="19"/>
      <c r="V187" s="19"/>
    </row>
    <row r="189" spans="1:22" x14ac:dyDescent="0.5">
      <c r="A189" t="s">
        <v>250</v>
      </c>
      <c r="B189" t="s">
        <v>251</v>
      </c>
      <c r="C189" s="46">
        <f>((F189/1000+1)/(E$206/1000+1)-1)*1000</f>
        <v>4.0673881829087488</v>
      </c>
      <c r="D189" s="46">
        <f>$G$206</f>
        <v>0.20716022094711414</v>
      </c>
      <c r="F189" s="8">
        <v>2.8530000000000002</v>
      </c>
      <c r="G189" s="8">
        <v>0.22700000000000001</v>
      </c>
      <c r="H189" s="8">
        <v>2.7734580000000002</v>
      </c>
      <c r="I189" s="12">
        <v>1.7059310000000001</v>
      </c>
      <c r="J189" s="8">
        <v>1.6257738443114054</v>
      </c>
      <c r="K189" s="13">
        <v>42913</v>
      </c>
      <c r="L189" s="7">
        <v>0.66597222222222219</v>
      </c>
      <c r="M189">
        <v>1595</v>
      </c>
      <c r="N189">
        <v>2201</v>
      </c>
      <c r="O189">
        <v>-21</v>
      </c>
      <c r="P189">
        <v>-6</v>
      </c>
      <c r="Q189">
        <v>898660</v>
      </c>
      <c r="R189">
        <v>-75255</v>
      </c>
      <c r="S189">
        <v>92235</v>
      </c>
      <c r="T189" t="s">
        <v>24</v>
      </c>
      <c r="U189" s="11">
        <v>1.2459050000000001E-3</v>
      </c>
      <c r="V189" s="11">
        <v>8.7999999999999994E-8</v>
      </c>
    </row>
    <row r="190" spans="1:22" x14ac:dyDescent="0.5">
      <c r="A190" t="s">
        <v>252</v>
      </c>
      <c r="B190" t="s">
        <v>253</v>
      </c>
      <c r="C190" s="46">
        <f t="shared" ref="C190:C197" si="14">((F190/1000+1)/(E$206/1000+1)-1)*1000</f>
        <v>3.7930563871599876</v>
      </c>
      <c r="D190" s="46">
        <f t="shared" ref="D190:D198" si="15">$G$206</f>
        <v>0.20716022094711414</v>
      </c>
      <c r="F190" s="8">
        <v>2.5790000000000002</v>
      </c>
      <c r="G190" s="8">
        <v>0.23400000000000001</v>
      </c>
      <c r="H190" s="8">
        <v>2.7656360000000002</v>
      </c>
      <c r="I190" s="12">
        <v>1.7071825</v>
      </c>
      <c r="J190" s="8">
        <v>1.6200002050161597</v>
      </c>
      <c r="K190" s="13">
        <v>42913</v>
      </c>
      <c r="L190" s="7">
        <v>0.66875000000000007</v>
      </c>
      <c r="M190">
        <v>662</v>
      </c>
      <c r="N190">
        <v>2164</v>
      </c>
      <c r="O190">
        <v>-23</v>
      </c>
      <c r="P190">
        <v>-5</v>
      </c>
      <c r="Q190">
        <v>898660</v>
      </c>
      <c r="R190">
        <v>-75255</v>
      </c>
      <c r="S190">
        <v>92235</v>
      </c>
      <c r="T190" t="s">
        <v>24</v>
      </c>
      <c r="U190" s="11">
        <v>1.215453E-3</v>
      </c>
      <c r="V190" s="11">
        <v>8.7999999999999994E-8</v>
      </c>
    </row>
    <row r="191" spans="1:22" x14ac:dyDescent="0.5">
      <c r="A191" t="s">
        <v>254</v>
      </c>
      <c r="B191" t="s">
        <v>255</v>
      </c>
      <c r="C191" s="46">
        <f t="shared" si="14"/>
        <v>3.8070733402275625</v>
      </c>
      <c r="D191" s="46">
        <f t="shared" si="15"/>
        <v>0.20716022094711414</v>
      </c>
      <c r="F191" s="8">
        <v>2.593</v>
      </c>
      <c r="G191" s="8">
        <v>0.17799999999999999</v>
      </c>
      <c r="H191" s="8">
        <v>2.7524649999999999</v>
      </c>
      <c r="I191" s="12">
        <v>1.7076125000000002</v>
      </c>
      <c r="J191" s="8">
        <v>1.6118791587669916</v>
      </c>
      <c r="K191" s="13">
        <v>42913</v>
      </c>
      <c r="L191" s="7">
        <v>0.67083333333333339</v>
      </c>
      <c r="M191">
        <v>643</v>
      </c>
      <c r="N191">
        <v>2244</v>
      </c>
      <c r="O191">
        <v>-22</v>
      </c>
      <c r="P191">
        <v>-3</v>
      </c>
      <c r="Q191">
        <v>898660</v>
      </c>
      <c r="R191">
        <v>-75255</v>
      </c>
      <c r="S191">
        <v>92235</v>
      </c>
      <c r="T191" t="s">
        <v>24</v>
      </c>
      <c r="U191" s="11">
        <v>1.2172909999999999E-3</v>
      </c>
      <c r="V191" s="11">
        <v>8.7999999999999994E-8</v>
      </c>
    </row>
    <row r="192" spans="1:22" x14ac:dyDescent="0.5">
      <c r="A192" t="s">
        <v>256</v>
      </c>
      <c r="B192" t="s">
        <v>257</v>
      </c>
      <c r="C192" s="46">
        <f t="shared" si="14"/>
        <v>4.0894148234433825</v>
      </c>
      <c r="D192" s="46">
        <f t="shared" si="15"/>
        <v>0.20716022094711414</v>
      </c>
      <c r="F192" s="8">
        <v>2.875</v>
      </c>
      <c r="G192" s="8">
        <v>0.23599999999999999</v>
      </c>
      <c r="H192" s="8">
        <v>2.7722709999999999</v>
      </c>
      <c r="I192" s="12">
        <v>1.6933749999999999</v>
      </c>
      <c r="J192" s="8">
        <v>1.6371276297335204</v>
      </c>
      <c r="K192" s="13">
        <v>42913</v>
      </c>
      <c r="L192" s="7">
        <v>0.67361111111111116</v>
      </c>
      <c r="M192">
        <v>-108</v>
      </c>
      <c r="N192">
        <v>1945</v>
      </c>
      <c r="O192">
        <v>-21</v>
      </c>
      <c r="P192">
        <v>-5</v>
      </c>
      <c r="Q192">
        <v>898660</v>
      </c>
      <c r="R192">
        <v>-75255</v>
      </c>
      <c r="S192">
        <v>92235</v>
      </c>
      <c r="T192" t="s">
        <v>24</v>
      </c>
      <c r="U192" s="11">
        <v>1.24186E-3</v>
      </c>
      <c r="V192" s="11">
        <v>8.7999999999999994E-8</v>
      </c>
    </row>
    <row r="193" spans="1:22" x14ac:dyDescent="0.5">
      <c r="A193" t="s">
        <v>258</v>
      </c>
      <c r="B193" t="s">
        <v>259</v>
      </c>
      <c r="C193" s="46">
        <f t="shared" si="14"/>
        <v>3.7990636527602817</v>
      </c>
      <c r="D193" s="46">
        <f t="shared" si="15"/>
        <v>0.20716022094711414</v>
      </c>
      <c r="F193" s="8">
        <v>2.585</v>
      </c>
      <c r="G193" s="8">
        <v>0.23200000000000001</v>
      </c>
      <c r="H193" s="8">
        <v>2.7573259999999999</v>
      </c>
      <c r="I193" s="12">
        <v>1.6947045000000001</v>
      </c>
      <c r="J193" s="8">
        <v>1.6270246523804002</v>
      </c>
      <c r="K193" s="13">
        <v>42913</v>
      </c>
      <c r="L193" s="7">
        <v>0.67638888888888893</v>
      </c>
      <c r="M193">
        <v>-418</v>
      </c>
      <c r="N193">
        <v>2025</v>
      </c>
      <c r="O193">
        <v>-21</v>
      </c>
      <c r="P193">
        <v>-4</v>
      </c>
      <c r="Q193">
        <v>898660</v>
      </c>
      <c r="R193">
        <v>-75255</v>
      </c>
      <c r="S193">
        <v>92235</v>
      </c>
      <c r="T193" t="s">
        <v>24</v>
      </c>
      <c r="U193" s="11">
        <v>1.252726E-3</v>
      </c>
      <c r="V193" s="11">
        <v>8.6999999999999998E-8</v>
      </c>
    </row>
    <row r="194" spans="1:22" x14ac:dyDescent="0.5">
      <c r="A194" t="s">
        <v>260</v>
      </c>
      <c r="B194" t="s">
        <v>261</v>
      </c>
      <c r="C194" s="46">
        <f t="shared" si="14"/>
        <v>3.655890489285607</v>
      </c>
      <c r="D194" s="46">
        <f t="shared" si="15"/>
        <v>0.20716022094711414</v>
      </c>
      <c r="F194" s="8">
        <v>2.4420000000000002</v>
      </c>
      <c r="G194" s="8">
        <v>0.22900000000000001</v>
      </c>
      <c r="H194" s="8">
        <v>2.771738</v>
      </c>
      <c r="I194" s="12">
        <v>1.6892675000000001</v>
      </c>
      <c r="J194" s="8">
        <v>1.6407928288444547</v>
      </c>
      <c r="K194" s="13">
        <v>42913</v>
      </c>
      <c r="L194" s="7">
        <v>0.67847222222222225</v>
      </c>
      <c r="M194">
        <v>-459</v>
      </c>
      <c r="N194">
        <v>1891</v>
      </c>
      <c r="O194">
        <v>-20</v>
      </c>
      <c r="P194">
        <v>-6</v>
      </c>
      <c r="Q194">
        <v>898660</v>
      </c>
      <c r="R194">
        <v>-75255</v>
      </c>
      <c r="S194">
        <v>92235</v>
      </c>
      <c r="T194" t="s">
        <v>24</v>
      </c>
      <c r="U194" s="11">
        <v>1.3191699999999999E-3</v>
      </c>
      <c r="V194" s="11">
        <v>8.6999999999999998E-8</v>
      </c>
    </row>
    <row r="195" spans="1:22" x14ac:dyDescent="0.5">
      <c r="A195" t="s">
        <v>262</v>
      </c>
      <c r="B195" t="s">
        <v>263</v>
      </c>
      <c r="C195" s="46">
        <f t="shared" si="14"/>
        <v>3.8130806058278566</v>
      </c>
      <c r="D195" s="46">
        <f t="shared" si="15"/>
        <v>0.20716022094711414</v>
      </c>
      <c r="F195" s="8">
        <v>2.5990000000000002</v>
      </c>
      <c r="G195" s="8">
        <v>0.253</v>
      </c>
      <c r="H195" s="8">
        <v>2.7781630000000002</v>
      </c>
      <c r="I195" s="12">
        <v>1.6951740000000002</v>
      </c>
      <c r="J195" s="8">
        <v>1.6388659807193833</v>
      </c>
      <c r="K195" s="13">
        <v>42913</v>
      </c>
      <c r="L195" s="7">
        <v>0.68194444444444446</v>
      </c>
      <c r="M195">
        <v>-1836</v>
      </c>
      <c r="N195">
        <v>1837</v>
      </c>
      <c r="O195">
        <v>-24</v>
      </c>
      <c r="P195">
        <v>-6</v>
      </c>
      <c r="Q195">
        <v>898660</v>
      </c>
      <c r="R195">
        <v>-75255</v>
      </c>
      <c r="S195">
        <v>92235</v>
      </c>
      <c r="T195" t="s">
        <v>24</v>
      </c>
      <c r="U195" s="11">
        <v>1.2975230000000001E-3</v>
      </c>
      <c r="V195" s="11">
        <v>8.6999999999999998E-8</v>
      </c>
    </row>
    <row r="196" spans="1:22" x14ac:dyDescent="0.5">
      <c r="A196" t="s">
        <v>264</v>
      </c>
      <c r="B196" t="s">
        <v>265</v>
      </c>
      <c r="C196" s="46">
        <f t="shared" si="14"/>
        <v>3.6008238879490229</v>
      </c>
      <c r="D196" s="46">
        <f t="shared" si="15"/>
        <v>0.20716022094711414</v>
      </c>
      <c r="F196" s="8">
        <v>2.387</v>
      </c>
      <c r="G196" s="8">
        <v>0.23200000000000001</v>
      </c>
      <c r="H196" s="8">
        <v>2.7789739999999998</v>
      </c>
      <c r="I196" s="12">
        <v>1.6954475</v>
      </c>
      <c r="J196" s="8">
        <v>1.6390799479193545</v>
      </c>
      <c r="K196" s="13">
        <v>42913</v>
      </c>
      <c r="L196" s="7">
        <v>0.68472222222222223</v>
      </c>
      <c r="M196">
        <v>-1918</v>
      </c>
      <c r="N196">
        <v>1989</v>
      </c>
      <c r="O196">
        <v>-25</v>
      </c>
      <c r="P196">
        <v>-5</v>
      </c>
      <c r="Q196">
        <v>898660</v>
      </c>
      <c r="R196">
        <v>-75255</v>
      </c>
      <c r="S196">
        <v>92235</v>
      </c>
      <c r="T196" t="s">
        <v>24</v>
      </c>
      <c r="U196" s="11">
        <v>1.261404E-3</v>
      </c>
      <c r="V196" s="11">
        <v>8.6999999999999998E-8</v>
      </c>
    </row>
    <row r="197" spans="1:22" x14ac:dyDescent="0.5">
      <c r="A197" t="s">
        <v>266</v>
      </c>
      <c r="B197" t="s">
        <v>267</v>
      </c>
      <c r="C197" s="46">
        <f t="shared" si="14"/>
        <v>4.9584659136259202</v>
      </c>
      <c r="D197" s="46">
        <f t="shared" si="15"/>
        <v>0.20716022094711414</v>
      </c>
      <c r="F197" s="8">
        <v>3.7429999999999999</v>
      </c>
      <c r="G197" s="8">
        <v>0.22</v>
      </c>
      <c r="H197" s="8">
        <v>2.707792</v>
      </c>
      <c r="I197" s="12">
        <v>1.693414</v>
      </c>
      <c r="J197" s="8">
        <v>1.59901359029747</v>
      </c>
      <c r="K197" s="13">
        <v>42913</v>
      </c>
      <c r="L197" s="7">
        <v>0.6875</v>
      </c>
      <c r="M197">
        <v>1983</v>
      </c>
      <c r="N197">
        <v>-2572</v>
      </c>
      <c r="O197">
        <v>-17</v>
      </c>
      <c r="P197">
        <v>3</v>
      </c>
      <c r="Q197">
        <v>898660</v>
      </c>
      <c r="R197">
        <v>-75255</v>
      </c>
      <c r="S197">
        <v>92235</v>
      </c>
      <c r="T197" t="s">
        <v>24</v>
      </c>
      <c r="U197" s="11">
        <v>1.1774050000000001E-3</v>
      </c>
      <c r="V197" s="11">
        <v>8.6999999999999998E-8</v>
      </c>
    </row>
    <row r="198" spans="1:22" x14ac:dyDescent="0.5">
      <c r="A198" t="s">
        <v>268</v>
      </c>
      <c r="B198" t="s">
        <v>269</v>
      </c>
      <c r="C198" s="46">
        <f>((F198/1000+1)/(E$206/1000+1)-1)*1000</f>
        <v>4.7211789224124168</v>
      </c>
      <c r="D198" s="46">
        <f t="shared" si="15"/>
        <v>0.20716022094711414</v>
      </c>
      <c r="F198" s="8">
        <v>3.5059999999999998</v>
      </c>
      <c r="G198" s="8">
        <v>0.23899999999999999</v>
      </c>
      <c r="H198" s="8">
        <v>2.759306</v>
      </c>
      <c r="I198" s="12">
        <v>1.68872</v>
      </c>
      <c r="J198" s="8">
        <v>1.6339630015633142</v>
      </c>
      <c r="K198" s="13">
        <v>42913</v>
      </c>
      <c r="L198" s="7">
        <v>0.69027777777777777</v>
      </c>
      <c r="M198">
        <v>1741</v>
      </c>
      <c r="N198">
        <v>-2549</v>
      </c>
      <c r="O198">
        <v>-16</v>
      </c>
      <c r="P198">
        <v>3</v>
      </c>
      <c r="Q198">
        <v>898660</v>
      </c>
      <c r="R198">
        <v>-75255</v>
      </c>
      <c r="S198">
        <v>92235</v>
      </c>
      <c r="T198" t="s">
        <v>24</v>
      </c>
      <c r="U198" s="11">
        <v>1.200439E-3</v>
      </c>
      <c r="V198" s="11">
        <v>8.6999999999999998E-8</v>
      </c>
    </row>
    <row r="200" spans="1:22" x14ac:dyDescent="0.5">
      <c r="A200" t="s">
        <v>270</v>
      </c>
      <c r="B200" t="s">
        <v>271</v>
      </c>
      <c r="F200" s="8">
        <v>3.9940000000000002</v>
      </c>
      <c r="G200" s="8">
        <v>0.245</v>
      </c>
      <c r="H200" s="8">
        <v>2.7393179999999999</v>
      </c>
      <c r="I200" s="12">
        <v>1.679176</v>
      </c>
      <c r="J200" s="8">
        <v>1.631346565220084</v>
      </c>
      <c r="K200" s="13">
        <v>42913</v>
      </c>
      <c r="L200" s="7">
        <v>0.69305555555555554</v>
      </c>
      <c r="M200">
        <v>-1389</v>
      </c>
      <c r="N200">
        <v>111</v>
      </c>
      <c r="O200">
        <v>-12</v>
      </c>
      <c r="P200">
        <v>-7</v>
      </c>
      <c r="Q200">
        <v>898660</v>
      </c>
      <c r="R200">
        <v>-75255</v>
      </c>
      <c r="S200">
        <v>92235</v>
      </c>
      <c r="T200" t="s">
        <v>24</v>
      </c>
      <c r="U200" s="11">
        <v>1.195542E-3</v>
      </c>
      <c r="V200" s="11">
        <v>8.7999999999999994E-8</v>
      </c>
    </row>
    <row r="201" spans="1:22" x14ac:dyDescent="0.5">
      <c r="A201" t="s">
        <v>272</v>
      </c>
      <c r="B201" t="s">
        <v>271</v>
      </c>
      <c r="F201" s="8">
        <v>4.0110000000000001</v>
      </c>
      <c r="G201" s="8">
        <v>0.26</v>
      </c>
      <c r="H201" s="8">
        <v>2.7323219999999999</v>
      </c>
      <c r="I201" s="12">
        <v>1.678237</v>
      </c>
      <c r="J201" s="8">
        <v>1.62809066895796</v>
      </c>
      <c r="K201" s="13">
        <v>42913</v>
      </c>
      <c r="L201" s="7">
        <v>0.6958333333333333</v>
      </c>
      <c r="M201">
        <v>-1364</v>
      </c>
      <c r="N201">
        <v>109</v>
      </c>
      <c r="O201">
        <v>-12</v>
      </c>
      <c r="P201">
        <v>-6</v>
      </c>
      <c r="Q201">
        <v>898660</v>
      </c>
      <c r="R201">
        <v>-75255</v>
      </c>
      <c r="S201">
        <v>92235</v>
      </c>
      <c r="T201" t="s">
        <v>24</v>
      </c>
      <c r="U201" s="11">
        <v>1.2149229999999999E-3</v>
      </c>
      <c r="V201" s="11">
        <v>8.6999999999999998E-8</v>
      </c>
    </row>
    <row r="202" spans="1:22" x14ac:dyDescent="0.5">
      <c r="A202" t="s">
        <v>273</v>
      </c>
      <c r="B202" t="s">
        <v>271</v>
      </c>
      <c r="E202" s="8">
        <v>1.919</v>
      </c>
      <c r="G202" s="8">
        <v>0.309</v>
      </c>
      <c r="H202" s="8">
        <v>2.8283010000000002</v>
      </c>
      <c r="I202" s="12">
        <v>1.6740905000000001</v>
      </c>
      <c r="J202" s="8">
        <v>1.6894552594378858</v>
      </c>
      <c r="K202" s="13">
        <v>42913</v>
      </c>
      <c r="L202" s="7">
        <v>0.69791666666666663</v>
      </c>
      <c r="M202">
        <v>-1340</v>
      </c>
      <c r="N202">
        <v>104</v>
      </c>
      <c r="O202">
        <v>-12</v>
      </c>
      <c r="P202">
        <v>-6</v>
      </c>
      <c r="Q202">
        <v>898660</v>
      </c>
      <c r="R202">
        <v>-75255</v>
      </c>
      <c r="S202">
        <v>92235</v>
      </c>
      <c r="T202" t="s">
        <v>24</v>
      </c>
      <c r="U202" s="11">
        <v>1.2058259999999999E-3</v>
      </c>
      <c r="V202" s="11">
        <v>8.6999999999999998E-8</v>
      </c>
    </row>
    <row r="203" spans="1:22" x14ac:dyDescent="0.5">
      <c r="A203" t="s">
        <v>274</v>
      </c>
      <c r="B203" t="s">
        <v>271</v>
      </c>
      <c r="F203" s="8">
        <v>3.8780000000000001</v>
      </c>
      <c r="G203" s="8">
        <v>0.245</v>
      </c>
      <c r="H203" s="8">
        <v>2.7389920000000001</v>
      </c>
      <c r="I203" s="12">
        <v>1.6783539999999999</v>
      </c>
      <c r="J203" s="8">
        <v>1.6319513046711243</v>
      </c>
      <c r="K203" s="13">
        <v>42913</v>
      </c>
      <c r="L203" s="7">
        <v>0.7006944444444444</v>
      </c>
      <c r="M203">
        <v>-1386</v>
      </c>
      <c r="N203">
        <v>155</v>
      </c>
      <c r="O203">
        <v>-13</v>
      </c>
      <c r="P203">
        <v>-7</v>
      </c>
      <c r="Q203">
        <v>898660</v>
      </c>
      <c r="R203">
        <v>-75255</v>
      </c>
      <c r="S203">
        <v>92235</v>
      </c>
      <c r="T203" t="s">
        <v>24</v>
      </c>
      <c r="U203" s="11">
        <v>1.2654680000000001E-3</v>
      </c>
      <c r="V203" s="11">
        <v>8.6999999999999998E-8</v>
      </c>
    </row>
    <row r="204" spans="1:22" x14ac:dyDescent="0.5">
      <c r="A204" t="s">
        <v>275</v>
      </c>
      <c r="B204" t="s">
        <v>271</v>
      </c>
      <c r="F204" s="8">
        <v>3.806</v>
      </c>
      <c r="G204" s="8">
        <v>0.247</v>
      </c>
      <c r="H204" s="8">
        <v>2.7407819999999998</v>
      </c>
      <c r="I204" s="12">
        <v>1.6794885000000002</v>
      </c>
      <c r="J204" s="8">
        <v>1.6319147168914818</v>
      </c>
      <c r="K204" s="13">
        <v>42913</v>
      </c>
      <c r="L204" s="7">
        <v>0.70277777777777783</v>
      </c>
      <c r="M204">
        <v>-1383</v>
      </c>
      <c r="N204">
        <v>177</v>
      </c>
      <c r="O204">
        <v>-13</v>
      </c>
      <c r="P204">
        <v>-7</v>
      </c>
      <c r="Q204">
        <v>898660</v>
      </c>
      <c r="R204">
        <v>-75255</v>
      </c>
      <c r="S204">
        <v>92235</v>
      </c>
      <c r="T204" t="s">
        <v>24</v>
      </c>
      <c r="U204" s="11">
        <v>1.24734E-3</v>
      </c>
      <c r="V204" s="11">
        <v>8.6999999999999998E-8</v>
      </c>
    </row>
    <row r="205" spans="1:22" s="15" customFormat="1" x14ac:dyDescent="0.5">
      <c r="B205" s="15" t="s">
        <v>29</v>
      </c>
      <c r="C205" s="16"/>
      <c r="D205" s="16"/>
      <c r="E205" s="16"/>
      <c r="F205" s="16">
        <f>AVERAGE(F200:F204)</f>
        <v>3.92225</v>
      </c>
      <c r="G205" s="16">
        <f>2*STDEV(F200:F204)</f>
        <v>0.19492477181381207</v>
      </c>
      <c r="H205" s="17"/>
      <c r="I205" s="14"/>
      <c r="J205" s="17"/>
      <c r="L205" s="18"/>
      <c r="U205" s="19"/>
      <c r="V205" s="19"/>
    </row>
    <row r="206" spans="1:22" s="40" customFormat="1" x14ac:dyDescent="0.5">
      <c r="B206" s="40" t="s">
        <v>90</v>
      </c>
      <c r="C206" s="40">
        <v>5.09</v>
      </c>
      <c r="E206" s="41">
        <f>((F206/1000+1)/(C206/1000+1)-1)*1000</f>
        <v>-1.2094688037886936</v>
      </c>
      <c r="F206" s="41">
        <f>AVERAGE(F183:F186, F200:F204)</f>
        <v>3.8743750000000001</v>
      </c>
      <c r="G206" s="41">
        <f>2*STDEV(F183:F186, F200:F204)</f>
        <v>0.20716022094711414</v>
      </c>
      <c r="H206" s="42"/>
      <c r="I206" s="39"/>
      <c r="J206" s="42"/>
      <c r="L206" s="43"/>
      <c r="U206" s="44"/>
      <c r="V206" s="44"/>
    </row>
    <row r="208" spans="1:22" x14ac:dyDescent="0.5">
      <c r="A208" t="s">
        <v>276</v>
      </c>
      <c r="B208" t="s">
        <v>277</v>
      </c>
      <c r="C208" s="46">
        <f>((F208/1000+1)/(E$224/1000+1)-1)*1000</f>
        <v>4.6710083020351512</v>
      </c>
      <c r="D208" s="46">
        <f>$G$224</f>
        <v>0.19468362613664836</v>
      </c>
      <c r="F208" s="8">
        <v>3.492</v>
      </c>
      <c r="G208" s="8">
        <v>0.255</v>
      </c>
      <c r="H208" s="8">
        <v>2.7229429999999999</v>
      </c>
      <c r="I208" s="12">
        <v>1.6801145</v>
      </c>
      <c r="J208" s="8">
        <v>1.620688947092594</v>
      </c>
      <c r="K208" s="13">
        <v>42913</v>
      </c>
      <c r="L208" s="7">
        <v>0.70624999999999993</v>
      </c>
      <c r="M208">
        <v>474</v>
      </c>
      <c r="N208">
        <v>-2513</v>
      </c>
      <c r="O208">
        <v>-21</v>
      </c>
      <c r="P208">
        <v>0</v>
      </c>
      <c r="Q208">
        <v>898660</v>
      </c>
      <c r="R208">
        <v>-75255</v>
      </c>
      <c r="S208">
        <v>92235</v>
      </c>
      <c r="T208" t="s">
        <v>24</v>
      </c>
      <c r="U208" s="11">
        <v>1.2257520000000001E-3</v>
      </c>
      <c r="V208" s="11">
        <v>8.6999999999999998E-8</v>
      </c>
    </row>
    <row r="209" spans="1:22" x14ac:dyDescent="0.5">
      <c r="A209" t="s">
        <v>278</v>
      </c>
      <c r="B209" t="s">
        <v>279</v>
      </c>
      <c r="C209" s="46">
        <f t="shared" ref="C209:C216" si="16">((F209/1000+1)/(E$224/1000+1)-1)*1000</f>
        <v>4.7911492906989039</v>
      </c>
      <c r="D209" s="46">
        <f t="shared" ref="D209:D216" si="17">$G$224</f>
        <v>0.19468362613664836</v>
      </c>
      <c r="F209" s="8">
        <v>3.6120000000000001</v>
      </c>
      <c r="G209" s="8">
        <v>0.26800000000000002</v>
      </c>
      <c r="H209" s="8">
        <v>2.745485</v>
      </c>
      <c r="I209" s="12">
        <v>1.6772985</v>
      </c>
      <c r="J209" s="8">
        <v>1.6368493741573131</v>
      </c>
      <c r="K209" s="13">
        <v>42913</v>
      </c>
      <c r="L209" s="7">
        <v>0.7090277777777777</v>
      </c>
      <c r="M209">
        <v>122</v>
      </c>
      <c r="N209">
        <v>-2458</v>
      </c>
      <c r="O209">
        <v>-20</v>
      </c>
      <c r="P209">
        <v>0</v>
      </c>
      <c r="Q209">
        <v>898660</v>
      </c>
      <c r="R209">
        <v>-75255</v>
      </c>
      <c r="S209">
        <v>92235</v>
      </c>
      <c r="T209" t="s">
        <v>24</v>
      </c>
      <c r="U209" s="11">
        <v>1.225589E-3</v>
      </c>
      <c r="V209" s="11">
        <v>8.6000000000000002E-8</v>
      </c>
    </row>
    <row r="210" spans="1:22" x14ac:dyDescent="0.5">
      <c r="A210" t="s">
        <v>280</v>
      </c>
      <c r="B210" t="s">
        <v>281</v>
      </c>
      <c r="C210" s="46">
        <f t="shared" si="16"/>
        <v>4.7591116937217848</v>
      </c>
      <c r="D210" s="46">
        <f t="shared" si="17"/>
        <v>0.19468362613664836</v>
      </c>
      <c r="F210" s="8">
        <v>3.58</v>
      </c>
      <c r="G210" s="8">
        <v>0.192</v>
      </c>
      <c r="H210" s="8">
        <v>2.7138819999999999</v>
      </c>
      <c r="I210" s="12">
        <v>1.6715089999999999</v>
      </c>
      <c r="J210" s="8">
        <v>1.6236119578177564</v>
      </c>
      <c r="K210" s="13">
        <v>42913</v>
      </c>
      <c r="L210" s="7">
        <v>0.71180555555555547</v>
      </c>
      <c r="M210">
        <v>-595</v>
      </c>
      <c r="N210">
        <v>-2401</v>
      </c>
      <c r="O210">
        <v>-20</v>
      </c>
      <c r="P210">
        <v>1</v>
      </c>
      <c r="Q210">
        <v>898660</v>
      </c>
      <c r="R210">
        <v>-75255</v>
      </c>
      <c r="S210">
        <v>92235</v>
      </c>
      <c r="T210" t="s">
        <v>24</v>
      </c>
      <c r="U210" s="11">
        <v>1.2316149999999999E-3</v>
      </c>
      <c r="V210" s="11">
        <v>8.6000000000000002E-8</v>
      </c>
    </row>
    <row r="211" spans="1:22" x14ac:dyDescent="0.5">
      <c r="A211" t="s">
        <v>282</v>
      </c>
      <c r="B211" t="s">
        <v>283</v>
      </c>
      <c r="C211" s="46">
        <f t="shared" si="16"/>
        <v>4.7120564731619741</v>
      </c>
      <c r="D211" s="46">
        <f t="shared" si="17"/>
        <v>0.19468362613664836</v>
      </c>
      <c r="F211" s="8">
        <v>3.5329999999999999</v>
      </c>
      <c r="G211" s="8">
        <v>0.17399999999999999</v>
      </c>
      <c r="H211" s="8">
        <v>2.6840730000000002</v>
      </c>
      <c r="I211" s="12">
        <v>1.6641945</v>
      </c>
      <c r="J211" s="8">
        <v>1.612836119816524</v>
      </c>
      <c r="K211" s="13">
        <v>42913</v>
      </c>
      <c r="L211" s="7">
        <v>0.71388888888888891</v>
      </c>
      <c r="M211">
        <v>-1399</v>
      </c>
      <c r="N211">
        <v>-2601</v>
      </c>
      <c r="O211">
        <v>-19</v>
      </c>
      <c r="P211">
        <v>0</v>
      </c>
      <c r="Q211">
        <v>898660</v>
      </c>
      <c r="R211">
        <v>-75255</v>
      </c>
      <c r="S211">
        <v>92235</v>
      </c>
      <c r="T211" t="s">
        <v>24</v>
      </c>
      <c r="U211" s="11">
        <v>1.2129160000000001E-3</v>
      </c>
      <c r="V211" s="11">
        <v>8.6999999999999998E-8</v>
      </c>
    </row>
    <row r="212" spans="1:22" x14ac:dyDescent="0.5">
      <c r="A212" s="50" t="s">
        <v>284</v>
      </c>
      <c r="B212" s="50" t="s">
        <v>285</v>
      </c>
      <c r="C212" s="59">
        <f t="shared" si="16"/>
        <v>8.8479100079141837</v>
      </c>
      <c r="D212" s="59">
        <f t="shared" si="17"/>
        <v>0.19468362613664836</v>
      </c>
      <c r="E212" s="52"/>
      <c r="F212" s="51">
        <v>7.6639999999999997</v>
      </c>
      <c r="G212" s="51">
        <v>1.373</v>
      </c>
      <c r="H212" s="51">
        <v>2.19157</v>
      </c>
      <c r="I212" s="12">
        <v>1.6374</v>
      </c>
      <c r="J212" s="8">
        <v>1.3384450958837182</v>
      </c>
      <c r="K212" s="13">
        <v>42913</v>
      </c>
      <c r="L212" s="7">
        <v>0.71666666666666667</v>
      </c>
      <c r="M212">
        <v>-1664</v>
      </c>
      <c r="N212">
        <v>-2508</v>
      </c>
      <c r="O212">
        <v>-17</v>
      </c>
      <c r="P212">
        <v>3</v>
      </c>
      <c r="Q212">
        <v>898660</v>
      </c>
      <c r="R212">
        <v>-75255</v>
      </c>
      <c r="S212">
        <v>92235</v>
      </c>
      <c r="T212" t="s">
        <v>24</v>
      </c>
      <c r="U212" s="11">
        <v>1.0842849999999999E-3</v>
      </c>
      <c r="V212" s="11">
        <v>8.6000000000000002E-8</v>
      </c>
    </row>
    <row r="213" spans="1:22" x14ac:dyDescent="0.5">
      <c r="A213" t="s">
        <v>286</v>
      </c>
      <c r="B213" t="s">
        <v>287</v>
      </c>
      <c r="C213" s="46">
        <f t="shared" si="16"/>
        <v>4.8151774884315213</v>
      </c>
      <c r="D213" s="46">
        <f t="shared" si="17"/>
        <v>0.19468362613664836</v>
      </c>
      <c r="F213" s="8">
        <v>3.6360000000000001</v>
      </c>
      <c r="G213" s="8">
        <v>0.31900000000000001</v>
      </c>
      <c r="H213" s="8">
        <v>2.6946490000000001</v>
      </c>
      <c r="I213" s="12">
        <v>1.6691625000000001</v>
      </c>
      <c r="J213" s="8">
        <v>1.6143718781125265</v>
      </c>
      <c r="K213" s="13">
        <v>42913</v>
      </c>
      <c r="L213" s="7">
        <v>0.72013888888888899</v>
      </c>
      <c r="M213">
        <v>-3304</v>
      </c>
      <c r="N213">
        <v>-2738</v>
      </c>
      <c r="O213">
        <v>-23</v>
      </c>
      <c r="P213">
        <v>-2</v>
      </c>
      <c r="Q213">
        <v>898660</v>
      </c>
      <c r="R213">
        <v>-75255</v>
      </c>
      <c r="S213">
        <v>92235</v>
      </c>
      <c r="T213" t="s">
        <v>24</v>
      </c>
      <c r="U213" s="11">
        <v>1.1712319999999999E-3</v>
      </c>
      <c r="V213" s="11">
        <v>8.6000000000000002E-8</v>
      </c>
    </row>
    <row r="214" spans="1:22" x14ac:dyDescent="0.5">
      <c r="A214" t="s">
        <v>288</v>
      </c>
      <c r="B214" t="s">
        <v>289</v>
      </c>
      <c r="C214" s="46">
        <f t="shared" si="16"/>
        <v>4.2595254158612761</v>
      </c>
      <c r="D214" s="46">
        <f t="shared" si="17"/>
        <v>0.19468362613664836</v>
      </c>
      <c r="F214" s="8">
        <v>3.081</v>
      </c>
      <c r="G214" s="8">
        <v>0.27800000000000002</v>
      </c>
      <c r="H214" s="8">
        <v>2.7031000000000001</v>
      </c>
      <c r="I214" s="12">
        <v>1.659735</v>
      </c>
      <c r="J214" s="8">
        <v>1.628633486671065</v>
      </c>
      <c r="K214" s="13">
        <v>42913</v>
      </c>
      <c r="L214" s="7">
        <v>0.72361111111111109</v>
      </c>
      <c r="M214">
        <v>148</v>
      </c>
      <c r="N214">
        <v>-3657</v>
      </c>
      <c r="O214">
        <v>-22</v>
      </c>
      <c r="P214">
        <v>2</v>
      </c>
      <c r="Q214">
        <v>898660</v>
      </c>
      <c r="R214">
        <v>-75255</v>
      </c>
      <c r="S214">
        <v>92235</v>
      </c>
      <c r="T214" t="s">
        <v>24</v>
      </c>
      <c r="U214" s="11">
        <v>1.186522E-3</v>
      </c>
      <c r="V214" s="11">
        <v>8.6000000000000002E-8</v>
      </c>
    </row>
    <row r="215" spans="1:22" x14ac:dyDescent="0.5">
      <c r="A215" t="s">
        <v>290</v>
      </c>
      <c r="B215" t="s">
        <v>291</v>
      </c>
      <c r="C215" s="46">
        <f t="shared" si="16"/>
        <v>5.0314312680264095</v>
      </c>
      <c r="D215" s="46">
        <f t="shared" si="17"/>
        <v>0.19468362613664836</v>
      </c>
      <c r="F215" s="8">
        <v>3.8519999999999999</v>
      </c>
      <c r="G215" s="8">
        <v>0.28199999999999997</v>
      </c>
      <c r="H215" s="8">
        <v>2.6758920000000002</v>
      </c>
      <c r="I215" s="12">
        <v>1.6395905</v>
      </c>
      <c r="J215" s="8">
        <v>1.6320489780832472</v>
      </c>
      <c r="K215" s="13">
        <v>42913</v>
      </c>
      <c r="L215" s="7">
        <v>0.72638888888888886</v>
      </c>
      <c r="M215">
        <v>-191</v>
      </c>
      <c r="N215">
        <v>-3489</v>
      </c>
      <c r="O215">
        <v>-20</v>
      </c>
      <c r="P215">
        <v>-1</v>
      </c>
      <c r="Q215">
        <v>898660</v>
      </c>
      <c r="R215">
        <v>-75255</v>
      </c>
      <c r="S215">
        <v>92235</v>
      </c>
      <c r="T215" t="s">
        <v>24</v>
      </c>
      <c r="U215" s="11">
        <v>1.192387E-3</v>
      </c>
      <c r="V215" s="11">
        <v>8.6999999999999998E-8</v>
      </c>
    </row>
    <row r="216" spans="1:22" x14ac:dyDescent="0.5">
      <c r="A216" t="s">
        <v>292</v>
      </c>
      <c r="B216" t="s">
        <v>293</v>
      </c>
      <c r="C216" s="46">
        <f t="shared" si="16"/>
        <v>4.1754267237965603</v>
      </c>
      <c r="D216" s="46">
        <f t="shared" si="17"/>
        <v>0.19468362613664836</v>
      </c>
      <c r="F216" s="8">
        <v>2.9969999999999999</v>
      </c>
      <c r="G216" s="8">
        <v>0.19900000000000001</v>
      </c>
      <c r="H216" s="8">
        <v>2.702099</v>
      </c>
      <c r="I216" s="12">
        <v>1.6612215000000001</v>
      </c>
      <c r="J216" s="8">
        <v>1.6265735785384428</v>
      </c>
      <c r="K216" s="13">
        <v>42913</v>
      </c>
      <c r="L216" s="7">
        <v>0.72916666666666663</v>
      </c>
      <c r="M216">
        <v>-1883</v>
      </c>
      <c r="N216">
        <v>-3737</v>
      </c>
      <c r="O216">
        <v>-21</v>
      </c>
      <c r="P216">
        <v>1</v>
      </c>
      <c r="Q216">
        <v>898660</v>
      </c>
      <c r="R216">
        <v>-75255</v>
      </c>
      <c r="S216">
        <v>92235</v>
      </c>
      <c r="T216" t="s">
        <v>24</v>
      </c>
      <c r="U216" s="11">
        <v>1.33902E-3</v>
      </c>
      <c r="V216" s="11">
        <v>8.6999999999999998E-8</v>
      </c>
    </row>
    <row r="217" spans="1:22" x14ac:dyDescent="0.5">
      <c r="A217" t="s">
        <v>294</v>
      </c>
      <c r="B217" t="s">
        <v>295</v>
      </c>
      <c r="C217" s="46">
        <f>((F217/1000+1)/(E$224/1000+1)-1)*1000</f>
        <v>3.6928604193304793</v>
      </c>
      <c r="D217" s="46">
        <f>$G$224</f>
        <v>0.19468362613664836</v>
      </c>
      <c r="F217" s="8">
        <v>2.5150000000000001</v>
      </c>
      <c r="G217" s="8">
        <v>0.187</v>
      </c>
      <c r="H217" s="8">
        <v>2.6986189999999999</v>
      </c>
      <c r="I217" s="12">
        <v>1.6550414999999998</v>
      </c>
      <c r="J217" s="8">
        <v>1.6305446117212168</v>
      </c>
      <c r="K217" s="13">
        <v>42913</v>
      </c>
      <c r="L217" s="7">
        <v>0.73125000000000007</v>
      </c>
      <c r="M217">
        <v>-1898</v>
      </c>
      <c r="N217">
        <v>-3934</v>
      </c>
      <c r="O217">
        <v>-22</v>
      </c>
      <c r="P217">
        <v>3</v>
      </c>
      <c r="Q217">
        <v>898660</v>
      </c>
      <c r="R217">
        <v>-75255</v>
      </c>
      <c r="S217">
        <v>92235</v>
      </c>
      <c r="T217" t="s">
        <v>24</v>
      </c>
      <c r="U217" s="11">
        <v>1.2366370000000001E-3</v>
      </c>
      <c r="V217" s="11">
        <v>8.6000000000000002E-8</v>
      </c>
    </row>
    <row r="219" spans="1:22" x14ac:dyDescent="0.5">
      <c r="A219" t="s">
        <v>296</v>
      </c>
      <c r="B219" t="s">
        <v>243</v>
      </c>
      <c r="F219" s="8">
        <v>3.95</v>
      </c>
      <c r="G219" s="8">
        <v>0.215</v>
      </c>
      <c r="H219" s="8">
        <v>2.6996989999999998</v>
      </c>
      <c r="I219" s="12">
        <v>1.6463579999999998</v>
      </c>
      <c r="J219" s="8">
        <v>1.6398006994833445</v>
      </c>
      <c r="K219" s="13">
        <v>42913</v>
      </c>
      <c r="L219" s="7">
        <v>0.73472222222222217</v>
      </c>
      <c r="M219">
        <v>-1393</v>
      </c>
      <c r="N219">
        <v>188</v>
      </c>
      <c r="O219">
        <v>-22</v>
      </c>
      <c r="P219">
        <v>-6</v>
      </c>
      <c r="Q219">
        <v>898660</v>
      </c>
      <c r="R219">
        <v>-75255</v>
      </c>
      <c r="S219">
        <v>92235</v>
      </c>
      <c r="T219" t="s">
        <v>24</v>
      </c>
      <c r="U219" s="11">
        <v>1.269612E-3</v>
      </c>
      <c r="V219" s="11">
        <v>8.6000000000000002E-8</v>
      </c>
    </row>
    <row r="220" spans="1:22" x14ac:dyDescent="0.5">
      <c r="A220" t="s">
        <v>297</v>
      </c>
      <c r="B220" t="s">
        <v>243</v>
      </c>
      <c r="F220" s="8">
        <v>3.74</v>
      </c>
      <c r="G220" s="8">
        <v>0.25800000000000001</v>
      </c>
      <c r="H220" s="8">
        <v>2.6836389999999999</v>
      </c>
      <c r="I220" s="12">
        <v>1.642172</v>
      </c>
      <c r="J220" s="8">
        <v>1.6342009241419291</v>
      </c>
      <c r="K220" s="13">
        <v>42913</v>
      </c>
      <c r="L220" s="7">
        <v>0.7368055555555556</v>
      </c>
      <c r="M220">
        <v>-1375</v>
      </c>
      <c r="N220">
        <v>190</v>
      </c>
      <c r="O220">
        <v>-22</v>
      </c>
      <c r="P220">
        <v>-5</v>
      </c>
      <c r="Q220">
        <v>898660</v>
      </c>
      <c r="R220">
        <v>-75255</v>
      </c>
      <c r="S220">
        <v>92235</v>
      </c>
      <c r="T220" t="s">
        <v>24</v>
      </c>
      <c r="U220" s="11">
        <v>1.307835E-3</v>
      </c>
      <c r="V220" s="11">
        <v>8.6000000000000002E-8</v>
      </c>
    </row>
    <row r="221" spans="1:22" x14ac:dyDescent="0.5">
      <c r="A221" t="s">
        <v>298</v>
      </c>
      <c r="B221" t="s">
        <v>243</v>
      </c>
      <c r="F221" s="8">
        <v>3.992</v>
      </c>
      <c r="G221" s="8">
        <v>0.26500000000000001</v>
      </c>
      <c r="H221" s="8">
        <v>2.6844480000000002</v>
      </c>
      <c r="I221" s="12">
        <v>1.63916</v>
      </c>
      <c r="J221" s="8">
        <v>1.6376973571829476</v>
      </c>
      <c r="K221" s="13">
        <v>42913</v>
      </c>
      <c r="L221" s="7">
        <v>0.73958333333333337</v>
      </c>
      <c r="M221">
        <v>-1373</v>
      </c>
      <c r="N221">
        <v>167</v>
      </c>
      <c r="O221">
        <v>-22</v>
      </c>
      <c r="P221">
        <v>-5</v>
      </c>
      <c r="Q221">
        <v>898660</v>
      </c>
      <c r="R221">
        <v>-75255</v>
      </c>
      <c r="S221">
        <v>92235</v>
      </c>
      <c r="T221" t="s">
        <v>24</v>
      </c>
      <c r="U221" s="11">
        <v>1.3597170000000001E-3</v>
      </c>
      <c r="V221" s="11">
        <v>8.6000000000000002E-8</v>
      </c>
    </row>
    <row r="222" spans="1:22" x14ac:dyDescent="0.5">
      <c r="A222" t="s">
        <v>299</v>
      </c>
      <c r="B222" t="s">
        <v>243</v>
      </c>
      <c r="F222" s="8">
        <v>3.9129999999999998</v>
      </c>
      <c r="G222" s="8">
        <v>0.254</v>
      </c>
      <c r="H222" s="8">
        <v>2.686115</v>
      </c>
      <c r="I222" s="12">
        <v>1.6368130000000001</v>
      </c>
      <c r="J222" s="8">
        <v>1.6410640677951605</v>
      </c>
      <c r="K222" s="13">
        <v>42913</v>
      </c>
      <c r="L222" s="7">
        <v>0.7416666666666667</v>
      </c>
      <c r="M222">
        <v>-1354</v>
      </c>
      <c r="N222">
        <v>169</v>
      </c>
      <c r="O222">
        <v>-22</v>
      </c>
      <c r="P222">
        <v>-4</v>
      </c>
      <c r="Q222">
        <v>898660</v>
      </c>
      <c r="R222">
        <v>-75255</v>
      </c>
      <c r="S222">
        <v>92235</v>
      </c>
      <c r="T222" t="s">
        <v>24</v>
      </c>
      <c r="U222" s="11">
        <v>1.3362599999999999E-3</v>
      </c>
      <c r="V222" s="11">
        <v>8.4999999999999994E-8</v>
      </c>
    </row>
    <row r="223" spans="1:22" x14ac:dyDescent="0.5">
      <c r="B223" s="15" t="s">
        <v>29</v>
      </c>
      <c r="C223" s="16"/>
      <c r="D223" s="16"/>
      <c r="E223" s="16"/>
      <c r="F223" s="16">
        <f>AVERAGE(F219:F222)</f>
        <v>3.8987500000000002</v>
      </c>
      <c r="G223" s="16">
        <f>2*STDEV(F219:F222)</f>
        <v>0.22128940327092017</v>
      </c>
    </row>
    <row r="224" spans="1:22" x14ac:dyDescent="0.5">
      <c r="B224" s="40" t="s">
        <v>90</v>
      </c>
      <c r="C224" s="40">
        <v>5.09</v>
      </c>
      <c r="D224" s="40"/>
      <c r="E224" s="41">
        <f>((F224/1000+1)/(C224/1000+1)-1)*1000</f>
        <v>-1.173526748848519</v>
      </c>
      <c r="F224" s="41">
        <f>AVERAGE(F200:F204, F219:F222)</f>
        <v>3.9104999999999999</v>
      </c>
      <c r="G224" s="41">
        <f>2*STDEV(F200:F204, F219:F222)</f>
        <v>0.19468362613664836</v>
      </c>
    </row>
    <row r="226" spans="1:22" x14ac:dyDescent="0.5">
      <c r="A226" t="s">
        <v>300</v>
      </c>
      <c r="B226" t="s">
        <v>301</v>
      </c>
      <c r="C226" s="46">
        <f>((F226/1000+1)/(E$242/1000+1)-1)*1000</f>
        <v>6.9786531600404267</v>
      </c>
      <c r="D226" s="46">
        <f>$G$242</f>
        <v>0.17530035449397766</v>
      </c>
      <c r="F226" s="8">
        <v>5.7640000000000002</v>
      </c>
      <c r="G226" s="8">
        <v>0.223</v>
      </c>
      <c r="H226" s="8">
        <v>2.6595659999999999</v>
      </c>
      <c r="I226" s="12">
        <v>1.6374390000000001</v>
      </c>
      <c r="J226" s="8">
        <v>1.6242229481525723</v>
      </c>
      <c r="K226" s="13">
        <v>42913</v>
      </c>
      <c r="L226" s="7">
        <v>0.74444444444444446</v>
      </c>
      <c r="M226">
        <v>-3012</v>
      </c>
      <c r="N226">
        <v>-3828</v>
      </c>
      <c r="O226">
        <v>-23</v>
      </c>
      <c r="P226">
        <v>-1</v>
      </c>
      <c r="Q226">
        <v>898660</v>
      </c>
      <c r="R226">
        <v>-75255</v>
      </c>
      <c r="S226">
        <v>92235</v>
      </c>
      <c r="T226" t="s">
        <v>24</v>
      </c>
      <c r="U226" s="11">
        <v>1.1749359999999999E-3</v>
      </c>
      <c r="V226" s="11">
        <v>8.6000000000000002E-8</v>
      </c>
    </row>
    <row r="227" spans="1:22" x14ac:dyDescent="0.5">
      <c r="A227" t="s">
        <v>302</v>
      </c>
      <c r="B227" t="s">
        <v>303</v>
      </c>
      <c r="C227" s="46">
        <f t="shared" ref="C227:C234" si="18">((F227/1000+1)/(E$242/1000+1)-1)*1000</f>
        <v>3.7868030378700457</v>
      </c>
      <c r="D227" s="46">
        <f t="shared" ref="D227:D235" si="19">$G$242</f>
        <v>0.17530035449397766</v>
      </c>
      <c r="F227" s="8">
        <v>2.5760000000000001</v>
      </c>
      <c r="G227" s="8">
        <v>0.215</v>
      </c>
      <c r="H227" s="8">
        <v>2.6556540000000002</v>
      </c>
      <c r="I227" s="12">
        <v>1.6311415</v>
      </c>
      <c r="J227" s="8">
        <v>1.6280954166146837</v>
      </c>
      <c r="K227" s="13">
        <v>42913</v>
      </c>
      <c r="L227" s="7">
        <v>0.74722222222222223</v>
      </c>
      <c r="M227">
        <v>-3547</v>
      </c>
      <c r="N227">
        <v>-3804</v>
      </c>
      <c r="O227">
        <v>-22</v>
      </c>
      <c r="P227">
        <v>0</v>
      </c>
      <c r="Q227">
        <v>898660</v>
      </c>
      <c r="R227">
        <v>-75255</v>
      </c>
      <c r="S227">
        <v>92235</v>
      </c>
      <c r="T227" t="s">
        <v>24</v>
      </c>
      <c r="U227" s="11">
        <v>1.204933E-3</v>
      </c>
      <c r="V227" s="11">
        <v>8.4999999999999994E-8</v>
      </c>
    </row>
    <row r="228" spans="1:22" x14ac:dyDescent="0.5">
      <c r="A228" t="s">
        <v>304</v>
      </c>
      <c r="B228" t="s">
        <v>305</v>
      </c>
      <c r="C228" s="46">
        <f t="shared" si="18"/>
        <v>5.2655867989885863</v>
      </c>
      <c r="D228" s="46">
        <f t="shared" si="19"/>
        <v>0.17530035449397766</v>
      </c>
      <c r="F228" s="8">
        <v>4.0529999999999999</v>
      </c>
      <c r="G228" s="8">
        <v>0.216</v>
      </c>
      <c r="H228" s="8">
        <v>2.673848</v>
      </c>
      <c r="I228" s="12">
        <v>1.6315715</v>
      </c>
      <c r="J228" s="8">
        <v>1.6388175449252453</v>
      </c>
      <c r="K228" s="13">
        <v>42913</v>
      </c>
      <c r="L228" s="7">
        <v>0.75069444444444444</v>
      </c>
      <c r="M228">
        <v>1308</v>
      </c>
      <c r="N228">
        <v>3611</v>
      </c>
      <c r="O228">
        <v>-24</v>
      </c>
      <c r="P228">
        <v>-3</v>
      </c>
      <c r="Q228">
        <v>898660</v>
      </c>
      <c r="R228">
        <v>-75255</v>
      </c>
      <c r="S228">
        <v>92235</v>
      </c>
      <c r="T228" t="s">
        <v>24</v>
      </c>
      <c r="U228" s="11">
        <v>1.229078E-3</v>
      </c>
      <c r="V228" s="11">
        <v>8.6000000000000002E-8</v>
      </c>
    </row>
    <row r="229" spans="1:22" x14ac:dyDescent="0.5">
      <c r="A229" t="s">
        <v>306</v>
      </c>
      <c r="B229" t="s">
        <v>307</v>
      </c>
      <c r="C229" s="46">
        <f t="shared" si="18"/>
        <v>5.3797244758790885</v>
      </c>
      <c r="D229" s="46">
        <f t="shared" si="19"/>
        <v>0.17530035449397766</v>
      </c>
      <c r="F229" s="8">
        <v>4.1669999999999998</v>
      </c>
      <c r="G229" s="8">
        <v>0.25800000000000001</v>
      </c>
      <c r="H229" s="8">
        <v>2.6526550000000002</v>
      </c>
      <c r="I229" s="12">
        <v>1.6280904999999999</v>
      </c>
      <c r="J229" s="8">
        <v>1.6293043906343048</v>
      </c>
      <c r="K229" s="13">
        <v>42913</v>
      </c>
      <c r="L229" s="7">
        <v>0.75347222222222221</v>
      </c>
      <c r="M229">
        <v>1078</v>
      </c>
      <c r="N229">
        <v>3496</v>
      </c>
      <c r="O229">
        <v>-24</v>
      </c>
      <c r="P229">
        <v>-5</v>
      </c>
      <c r="Q229">
        <v>898660</v>
      </c>
      <c r="R229">
        <v>-75255</v>
      </c>
      <c r="S229">
        <v>92235</v>
      </c>
      <c r="T229" t="s">
        <v>24</v>
      </c>
      <c r="U229" s="11">
        <v>1.190682E-3</v>
      </c>
      <c r="V229" s="11">
        <v>8.4999999999999994E-8</v>
      </c>
    </row>
    <row r="230" spans="1:22" x14ac:dyDescent="0.5">
      <c r="A230" t="s">
        <v>308</v>
      </c>
      <c r="B230" t="s">
        <v>309</v>
      </c>
      <c r="C230" s="46">
        <f t="shared" si="18"/>
        <v>4.0691436070208198</v>
      </c>
      <c r="D230" s="46">
        <f t="shared" si="19"/>
        <v>0.17530035449397766</v>
      </c>
      <c r="F230" s="8">
        <v>2.8580000000000001</v>
      </c>
      <c r="G230" s="8">
        <v>0.26</v>
      </c>
      <c r="H230" s="8">
        <v>2.6305969999999999</v>
      </c>
      <c r="I230" s="12">
        <v>1.627308</v>
      </c>
      <c r="J230" s="8">
        <v>1.6165329488947389</v>
      </c>
      <c r="K230" s="13">
        <v>42913</v>
      </c>
      <c r="L230" s="7">
        <v>0.75555555555555554</v>
      </c>
      <c r="M230">
        <v>1043</v>
      </c>
      <c r="N230">
        <v>3559</v>
      </c>
      <c r="O230">
        <v>-26</v>
      </c>
      <c r="P230">
        <v>-5</v>
      </c>
      <c r="Q230">
        <v>898660</v>
      </c>
      <c r="R230">
        <v>-75255</v>
      </c>
      <c r="S230">
        <v>92235</v>
      </c>
      <c r="T230" t="s">
        <v>24</v>
      </c>
      <c r="U230" s="11">
        <v>1.2892170000000001E-3</v>
      </c>
      <c r="V230" s="11">
        <v>8.6000000000000002E-8</v>
      </c>
    </row>
    <row r="231" spans="1:22" x14ac:dyDescent="0.5">
      <c r="A231" t="s">
        <v>310</v>
      </c>
      <c r="B231" t="s">
        <v>311</v>
      </c>
      <c r="C231" s="46">
        <f t="shared" si="18"/>
        <v>5.2956230297491746</v>
      </c>
      <c r="D231" s="46">
        <f t="shared" si="19"/>
        <v>0.17530035449397766</v>
      </c>
      <c r="F231" s="8">
        <v>4.0830000000000002</v>
      </c>
      <c r="G231" s="8">
        <v>0.17100000000000001</v>
      </c>
      <c r="H231" s="8">
        <v>2.6193909999999998</v>
      </c>
      <c r="I231" s="12">
        <v>1.6316889999999999</v>
      </c>
      <c r="J231" s="8">
        <v>1.6053249117938528</v>
      </c>
      <c r="K231" s="13">
        <v>42913</v>
      </c>
      <c r="L231" s="7">
        <v>0.7583333333333333</v>
      </c>
      <c r="M231">
        <v>-46</v>
      </c>
      <c r="N231">
        <v>3604</v>
      </c>
      <c r="O231">
        <v>-25</v>
      </c>
      <c r="P231">
        <v>-4</v>
      </c>
      <c r="Q231">
        <v>898660</v>
      </c>
      <c r="R231">
        <v>-75255</v>
      </c>
      <c r="S231">
        <v>92235</v>
      </c>
      <c r="T231" t="s">
        <v>24</v>
      </c>
      <c r="U231" s="11">
        <v>1.2151460000000001E-3</v>
      </c>
      <c r="V231" s="11">
        <v>8.6000000000000002E-8</v>
      </c>
    </row>
    <row r="232" spans="1:22" x14ac:dyDescent="0.5">
      <c r="A232" t="s">
        <v>312</v>
      </c>
      <c r="B232" t="s">
        <v>313</v>
      </c>
      <c r="C232" s="46">
        <f t="shared" si="18"/>
        <v>5.2886145759050152</v>
      </c>
      <c r="D232" s="46">
        <f t="shared" si="19"/>
        <v>0.17530035449397766</v>
      </c>
      <c r="F232" s="8">
        <v>4.0759999999999996</v>
      </c>
      <c r="G232" s="8">
        <v>0.251</v>
      </c>
      <c r="H232" s="8">
        <v>2.6444109999999998</v>
      </c>
      <c r="I232" s="12">
        <v>1.6233965000000001</v>
      </c>
      <c r="J232" s="8">
        <v>1.6289372312925399</v>
      </c>
      <c r="K232" s="13">
        <v>42913</v>
      </c>
      <c r="L232" s="7">
        <v>0.76111111111111107</v>
      </c>
      <c r="M232">
        <v>-269</v>
      </c>
      <c r="N232">
        <v>3407</v>
      </c>
      <c r="O232">
        <v>-25</v>
      </c>
      <c r="P232">
        <v>-5</v>
      </c>
      <c r="Q232">
        <v>898660</v>
      </c>
      <c r="R232">
        <v>-75255</v>
      </c>
      <c r="S232">
        <v>92235</v>
      </c>
      <c r="T232" t="s">
        <v>24</v>
      </c>
      <c r="U232" s="11">
        <v>1.1991320000000001E-3</v>
      </c>
      <c r="V232" s="11">
        <v>8.6000000000000002E-8</v>
      </c>
    </row>
    <row r="233" spans="1:22" x14ac:dyDescent="0.5">
      <c r="A233" t="s">
        <v>314</v>
      </c>
      <c r="B233" t="s">
        <v>315</v>
      </c>
      <c r="C233" s="46">
        <f t="shared" si="18"/>
        <v>5.2235360759234073</v>
      </c>
      <c r="D233" s="46">
        <f t="shared" si="19"/>
        <v>0.17530035449397766</v>
      </c>
      <c r="F233" s="8">
        <v>4.0110000000000001</v>
      </c>
      <c r="G233" s="8">
        <v>0.23400000000000001</v>
      </c>
      <c r="H233" s="8">
        <v>2.6461709999999998</v>
      </c>
      <c r="I233" s="12">
        <v>1.624492</v>
      </c>
      <c r="J233" s="8">
        <v>1.6289221492011039</v>
      </c>
      <c r="K233" s="13">
        <v>42913</v>
      </c>
      <c r="L233" s="7">
        <v>0.7631944444444444</v>
      </c>
      <c r="M233">
        <v>-488</v>
      </c>
      <c r="N233">
        <v>3458</v>
      </c>
      <c r="O233">
        <v>-25</v>
      </c>
      <c r="P233">
        <v>-5</v>
      </c>
      <c r="Q233">
        <v>898660</v>
      </c>
      <c r="R233">
        <v>-75255</v>
      </c>
      <c r="S233">
        <v>92235</v>
      </c>
      <c r="T233" t="s">
        <v>24</v>
      </c>
      <c r="U233" s="11">
        <v>1.2032970000000001E-3</v>
      </c>
      <c r="V233" s="11">
        <v>8.4999999999999994E-8</v>
      </c>
    </row>
    <row r="234" spans="1:22" x14ac:dyDescent="0.5">
      <c r="A234" t="s">
        <v>316</v>
      </c>
      <c r="B234" t="s">
        <v>317</v>
      </c>
      <c r="C234" s="46">
        <f t="shared" si="18"/>
        <v>5.3597003220384742</v>
      </c>
      <c r="D234" s="46">
        <f t="shared" si="19"/>
        <v>0.17530035449397766</v>
      </c>
      <c r="F234" s="8">
        <v>4.1470000000000002</v>
      </c>
      <c r="G234" s="8">
        <v>0.26</v>
      </c>
      <c r="H234" s="8">
        <v>2.63761</v>
      </c>
      <c r="I234" s="12">
        <v>1.6277385</v>
      </c>
      <c r="J234" s="8">
        <v>1.6204138441156242</v>
      </c>
      <c r="K234" s="13">
        <v>42913</v>
      </c>
      <c r="L234" s="7">
        <v>0.76597222222222217</v>
      </c>
      <c r="M234">
        <v>-695</v>
      </c>
      <c r="N234">
        <v>3576</v>
      </c>
      <c r="O234">
        <v>-24</v>
      </c>
      <c r="P234">
        <v>-5</v>
      </c>
      <c r="Q234">
        <v>898660</v>
      </c>
      <c r="R234">
        <v>-75255</v>
      </c>
      <c r="S234">
        <v>92235</v>
      </c>
      <c r="T234" t="s">
        <v>24</v>
      </c>
      <c r="U234" s="11">
        <v>1.209407E-3</v>
      </c>
      <c r="V234" s="11">
        <v>8.4999999999999994E-8</v>
      </c>
    </row>
    <row r="235" spans="1:22" x14ac:dyDescent="0.5">
      <c r="A235" t="s">
        <v>318</v>
      </c>
      <c r="B235" t="s">
        <v>319</v>
      </c>
      <c r="C235" s="46">
        <f>((F235/1000+1)/(E$242/1000+1)-1)*1000</f>
        <v>5.6390372681132117</v>
      </c>
      <c r="D235" s="46">
        <f t="shared" si="19"/>
        <v>0.17530035449397766</v>
      </c>
      <c r="F235" s="8">
        <v>4.4260000000000002</v>
      </c>
      <c r="G235" s="8">
        <v>0.28499999999999998</v>
      </c>
      <c r="H235" s="8">
        <v>2.622417</v>
      </c>
      <c r="I235" s="12">
        <v>1.6124054999999999</v>
      </c>
      <c r="J235" s="8">
        <v>1.6264004309089743</v>
      </c>
      <c r="K235" s="13">
        <v>42913</v>
      </c>
      <c r="L235" s="7">
        <v>0.76874999999999993</v>
      </c>
      <c r="M235">
        <v>2125</v>
      </c>
      <c r="N235">
        <v>6358</v>
      </c>
      <c r="O235">
        <v>-22</v>
      </c>
      <c r="P235">
        <v>-1</v>
      </c>
      <c r="Q235">
        <v>898660</v>
      </c>
      <c r="R235">
        <v>-75255</v>
      </c>
      <c r="S235">
        <v>92235</v>
      </c>
      <c r="T235" t="s">
        <v>24</v>
      </c>
      <c r="U235" s="11">
        <v>1.1949580000000001E-3</v>
      </c>
      <c r="V235" s="11">
        <v>8.4999999999999994E-8</v>
      </c>
    </row>
    <row r="237" spans="1:22" x14ac:dyDescent="0.5">
      <c r="A237" t="s">
        <v>320</v>
      </c>
      <c r="B237" t="s">
        <v>243</v>
      </c>
      <c r="F237" s="8">
        <v>3.8959999999999999</v>
      </c>
      <c r="G237" s="8">
        <v>0.23400000000000001</v>
      </c>
      <c r="H237" s="8">
        <v>2.6550410000000002</v>
      </c>
      <c r="I237" s="12">
        <v>1.6145960000000001</v>
      </c>
      <c r="J237" s="8">
        <v>1.6443995897425734</v>
      </c>
      <c r="K237" s="13">
        <v>42913</v>
      </c>
      <c r="L237" s="7">
        <v>0.77083333333333337</v>
      </c>
      <c r="M237">
        <v>-1366</v>
      </c>
      <c r="N237">
        <v>188</v>
      </c>
      <c r="O237">
        <v>-22</v>
      </c>
      <c r="P237">
        <v>-5</v>
      </c>
      <c r="Q237">
        <v>898660</v>
      </c>
      <c r="R237">
        <v>-75255</v>
      </c>
      <c r="S237">
        <v>92235</v>
      </c>
      <c r="T237" t="s">
        <v>24</v>
      </c>
      <c r="U237" s="11">
        <v>1.3246130000000001E-3</v>
      </c>
      <c r="V237" s="11">
        <v>8.6999999999999998E-8</v>
      </c>
    </row>
    <row r="238" spans="1:22" x14ac:dyDescent="0.5">
      <c r="A238" t="s">
        <v>321</v>
      </c>
      <c r="B238" t="s">
        <v>243</v>
      </c>
      <c r="F238" s="8">
        <v>3.7570000000000001</v>
      </c>
      <c r="G238" s="8">
        <v>0.187</v>
      </c>
      <c r="H238" s="8">
        <v>2.655732</v>
      </c>
      <c r="I238" s="12">
        <v>1.6139700000000001</v>
      </c>
      <c r="J238" s="8">
        <v>1.6454655290990536</v>
      </c>
      <c r="K238" s="13">
        <v>42913</v>
      </c>
      <c r="L238" s="7">
        <v>0.77361111111111114</v>
      </c>
      <c r="M238">
        <v>-1348</v>
      </c>
      <c r="N238">
        <v>191</v>
      </c>
      <c r="O238">
        <v>-22</v>
      </c>
      <c r="P238">
        <v>-4</v>
      </c>
      <c r="Q238">
        <v>898660</v>
      </c>
      <c r="R238">
        <v>-75255</v>
      </c>
      <c r="S238">
        <v>92235</v>
      </c>
      <c r="T238" t="s">
        <v>24</v>
      </c>
      <c r="U238" s="11">
        <v>1.349743E-3</v>
      </c>
      <c r="V238" s="11">
        <v>8.4999999999999994E-8</v>
      </c>
    </row>
    <row r="239" spans="1:22" x14ac:dyDescent="0.5">
      <c r="A239" t="s">
        <v>322</v>
      </c>
      <c r="B239" t="s">
        <v>243</v>
      </c>
      <c r="F239" s="8">
        <v>3.8969999999999998</v>
      </c>
      <c r="G239" s="8">
        <v>0.17599999999999999</v>
      </c>
      <c r="H239" s="8">
        <v>2.6546029999999998</v>
      </c>
      <c r="I239" s="12">
        <v>1.611936</v>
      </c>
      <c r="J239" s="8">
        <v>1.6468414378734637</v>
      </c>
      <c r="K239" s="13">
        <v>42913</v>
      </c>
      <c r="L239" s="7">
        <v>0.77569444444444446</v>
      </c>
      <c r="M239">
        <v>-1357</v>
      </c>
      <c r="N239">
        <v>211</v>
      </c>
      <c r="O239">
        <v>-22</v>
      </c>
      <c r="P239">
        <v>-4</v>
      </c>
      <c r="Q239">
        <v>898660</v>
      </c>
      <c r="R239">
        <v>-75255</v>
      </c>
      <c r="S239">
        <v>92235</v>
      </c>
      <c r="T239" t="s">
        <v>24</v>
      </c>
      <c r="U239" s="11">
        <v>1.405295E-3</v>
      </c>
      <c r="V239" s="11">
        <v>8.4999999999999994E-8</v>
      </c>
    </row>
    <row r="240" spans="1:22" x14ac:dyDescent="0.5">
      <c r="A240" t="s">
        <v>323</v>
      </c>
      <c r="B240" t="s">
        <v>243</v>
      </c>
      <c r="F240" s="8">
        <v>3.8759999999999999</v>
      </c>
      <c r="G240" s="8">
        <v>0.224</v>
      </c>
      <c r="H240" s="8">
        <v>2.6398769999999998</v>
      </c>
      <c r="I240" s="12">
        <v>1.6104495000000001</v>
      </c>
      <c r="J240" s="8">
        <v>1.6392174979718392</v>
      </c>
      <c r="K240" s="13">
        <v>42913</v>
      </c>
      <c r="L240" s="7">
        <v>0.77777777777777779</v>
      </c>
      <c r="M240">
        <v>-1381</v>
      </c>
      <c r="N240">
        <v>214</v>
      </c>
      <c r="O240">
        <v>-22</v>
      </c>
      <c r="P240">
        <v>-5</v>
      </c>
      <c r="Q240">
        <v>898660</v>
      </c>
      <c r="R240">
        <v>-75255</v>
      </c>
      <c r="S240">
        <v>92235</v>
      </c>
      <c r="T240" t="s">
        <v>24</v>
      </c>
      <c r="U240" s="11">
        <v>1.4869429999999999E-3</v>
      </c>
      <c r="V240" s="11">
        <v>8.4999999999999994E-8</v>
      </c>
    </row>
    <row r="241" spans="1:22" x14ac:dyDescent="0.5">
      <c r="B241" s="15" t="s">
        <v>29</v>
      </c>
      <c r="C241" s="16"/>
      <c r="D241" s="16"/>
      <c r="E241" s="16"/>
      <c r="F241" s="16">
        <f>AVERAGE(F237:F240)</f>
        <v>3.8565</v>
      </c>
      <c r="G241" s="16">
        <f>2*STDEV(F237:F240)</f>
        <v>0.13406963364858798</v>
      </c>
    </row>
    <row r="242" spans="1:22" x14ac:dyDescent="0.5">
      <c r="B242" s="40" t="s">
        <v>90</v>
      </c>
      <c r="C242" s="40">
        <v>5.09</v>
      </c>
      <c r="D242" s="40"/>
      <c r="E242" s="41">
        <f>((F242/1000+1)/(C242/1000+1)-1)*1000</f>
        <v>-1.2062352625137329</v>
      </c>
      <c r="F242" s="41">
        <f>AVERAGE(F219:F222, F237:F240)</f>
        <v>3.8776250000000001</v>
      </c>
      <c r="G242" s="41">
        <f>2*STDEV(F219:F222, F237:F240)</f>
        <v>0.17530035449397766</v>
      </c>
    </row>
    <row r="244" spans="1:22" x14ac:dyDescent="0.5">
      <c r="A244" t="s">
        <v>324</v>
      </c>
      <c r="B244" t="s">
        <v>325</v>
      </c>
      <c r="C244" s="46">
        <f>((F244/1000+1)/(E$260/1000+1)-1)*1000</f>
        <v>5.8475465048359876</v>
      </c>
      <c r="D244" s="46">
        <f>$G$260</f>
        <v>0.16529086916273197</v>
      </c>
      <c r="F244" s="8">
        <v>4.6239999999999997</v>
      </c>
      <c r="G244" s="8">
        <v>0.24399999999999999</v>
      </c>
      <c r="H244" s="8">
        <v>2.6043129999999999</v>
      </c>
      <c r="I244" s="12">
        <v>1.6160429999999999</v>
      </c>
      <c r="J244" s="8">
        <v>1.6115369454896931</v>
      </c>
      <c r="K244" s="13">
        <v>42913</v>
      </c>
      <c r="L244" s="7">
        <v>0.78055555555555556</v>
      </c>
      <c r="M244">
        <v>1536</v>
      </c>
      <c r="N244">
        <v>6342</v>
      </c>
      <c r="O244">
        <v>-21</v>
      </c>
      <c r="P244">
        <v>-1</v>
      </c>
      <c r="Q244">
        <v>898660</v>
      </c>
      <c r="R244">
        <v>-75255</v>
      </c>
      <c r="S244">
        <v>92235</v>
      </c>
      <c r="T244" t="s">
        <v>24</v>
      </c>
      <c r="U244" s="11">
        <v>1.1395260000000001E-3</v>
      </c>
      <c r="V244" s="11">
        <v>8.4999999999999994E-8</v>
      </c>
    </row>
    <row r="245" spans="1:22" x14ac:dyDescent="0.5">
      <c r="A245" t="s">
        <v>326</v>
      </c>
      <c r="B245" t="s">
        <v>327</v>
      </c>
      <c r="C245" s="46">
        <f t="shared" ref="C245:C253" si="20">((F245/1000+1)/(E$260/1000+1)-1)*1000</f>
        <v>5.6012468977788554</v>
      </c>
      <c r="D245" s="46">
        <f t="shared" ref="D245:D253" si="21">$G$260</f>
        <v>0.16529086916273197</v>
      </c>
      <c r="F245" s="8">
        <v>4.3780000000000001</v>
      </c>
      <c r="G245" s="8">
        <v>0.26400000000000001</v>
      </c>
      <c r="H245" s="8">
        <v>2.6374200000000001</v>
      </c>
      <c r="I245" s="12">
        <v>1.6189770000000001</v>
      </c>
      <c r="J245" s="8">
        <v>1.6290657618977911</v>
      </c>
      <c r="K245" s="13">
        <v>42913</v>
      </c>
      <c r="L245" s="7">
        <v>0.78333333333333333</v>
      </c>
      <c r="M245">
        <v>-85</v>
      </c>
      <c r="N245">
        <v>6443</v>
      </c>
      <c r="O245">
        <v>-25</v>
      </c>
      <c r="P245">
        <v>4</v>
      </c>
      <c r="Q245">
        <v>898660</v>
      </c>
      <c r="R245">
        <v>-75255</v>
      </c>
      <c r="S245">
        <v>92235</v>
      </c>
      <c r="T245" t="s">
        <v>24</v>
      </c>
      <c r="U245" s="11">
        <v>1.1522069999999999E-3</v>
      </c>
      <c r="V245" s="11">
        <v>8.3999999999999998E-8</v>
      </c>
    </row>
    <row r="246" spans="1:22" x14ac:dyDescent="0.5">
      <c r="A246" t="s">
        <v>328</v>
      </c>
      <c r="B246" t="s">
        <v>329</v>
      </c>
      <c r="C246" s="46">
        <f t="shared" si="20"/>
        <v>5.8385355436021413</v>
      </c>
      <c r="D246" s="46">
        <f t="shared" si="21"/>
        <v>0.16529086916273197</v>
      </c>
      <c r="F246" s="8">
        <v>4.6150000000000002</v>
      </c>
      <c r="G246" s="8">
        <v>0.187</v>
      </c>
      <c r="H246" s="8">
        <v>2.6111870000000001</v>
      </c>
      <c r="I246" s="12">
        <v>1.6166300000000002</v>
      </c>
      <c r="J246" s="8">
        <v>1.6152038499842263</v>
      </c>
      <c r="K246" s="13">
        <v>42913</v>
      </c>
      <c r="L246" s="7">
        <v>0.78611111111111109</v>
      </c>
      <c r="M246">
        <v>-674</v>
      </c>
      <c r="N246">
        <v>6244</v>
      </c>
      <c r="O246">
        <v>-26</v>
      </c>
      <c r="P246">
        <v>1</v>
      </c>
      <c r="Q246">
        <v>898660</v>
      </c>
      <c r="R246">
        <v>-75255</v>
      </c>
      <c r="S246">
        <v>92235</v>
      </c>
      <c r="T246" t="s">
        <v>24</v>
      </c>
      <c r="U246" s="11">
        <v>1.147403E-3</v>
      </c>
      <c r="V246" s="11">
        <v>8.4999999999999994E-8</v>
      </c>
    </row>
    <row r="247" spans="1:22" x14ac:dyDescent="0.5">
      <c r="A247" t="s">
        <v>330</v>
      </c>
      <c r="B247" t="s">
        <v>331</v>
      </c>
      <c r="C247" s="46">
        <f t="shared" si="20"/>
        <v>5.6883528563720365</v>
      </c>
      <c r="D247" s="46">
        <f t="shared" si="21"/>
        <v>0.16529086916273197</v>
      </c>
      <c r="F247" s="8">
        <v>4.4649999999999999</v>
      </c>
      <c r="G247" s="8">
        <v>0.222</v>
      </c>
      <c r="H247" s="8">
        <v>2.6180970000000001</v>
      </c>
      <c r="I247" s="12">
        <v>1.6154169999999999</v>
      </c>
      <c r="J247" s="8">
        <v>1.6206942232253345</v>
      </c>
      <c r="K247" s="13">
        <v>42913</v>
      </c>
      <c r="L247" s="7">
        <v>0.78819444444444453</v>
      </c>
      <c r="M247">
        <v>-612</v>
      </c>
      <c r="N247">
        <v>6391</v>
      </c>
      <c r="O247">
        <v>-25</v>
      </c>
      <c r="P247">
        <v>2</v>
      </c>
      <c r="Q247">
        <v>898660</v>
      </c>
      <c r="R247">
        <v>-75255</v>
      </c>
      <c r="S247">
        <v>92235</v>
      </c>
      <c r="T247" t="s">
        <v>24</v>
      </c>
      <c r="U247" s="11">
        <v>1.213055E-3</v>
      </c>
      <c r="V247" s="11">
        <v>8.3999999999999998E-8</v>
      </c>
    </row>
    <row r="248" spans="1:22" x14ac:dyDescent="0.5">
      <c r="A248" t="s">
        <v>332</v>
      </c>
      <c r="B248" t="s">
        <v>333</v>
      </c>
      <c r="C248" s="46">
        <f t="shared" si="20"/>
        <v>5.7534320208383338</v>
      </c>
      <c r="D248" s="46">
        <f t="shared" si="21"/>
        <v>0.16529086916273197</v>
      </c>
      <c r="F248" s="8">
        <v>4.53</v>
      </c>
      <c r="G248" s="8">
        <v>0.218</v>
      </c>
      <c r="H248" s="8">
        <v>2.6181760000000001</v>
      </c>
      <c r="I248" s="12">
        <v>1.6143609999999999</v>
      </c>
      <c r="J248" s="8">
        <v>1.6218033017398217</v>
      </c>
      <c r="K248" s="13">
        <v>42913</v>
      </c>
      <c r="L248" s="7">
        <v>0.79027777777777775</v>
      </c>
      <c r="M248">
        <v>-892</v>
      </c>
      <c r="N248">
        <v>6258</v>
      </c>
      <c r="O248">
        <v>-25</v>
      </c>
      <c r="P248">
        <v>1</v>
      </c>
      <c r="Q248">
        <v>898660</v>
      </c>
      <c r="R248">
        <v>-75255</v>
      </c>
      <c r="S248">
        <v>92235</v>
      </c>
      <c r="T248" t="s">
        <v>24</v>
      </c>
      <c r="U248" s="11">
        <v>1.2157839999999999E-3</v>
      </c>
      <c r="V248" s="11">
        <v>8.3999999999999998E-8</v>
      </c>
    </row>
    <row r="249" spans="1:22" x14ac:dyDescent="0.5">
      <c r="A249" t="s">
        <v>334</v>
      </c>
      <c r="B249" t="s">
        <v>335</v>
      </c>
      <c r="C249" s="46">
        <f t="shared" si="20"/>
        <v>5.6983650355209026</v>
      </c>
      <c r="D249" s="46">
        <f t="shared" si="21"/>
        <v>0.16529086916273197</v>
      </c>
      <c r="F249" s="8">
        <v>4.4749999999999996</v>
      </c>
      <c r="G249" s="8">
        <v>0.22700000000000001</v>
      </c>
      <c r="H249" s="8">
        <v>2.5899969999999999</v>
      </c>
      <c r="I249" s="12">
        <v>1.6115444999999999</v>
      </c>
      <c r="J249" s="8">
        <v>1.6071520209339549</v>
      </c>
      <c r="K249" s="13">
        <v>42913</v>
      </c>
      <c r="L249" s="7">
        <v>0.79305555555555562</v>
      </c>
      <c r="M249">
        <v>-2759</v>
      </c>
      <c r="N249">
        <v>6126</v>
      </c>
      <c r="O249">
        <v>-31</v>
      </c>
      <c r="P249">
        <v>-1</v>
      </c>
      <c r="Q249">
        <v>898660</v>
      </c>
      <c r="R249">
        <v>-75255</v>
      </c>
      <c r="S249">
        <v>92235</v>
      </c>
      <c r="T249" t="s">
        <v>24</v>
      </c>
      <c r="U249" s="11">
        <v>1.1945549999999999E-3</v>
      </c>
      <c r="V249" s="11">
        <v>8.4999999999999994E-8</v>
      </c>
    </row>
    <row r="250" spans="1:22" x14ac:dyDescent="0.5">
      <c r="A250" t="s">
        <v>336</v>
      </c>
      <c r="B250" t="s">
        <v>337</v>
      </c>
      <c r="C250" s="46">
        <f t="shared" si="20"/>
        <v>5.81450631364544</v>
      </c>
      <c r="D250" s="46">
        <f t="shared" si="21"/>
        <v>0.16529086916273197</v>
      </c>
      <c r="F250" s="8">
        <v>4.5910000000000002</v>
      </c>
      <c r="G250" s="8">
        <v>0.27</v>
      </c>
      <c r="H250" s="8">
        <v>2.5689860000000002</v>
      </c>
      <c r="I250" s="12">
        <v>1.6091584999999999</v>
      </c>
      <c r="J250" s="8">
        <v>1.5964779106595157</v>
      </c>
      <c r="K250" s="13">
        <v>42913</v>
      </c>
      <c r="L250" s="7">
        <v>0.79583333333333339</v>
      </c>
      <c r="M250">
        <v>-3449</v>
      </c>
      <c r="N250">
        <v>5973</v>
      </c>
      <c r="O250">
        <v>-30</v>
      </c>
      <c r="P250">
        <v>-4</v>
      </c>
      <c r="Q250">
        <v>898660</v>
      </c>
      <c r="R250">
        <v>-75255</v>
      </c>
      <c r="S250">
        <v>92235</v>
      </c>
      <c r="T250" t="s">
        <v>24</v>
      </c>
      <c r="U250" s="11">
        <v>1.19338E-3</v>
      </c>
      <c r="V250" s="11">
        <v>8.4999999999999994E-8</v>
      </c>
    </row>
    <row r="251" spans="1:22" x14ac:dyDescent="0.5">
      <c r="A251" t="s">
        <v>338</v>
      </c>
      <c r="B251" t="s">
        <v>339</v>
      </c>
      <c r="C251" s="46">
        <f t="shared" si="20"/>
        <v>4.9464503814562466</v>
      </c>
      <c r="D251" s="46">
        <f t="shared" si="21"/>
        <v>0.16529086916273197</v>
      </c>
      <c r="F251" s="8">
        <v>3.7240000000000002</v>
      </c>
      <c r="G251" s="8">
        <v>0.22700000000000001</v>
      </c>
      <c r="H251" s="8">
        <v>2.5861429999999999</v>
      </c>
      <c r="I251" s="12">
        <v>1.6007880000000001</v>
      </c>
      <c r="J251" s="8">
        <v>1.6155437197180387</v>
      </c>
      <c r="K251" s="13">
        <v>42913</v>
      </c>
      <c r="L251" s="7">
        <v>0.79861111111111116</v>
      </c>
      <c r="M251">
        <v>987</v>
      </c>
      <c r="N251">
        <v>5327</v>
      </c>
      <c r="O251">
        <v>-23</v>
      </c>
      <c r="P251">
        <v>-5</v>
      </c>
      <c r="Q251">
        <v>898660</v>
      </c>
      <c r="R251">
        <v>-75255</v>
      </c>
      <c r="S251">
        <v>92235</v>
      </c>
      <c r="T251" t="s">
        <v>24</v>
      </c>
      <c r="U251" s="11">
        <v>1.2080350000000001E-3</v>
      </c>
      <c r="V251" s="11">
        <v>8.4999999999999994E-8</v>
      </c>
    </row>
    <row r="252" spans="1:22" x14ac:dyDescent="0.5">
      <c r="A252" t="s">
        <v>340</v>
      </c>
      <c r="B252" t="s">
        <v>341</v>
      </c>
      <c r="C252" s="46">
        <f t="shared" si="20"/>
        <v>5.1406866569403409</v>
      </c>
      <c r="D252" s="46">
        <f t="shared" si="21"/>
        <v>0.16529086916273197</v>
      </c>
      <c r="F252" s="8">
        <v>3.9180000000000001</v>
      </c>
      <c r="G252" s="8">
        <v>0.26400000000000001</v>
      </c>
      <c r="H252" s="8">
        <v>2.5877629999999998</v>
      </c>
      <c r="I252" s="12">
        <v>1.6024305000000001</v>
      </c>
      <c r="J252" s="8">
        <v>1.6148987428783961</v>
      </c>
      <c r="K252" s="13">
        <v>42913</v>
      </c>
      <c r="L252" s="7">
        <v>0.80138888888888893</v>
      </c>
      <c r="M252">
        <v>353</v>
      </c>
      <c r="N252">
        <v>5548</v>
      </c>
      <c r="O252">
        <v>-24</v>
      </c>
      <c r="P252">
        <v>-3</v>
      </c>
      <c r="Q252">
        <v>898660</v>
      </c>
      <c r="R252">
        <v>-75255</v>
      </c>
      <c r="S252">
        <v>92235</v>
      </c>
      <c r="T252" t="s">
        <v>24</v>
      </c>
      <c r="U252" s="11">
        <v>1.2721130000000001E-3</v>
      </c>
      <c r="V252" s="11">
        <v>8.3999999999999998E-8</v>
      </c>
    </row>
    <row r="253" spans="1:22" x14ac:dyDescent="0.5">
      <c r="A253" t="s">
        <v>342</v>
      </c>
      <c r="B253" t="s">
        <v>343</v>
      </c>
      <c r="C253" s="46">
        <f t="shared" si="20"/>
        <v>4.7081605177179409</v>
      </c>
      <c r="D253" s="46">
        <f t="shared" si="21"/>
        <v>0.16529086916273197</v>
      </c>
      <c r="F253" s="8">
        <v>3.4860000000000002</v>
      </c>
      <c r="G253" s="8">
        <v>0.20799999999999999</v>
      </c>
      <c r="H253" s="8">
        <v>2.596066</v>
      </c>
      <c r="I253" s="12">
        <v>1.598128</v>
      </c>
      <c r="J253" s="8">
        <v>1.6244418469609443</v>
      </c>
      <c r="K253" s="13">
        <v>42913</v>
      </c>
      <c r="L253" s="7">
        <v>0.80347222222222225</v>
      </c>
      <c r="M253">
        <v>175</v>
      </c>
      <c r="N253">
        <v>5349</v>
      </c>
      <c r="O253">
        <v>-24</v>
      </c>
      <c r="P253">
        <v>-3</v>
      </c>
      <c r="Q253">
        <v>898660</v>
      </c>
      <c r="R253">
        <v>-75255</v>
      </c>
      <c r="S253">
        <v>92235</v>
      </c>
      <c r="T253" t="s">
        <v>24</v>
      </c>
      <c r="U253" s="11">
        <v>1.200843E-3</v>
      </c>
      <c r="V253" s="11">
        <v>8.3999999999999998E-8</v>
      </c>
    </row>
    <row r="255" spans="1:22" x14ac:dyDescent="0.5">
      <c r="A255" t="s">
        <v>344</v>
      </c>
      <c r="B255" t="s">
        <v>243</v>
      </c>
      <c r="F255" s="8">
        <v>3.7749999999999999</v>
      </c>
      <c r="G255" s="8">
        <v>0.23599999999999999</v>
      </c>
      <c r="H255" s="8">
        <v>2.7899910000000001</v>
      </c>
      <c r="I255" s="12">
        <v>1.6875464999999998</v>
      </c>
      <c r="J255" s="8">
        <v>1.6532824428837962</v>
      </c>
      <c r="K255" s="13">
        <v>42913</v>
      </c>
      <c r="L255" s="7">
        <v>0.80833333333333324</v>
      </c>
      <c r="M255">
        <v>-1364</v>
      </c>
      <c r="N255">
        <v>228</v>
      </c>
      <c r="O255">
        <v>-24</v>
      </c>
      <c r="P255">
        <v>-5</v>
      </c>
      <c r="Q255">
        <v>898660</v>
      </c>
      <c r="R255">
        <v>-75255</v>
      </c>
      <c r="S255">
        <v>92235</v>
      </c>
      <c r="T255" t="s">
        <v>24</v>
      </c>
      <c r="U255" s="11">
        <v>1.310645E-3</v>
      </c>
      <c r="V255" s="11">
        <v>8.3000000000000002E-8</v>
      </c>
    </row>
    <row r="256" spans="1:22" x14ac:dyDescent="0.5">
      <c r="A256" t="s">
        <v>345</v>
      </c>
      <c r="B256" t="s">
        <v>243</v>
      </c>
      <c r="F256" s="8">
        <v>4.0019999999999998</v>
      </c>
      <c r="G256" s="8">
        <v>0.24299999999999999</v>
      </c>
      <c r="H256" s="8">
        <v>2.7904460000000002</v>
      </c>
      <c r="I256" s="12">
        <v>1.7029190000000001</v>
      </c>
      <c r="J256" s="8">
        <v>1.6386252076581447</v>
      </c>
      <c r="K256" s="13">
        <v>42913</v>
      </c>
      <c r="L256" s="7">
        <v>0.81041666666666667</v>
      </c>
      <c r="M256">
        <v>-1388</v>
      </c>
      <c r="N256">
        <v>232</v>
      </c>
      <c r="O256">
        <v>-23</v>
      </c>
      <c r="P256">
        <v>-5</v>
      </c>
      <c r="Q256">
        <v>898660</v>
      </c>
      <c r="R256">
        <v>-75255</v>
      </c>
      <c r="S256">
        <v>92235</v>
      </c>
      <c r="T256" t="s">
        <v>24</v>
      </c>
      <c r="U256" s="11">
        <v>1.388968E-3</v>
      </c>
      <c r="V256" s="11">
        <v>8.3000000000000002E-8</v>
      </c>
    </row>
    <row r="257" spans="1:22" x14ac:dyDescent="0.5">
      <c r="A257" t="s">
        <v>346</v>
      </c>
      <c r="B257" t="s">
        <v>243</v>
      </c>
      <c r="F257" s="8">
        <v>3.9279999999999999</v>
      </c>
      <c r="G257" s="8">
        <v>0.20300000000000001</v>
      </c>
      <c r="H257" s="8">
        <v>2.801253</v>
      </c>
      <c r="I257" s="12">
        <v>1.7066349999999999</v>
      </c>
      <c r="J257" s="8">
        <v>1.6413896351592463</v>
      </c>
      <c r="K257" s="13">
        <v>42913</v>
      </c>
      <c r="L257" s="7">
        <v>0.8125</v>
      </c>
      <c r="M257">
        <v>-1387</v>
      </c>
      <c r="N257">
        <v>255</v>
      </c>
      <c r="O257">
        <v>-23</v>
      </c>
      <c r="P257">
        <v>-5</v>
      </c>
      <c r="Q257">
        <v>898660</v>
      </c>
      <c r="R257">
        <v>-75255</v>
      </c>
      <c r="S257">
        <v>92235</v>
      </c>
      <c r="T257" t="s">
        <v>24</v>
      </c>
      <c r="U257" s="11">
        <v>1.3023030000000001E-3</v>
      </c>
      <c r="V257" s="11">
        <v>8.3000000000000002E-8</v>
      </c>
    </row>
    <row r="258" spans="1:22" x14ac:dyDescent="0.5">
      <c r="A258" t="s">
        <v>347</v>
      </c>
      <c r="B258" t="s">
        <v>243</v>
      </c>
      <c r="F258" s="8">
        <v>3.8079999999999998</v>
      </c>
      <c r="G258" s="8">
        <v>0.21299999999999999</v>
      </c>
      <c r="H258" s="8">
        <v>2.8138010000000002</v>
      </c>
      <c r="I258" s="12">
        <v>1.7118765</v>
      </c>
      <c r="J258" s="8">
        <v>1.6436939230137222</v>
      </c>
      <c r="K258" s="13">
        <v>42913</v>
      </c>
      <c r="L258" s="7">
        <v>0.81527777777777777</v>
      </c>
      <c r="M258">
        <v>-1366</v>
      </c>
      <c r="N258">
        <v>255</v>
      </c>
      <c r="O258">
        <v>-23</v>
      </c>
      <c r="P258">
        <v>-4</v>
      </c>
      <c r="Q258">
        <v>898660</v>
      </c>
      <c r="R258">
        <v>-75255</v>
      </c>
      <c r="S258">
        <v>92235</v>
      </c>
      <c r="T258" t="s">
        <v>24</v>
      </c>
      <c r="U258" s="11">
        <v>1.325379E-3</v>
      </c>
      <c r="V258" s="11">
        <v>8.3000000000000002E-8</v>
      </c>
    </row>
    <row r="259" spans="1:22" x14ac:dyDescent="0.5">
      <c r="B259" s="15" t="s">
        <v>29</v>
      </c>
      <c r="C259" s="16"/>
      <c r="D259" s="16"/>
      <c r="E259" s="16"/>
      <c r="F259" s="16">
        <f>AVERAGE(F255:F258)</f>
        <v>3.8782499999999995</v>
      </c>
      <c r="G259" s="16">
        <f>2*STDEV(F255:F258)</f>
        <v>0.2109810418023382</v>
      </c>
    </row>
    <row r="260" spans="1:22" x14ac:dyDescent="0.5">
      <c r="B260" s="40" t="s">
        <v>90</v>
      </c>
      <c r="C260" s="40">
        <v>5.09</v>
      </c>
      <c r="D260" s="40"/>
      <c r="E260" s="41">
        <f>((F260/1000+1)/(C260/1000+1)-1)*1000</f>
        <v>-1.2164333542270533</v>
      </c>
      <c r="F260" s="41">
        <f>AVERAGE(F237:F240, F255:F258)</f>
        <v>3.867375</v>
      </c>
      <c r="G260" s="41">
        <f>2*STDEV(F237:F240, F255:F258)</f>
        <v>0.16529086916273197</v>
      </c>
    </row>
    <row r="262" spans="1:22" x14ac:dyDescent="0.5">
      <c r="A262" s="20"/>
      <c r="B262" s="20" t="s">
        <v>348</v>
      </c>
      <c r="C262" s="47"/>
      <c r="D262" s="47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33"/>
    </row>
    <row r="263" spans="1:22" x14ac:dyDescent="0.5">
      <c r="A263" s="21"/>
      <c r="B263" s="21" t="s">
        <v>52</v>
      </c>
      <c r="C263" s="48"/>
      <c r="D263" s="48"/>
      <c r="E263" s="22"/>
      <c r="F263" s="23"/>
      <c r="G263" s="23"/>
      <c r="H263" s="23"/>
      <c r="I263" s="23"/>
      <c r="J263" s="23"/>
      <c r="K263" s="21"/>
      <c r="L263" s="24"/>
      <c r="M263" s="21"/>
      <c r="N263" s="21"/>
      <c r="O263" s="21"/>
      <c r="P263" s="21"/>
      <c r="Q263" s="21"/>
      <c r="R263" s="21"/>
      <c r="S263" s="21"/>
      <c r="T263" s="21"/>
      <c r="U263" s="25"/>
      <c r="V263" s="25"/>
    </row>
    <row r="265" spans="1:22" x14ac:dyDescent="0.5">
      <c r="A265" t="s">
        <v>349</v>
      </c>
      <c r="B265" t="s">
        <v>23</v>
      </c>
      <c r="F265" s="8">
        <v>3.8330000000000002</v>
      </c>
      <c r="G265" s="8">
        <v>0.19500000000000001</v>
      </c>
      <c r="H265" s="8">
        <v>2.880973</v>
      </c>
      <c r="I265" s="12">
        <v>1.73515</v>
      </c>
      <c r="J265" s="8">
        <v>1.6603596230873412</v>
      </c>
      <c r="K265" s="13">
        <v>42914</v>
      </c>
      <c r="L265" s="7">
        <v>0.34166666666666662</v>
      </c>
      <c r="M265">
        <v>1570</v>
      </c>
      <c r="N265">
        <v>-507</v>
      </c>
      <c r="O265">
        <v>0</v>
      </c>
      <c r="P265">
        <v>1</v>
      </c>
      <c r="Q265">
        <v>898660</v>
      </c>
      <c r="R265">
        <v>-75634</v>
      </c>
      <c r="S265">
        <v>92420</v>
      </c>
      <c r="T265" t="s">
        <v>24</v>
      </c>
      <c r="U265" s="11">
        <v>1.8058049999999999E-4</v>
      </c>
      <c r="V265" s="11">
        <v>1.7E-8</v>
      </c>
    </row>
    <row r="266" spans="1:22" x14ac:dyDescent="0.5">
      <c r="A266" t="s">
        <v>350</v>
      </c>
      <c r="B266" t="s">
        <v>23</v>
      </c>
      <c r="F266" s="8">
        <v>3.758</v>
      </c>
      <c r="G266" s="8">
        <v>0.22700000000000001</v>
      </c>
      <c r="H266" s="8">
        <v>2.8757929999999998</v>
      </c>
      <c r="I266" s="12">
        <v>1.7263885000000001</v>
      </c>
      <c r="J266" s="8">
        <v>1.6657855401608617</v>
      </c>
      <c r="K266" s="13">
        <v>42914</v>
      </c>
      <c r="L266" s="7">
        <v>0.3444444444444445</v>
      </c>
      <c r="M266">
        <v>1570</v>
      </c>
      <c r="N266">
        <v>-523</v>
      </c>
      <c r="O266">
        <v>0</v>
      </c>
      <c r="P266">
        <v>1</v>
      </c>
      <c r="Q266">
        <v>898660</v>
      </c>
      <c r="R266">
        <v>-75634</v>
      </c>
      <c r="S266">
        <v>92420</v>
      </c>
      <c r="T266" t="s">
        <v>24</v>
      </c>
      <c r="U266" s="11">
        <v>1.7623380000000001E-4</v>
      </c>
      <c r="V266" s="11">
        <v>1.7E-8</v>
      </c>
    </row>
    <row r="267" spans="1:22" x14ac:dyDescent="0.5">
      <c r="A267" t="s">
        <v>351</v>
      </c>
      <c r="B267" t="s">
        <v>23</v>
      </c>
      <c r="F267" s="8">
        <v>3.827</v>
      </c>
      <c r="G267" s="8">
        <v>0.26600000000000001</v>
      </c>
      <c r="H267" s="8">
        <v>2.8566349999999998</v>
      </c>
      <c r="I267" s="12">
        <v>1.7210295000000002</v>
      </c>
      <c r="J267" s="8">
        <v>1.6598408103986593</v>
      </c>
      <c r="K267" s="13">
        <v>42914</v>
      </c>
      <c r="L267" s="7">
        <v>0.34652777777777777</v>
      </c>
      <c r="M267">
        <v>1570</v>
      </c>
      <c r="N267">
        <v>-543</v>
      </c>
      <c r="O267">
        <v>0</v>
      </c>
      <c r="P267">
        <v>1</v>
      </c>
      <c r="Q267">
        <v>898660</v>
      </c>
      <c r="R267">
        <v>-75634</v>
      </c>
      <c r="S267">
        <v>92420</v>
      </c>
      <c r="T267" t="s">
        <v>24</v>
      </c>
      <c r="U267" s="11">
        <v>1.7878920000000001E-4</v>
      </c>
      <c r="V267" s="11">
        <v>1.7E-8</v>
      </c>
    </row>
    <row r="268" spans="1:22" x14ac:dyDescent="0.5">
      <c r="A268" t="s">
        <v>352</v>
      </c>
      <c r="B268" t="s">
        <v>23</v>
      </c>
      <c r="F268" s="8">
        <v>3.8610000000000002</v>
      </c>
      <c r="G268" s="8">
        <v>0.26100000000000001</v>
      </c>
      <c r="H268" s="8">
        <v>2.8499319999999999</v>
      </c>
      <c r="I268" s="12">
        <v>1.7157095</v>
      </c>
      <c r="J268" s="8">
        <v>1.6610807365699145</v>
      </c>
      <c r="K268" s="13">
        <v>42914</v>
      </c>
      <c r="L268" s="7">
        <v>0.34861111111111115</v>
      </c>
      <c r="M268">
        <v>1570</v>
      </c>
      <c r="N268">
        <v>-563</v>
      </c>
      <c r="O268">
        <v>0</v>
      </c>
      <c r="P268">
        <v>1</v>
      </c>
      <c r="Q268">
        <v>898660</v>
      </c>
      <c r="R268">
        <v>-75634</v>
      </c>
      <c r="S268">
        <v>92420</v>
      </c>
      <c r="T268" t="s">
        <v>24</v>
      </c>
      <c r="U268" s="11">
        <v>1.8049609999999999E-4</v>
      </c>
      <c r="V268" s="11">
        <v>1.7E-8</v>
      </c>
    </row>
    <row r="269" spans="1:22" s="15" customFormat="1" x14ac:dyDescent="0.5">
      <c r="B269" s="15" t="s">
        <v>29</v>
      </c>
      <c r="C269" s="16"/>
      <c r="D269" s="16"/>
      <c r="E269" s="16"/>
      <c r="F269" s="16">
        <f>AVERAGE(F265:F268)</f>
        <v>3.81975</v>
      </c>
      <c r="G269" s="16">
        <f>2*STDEV(F265:F268)</f>
        <v>8.750428560933475E-2</v>
      </c>
      <c r="H269" s="17"/>
      <c r="I269" s="14"/>
      <c r="J269" s="17"/>
      <c r="L269" s="18"/>
      <c r="U269" s="19"/>
      <c r="V269" s="19"/>
    </row>
    <row r="271" spans="1:22" x14ac:dyDescent="0.5">
      <c r="A271" s="21"/>
      <c r="B271" s="21" t="s">
        <v>241</v>
      </c>
      <c r="C271" s="48"/>
      <c r="D271" s="48"/>
      <c r="E271" s="22"/>
      <c r="F271" s="23"/>
      <c r="G271" s="23"/>
      <c r="H271" s="23"/>
      <c r="I271" s="23"/>
      <c r="J271" s="23"/>
      <c r="K271" s="21"/>
      <c r="L271" s="24"/>
      <c r="M271" s="21"/>
      <c r="N271" s="21"/>
      <c r="O271" s="21"/>
      <c r="P271" s="21"/>
      <c r="Q271" s="21"/>
      <c r="R271" s="21"/>
      <c r="S271" s="21"/>
      <c r="T271" s="21"/>
      <c r="U271" s="25"/>
      <c r="V271" s="25"/>
    </row>
    <row r="273" spans="1:22" x14ac:dyDescent="0.5">
      <c r="A273" t="s">
        <v>353</v>
      </c>
      <c r="B273" t="s">
        <v>245</v>
      </c>
      <c r="F273" s="8">
        <v>3.5870000000000002</v>
      </c>
      <c r="G273" s="8">
        <v>0.23899999999999999</v>
      </c>
      <c r="H273" s="8">
        <v>2.796573</v>
      </c>
      <c r="I273" s="12">
        <v>1.7080035</v>
      </c>
      <c r="J273" s="8">
        <v>1.6373344668204719</v>
      </c>
      <c r="K273" s="13">
        <v>42914</v>
      </c>
      <c r="L273" s="7">
        <v>0.35486111111111113</v>
      </c>
      <c r="M273">
        <v>-879</v>
      </c>
      <c r="N273">
        <v>260</v>
      </c>
      <c r="O273">
        <v>-27</v>
      </c>
      <c r="P273">
        <v>-2</v>
      </c>
      <c r="Q273">
        <v>898660</v>
      </c>
      <c r="R273">
        <v>-75634</v>
      </c>
      <c r="S273">
        <v>92420</v>
      </c>
      <c r="T273" t="s">
        <v>24</v>
      </c>
      <c r="U273" s="11">
        <v>8.5159609999999996E-4</v>
      </c>
      <c r="V273" s="11">
        <v>4.4999999999999999E-8</v>
      </c>
    </row>
    <row r="274" spans="1:22" x14ac:dyDescent="0.5">
      <c r="A274" t="s">
        <v>354</v>
      </c>
      <c r="B274" t="s">
        <v>245</v>
      </c>
      <c r="F274" s="8">
        <v>3.6579999999999999</v>
      </c>
      <c r="G274" s="8">
        <v>0.21299999999999999</v>
      </c>
      <c r="H274" s="8">
        <v>2.8040949999999998</v>
      </c>
      <c r="I274" s="12">
        <v>1.703193</v>
      </c>
      <c r="J274" s="8">
        <v>1.6463753667376508</v>
      </c>
      <c r="K274" s="13">
        <v>42914</v>
      </c>
      <c r="L274" s="7">
        <v>0.3576388888888889</v>
      </c>
      <c r="M274">
        <v>-863</v>
      </c>
      <c r="N274">
        <v>248</v>
      </c>
      <c r="O274">
        <v>-28</v>
      </c>
      <c r="P274">
        <v>-4</v>
      </c>
      <c r="Q274">
        <v>898660</v>
      </c>
      <c r="R274">
        <v>-75634</v>
      </c>
      <c r="S274">
        <v>92420</v>
      </c>
      <c r="T274" t="s">
        <v>24</v>
      </c>
      <c r="U274" s="11">
        <v>8.7842020000000005E-4</v>
      </c>
      <c r="V274" s="11">
        <v>4.6999999999999997E-8</v>
      </c>
    </row>
    <row r="275" spans="1:22" x14ac:dyDescent="0.5">
      <c r="A275" t="s">
        <v>355</v>
      </c>
      <c r="B275" t="s">
        <v>245</v>
      </c>
      <c r="F275" s="8">
        <v>3.63</v>
      </c>
      <c r="G275" s="8">
        <v>0.21199999999999999</v>
      </c>
      <c r="H275" s="8">
        <v>2.7842560000000001</v>
      </c>
      <c r="I275" s="12">
        <v>1.6957605</v>
      </c>
      <c r="J275" s="8">
        <v>1.6418922365510933</v>
      </c>
      <c r="K275" s="13">
        <v>42914</v>
      </c>
      <c r="L275" s="7">
        <v>0.35972222222222222</v>
      </c>
      <c r="M275">
        <v>-856</v>
      </c>
      <c r="N275">
        <v>231</v>
      </c>
      <c r="O275">
        <v>-28</v>
      </c>
      <c r="P275">
        <v>-4</v>
      </c>
      <c r="Q275">
        <v>898660</v>
      </c>
      <c r="R275">
        <v>-75634</v>
      </c>
      <c r="S275">
        <v>92420</v>
      </c>
      <c r="T275" t="s">
        <v>24</v>
      </c>
      <c r="U275" s="11">
        <v>8.9713779999999995E-4</v>
      </c>
      <c r="V275" s="11">
        <v>4.9000000000000002E-8</v>
      </c>
    </row>
    <row r="276" spans="1:22" x14ac:dyDescent="0.5">
      <c r="A276" t="s">
        <v>356</v>
      </c>
      <c r="B276" t="s">
        <v>245</v>
      </c>
      <c r="F276" s="8">
        <v>3.6909999999999998</v>
      </c>
      <c r="G276" s="8">
        <v>0.192</v>
      </c>
      <c r="H276" s="8">
        <v>2.766438</v>
      </c>
      <c r="I276" s="12">
        <v>1.6902845</v>
      </c>
      <c r="J276" s="8">
        <v>1.6366700398660698</v>
      </c>
      <c r="K276" s="13">
        <v>42914</v>
      </c>
      <c r="L276" s="7">
        <v>0.36180555555555555</v>
      </c>
      <c r="M276">
        <v>-856</v>
      </c>
      <c r="N276">
        <v>206</v>
      </c>
      <c r="O276">
        <v>-28</v>
      </c>
      <c r="P276">
        <v>-5</v>
      </c>
      <c r="Q276">
        <v>898660</v>
      </c>
      <c r="R276">
        <v>-75634</v>
      </c>
      <c r="S276">
        <v>92420</v>
      </c>
      <c r="T276" t="s">
        <v>24</v>
      </c>
      <c r="U276" s="11">
        <v>9.2158430000000003E-4</v>
      </c>
      <c r="V276" s="11">
        <v>4.9999999999999998E-8</v>
      </c>
    </row>
    <row r="277" spans="1:22" s="15" customFormat="1" x14ac:dyDescent="0.5">
      <c r="B277" s="15" t="s">
        <v>29</v>
      </c>
      <c r="C277" s="40"/>
      <c r="D277" s="40"/>
      <c r="E277" s="41"/>
      <c r="F277" s="16">
        <f>AVERAGE(F273:F276)</f>
        <v>3.6414999999999997</v>
      </c>
      <c r="G277" s="16">
        <f>2*STDEV(F273:F276)</f>
        <v>8.8128693776014955E-2</v>
      </c>
      <c r="H277" s="17"/>
      <c r="I277" s="14"/>
      <c r="J277" s="17"/>
      <c r="L277" s="18"/>
      <c r="U277" s="19"/>
      <c r="V277" s="19"/>
    </row>
    <row r="279" spans="1:22" x14ac:dyDescent="0.5">
      <c r="A279" t="s">
        <v>357</v>
      </c>
      <c r="B279" t="s">
        <v>358</v>
      </c>
      <c r="C279" s="46">
        <f>((F279/1000+1)/(E$295/1000+1)-1)*1000</f>
        <v>4.8072340512974598</v>
      </c>
      <c r="D279" s="46">
        <f>$G$295</f>
        <v>0.24990040873458821</v>
      </c>
      <c r="F279" s="8">
        <v>3.4180000000000001</v>
      </c>
      <c r="G279" s="8">
        <v>0.28299999999999997</v>
      </c>
      <c r="H279" s="8">
        <v>2.7423829999999998</v>
      </c>
      <c r="I279" s="12">
        <v>1.6911844999999999</v>
      </c>
      <c r="J279" s="8">
        <v>1.6215752923468729</v>
      </c>
      <c r="K279" s="13">
        <v>42914</v>
      </c>
      <c r="L279" s="7">
        <v>0.36458333333333331</v>
      </c>
      <c r="M279">
        <v>111</v>
      </c>
      <c r="N279">
        <v>5289</v>
      </c>
      <c r="O279">
        <v>-28</v>
      </c>
      <c r="P279">
        <v>-2</v>
      </c>
      <c r="Q279">
        <v>898660</v>
      </c>
      <c r="R279">
        <v>-75634</v>
      </c>
      <c r="S279">
        <v>92420</v>
      </c>
      <c r="T279" t="s">
        <v>24</v>
      </c>
      <c r="U279" s="11">
        <v>9.17375E-4</v>
      </c>
      <c r="V279" s="11">
        <v>5.2000000000000002E-8</v>
      </c>
    </row>
    <row r="280" spans="1:22" x14ac:dyDescent="0.5">
      <c r="A280" t="s">
        <v>359</v>
      </c>
      <c r="B280" t="s">
        <v>360</v>
      </c>
      <c r="C280" s="46">
        <f t="shared" ref="C280:C287" si="22">((F280/1000+1)/(E$295/1000+1)-1)*1000</f>
        <v>5.2228086195544865</v>
      </c>
      <c r="D280" s="46">
        <f t="shared" ref="D280:D287" si="23">$G$295</f>
        <v>0.24990040873458821</v>
      </c>
      <c r="F280" s="8">
        <v>3.8330000000000002</v>
      </c>
      <c r="G280" s="8">
        <v>0.22800000000000001</v>
      </c>
      <c r="H280" s="8">
        <v>2.742127</v>
      </c>
      <c r="I280" s="12">
        <v>1.6815224999999998</v>
      </c>
      <c r="J280" s="8">
        <v>1.6307405937178958</v>
      </c>
      <c r="K280" s="13">
        <v>42914</v>
      </c>
      <c r="L280" s="7">
        <v>0.36736111111111108</v>
      </c>
      <c r="M280">
        <v>-795</v>
      </c>
      <c r="N280">
        <v>5354</v>
      </c>
      <c r="O280">
        <v>-29</v>
      </c>
      <c r="P280">
        <v>-3</v>
      </c>
      <c r="Q280">
        <v>898660</v>
      </c>
      <c r="R280">
        <v>-75634</v>
      </c>
      <c r="S280">
        <v>92420</v>
      </c>
      <c r="T280" t="s">
        <v>24</v>
      </c>
      <c r="U280" s="11">
        <v>9.5349849999999995E-4</v>
      </c>
      <c r="V280" s="11">
        <v>5.2000000000000002E-8</v>
      </c>
    </row>
    <row r="281" spans="1:22" x14ac:dyDescent="0.5">
      <c r="A281" t="s">
        <v>361</v>
      </c>
      <c r="B281" t="s">
        <v>362</v>
      </c>
      <c r="C281" s="46">
        <f t="shared" si="22"/>
        <v>4.8382769708541495</v>
      </c>
      <c r="D281" s="46">
        <f t="shared" si="23"/>
        <v>0.24990040873458821</v>
      </c>
      <c r="F281" s="8">
        <v>3.4489999999999998</v>
      </c>
      <c r="G281" s="8">
        <v>0.26300000000000001</v>
      </c>
      <c r="H281" s="8">
        <v>2.7385609999999998</v>
      </c>
      <c r="I281" s="12">
        <v>1.685708</v>
      </c>
      <c r="J281" s="8">
        <v>1.6245761424873109</v>
      </c>
      <c r="K281" s="13">
        <v>42914</v>
      </c>
      <c r="L281" s="7">
        <v>0.37013888888888885</v>
      </c>
      <c r="M281">
        <v>-3590</v>
      </c>
      <c r="N281">
        <v>4933</v>
      </c>
      <c r="O281">
        <v>-37</v>
      </c>
      <c r="P281">
        <v>-5</v>
      </c>
      <c r="Q281">
        <v>898660</v>
      </c>
      <c r="R281">
        <v>-75634</v>
      </c>
      <c r="S281">
        <v>92420</v>
      </c>
      <c r="T281" t="s">
        <v>24</v>
      </c>
      <c r="U281" s="11">
        <v>8.645886E-4</v>
      </c>
      <c r="V281" s="11">
        <v>5.4E-8</v>
      </c>
    </row>
    <row r="282" spans="1:22" x14ac:dyDescent="0.5">
      <c r="A282" t="s">
        <v>363</v>
      </c>
      <c r="B282" t="s">
        <v>364</v>
      </c>
      <c r="C282" s="46">
        <f t="shared" si="22"/>
        <v>4.8302658948393695</v>
      </c>
      <c r="D282" s="46">
        <f t="shared" si="23"/>
        <v>0.24990040873458821</v>
      </c>
      <c r="F282" s="8">
        <v>3.4409999999999998</v>
      </c>
      <c r="G282" s="8">
        <v>0.23300000000000001</v>
      </c>
      <c r="H282" s="8">
        <v>2.7258979999999999</v>
      </c>
      <c r="I282" s="12">
        <v>1.6841824999999999</v>
      </c>
      <c r="J282" s="8">
        <v>1.6185288708319912</v>
      </c>
      <c r="K282" s="13">
        <v>42914</v>
      </c>
      <c r="L282" s="7">
        <v>0.37291666666666662</v>
      </c>
      <c r="M282">
        <v>-4345</v>
      </c>
      <c r="N282">
        <v>4870</v>
      </c>
      <c r="O282">
        <v>-39</v>
      </c>
      <c r="P282">
        <v>-6</v>
      </c>
      <c r="Q282">
        <v>898660</v>
      </c>
      <c r="R282">
        <v>-75634</v>
      </c>
      <c r="S282">
        <v>92420</v>
      </c>
      <c r="T282" t="s">
        <v>24</v>
      </c>
      <c r="U282" s="11">
        <v>8.9174920000000002E-4</v>
      </c>
      <c r="V282" s="11">
        <v>5.4E-8</v>
      </c>
    </row>
    <row r="283" spans="1:22" x14ac:dyDescent="0.5">
      <c r="A283" t="s">
        <v>365</v>
      </c>
      <c r="B283" t="s">
        <v>366</v>
      </c>
      <c r="C283" s="46">
        <f t="shared" si="22"/>
        <v>4.7301274446569508</v>
      </c>
      <c r="D283" s="46">
        <f t="shared" si="23"/>
        <v>0.24990040873458821</v>
      </c>
      <c r="F283" s="8">
        <v>3.3410000000000002</v>
      </c>
      <c r="G283" s="8">
        <v>0.249</v>
      </c>
      <c r="H283" s="8">
        <v>2.733698</v>
      </c>
      <c r="I283" s="12">
        <v>1.6718220000000001</v>
      </c>
      <c r="J283" s="8">
        <v>1.6351609202415087</v>
      </c>
      <c r="K283" s="13">
        <v>42914</v>
      </c>
      <c r="L283" s="7">
        <v>0.37708333333333338</v>
      </c>
      <c r="M283">
        <v>2405</v>
      </c>
      <c r="N283">
        <v>4539</v>
      </c>
      <c r="O283">
        <v>-20</v>
      </c>
      <c r="P283">
        <v>-7</v>
      </c>
      <c r="Q283">
        <v>898660</v>
      </c>
      <c r="R283">
        <v>-75634</v>
      </c>
      <c r="S283">
        <v>92420</v>
      </c>
      <c r="T283" t="s">
        <v>24</v>
      </c>
      <c r="U283" s="11">
        <v>9.3377379999999999E-4</v>
      </c>
      <c r="V283" s="11">
        <v>5.5000000000000003E-8</v>
      </c>
    </row>
    <row r="284" spans="1:22" x14ac:dyDescent="0.5">
      <c r="A284" t="s">
        <v>367</v>
      </c>
      <c r="B284" t="s">
        <v>368</v>
      </c>
      <c r="C284" s="46">
        <f t="shared" si="22"/>
        <v>5.0445621782297945</v>
      </c>
      <c r="D284" s="46">
        <f t="shared" si="23"/>
        <v>0.24990040873458821</v>
      </c>
      <c r="F284" s="8">
        <v>3.6549999999999998</v>
      </c>
      <c r="G284" s="8">
        <v>0.25600000000000001</v>
      </c>
      <c r="H284" s="8">
        <v>2.7243490000000001</v>
      </c>
      <c r="I284" s="12">
        <v>1.671079</v>
      </c>
      <c r="J284" s="8">
        <v>1.6302933613551485</v>
      </c>
      <c r="K284" s="13">
        <v>42914</v>
      </c>
      <c r="L284" s="7">
        <v>0.37986111111111115</v>
      </c>
      <c r="M284">
        <v>1855</v>
      </c>
      <c r="N284">
        <v>4532</v>
      </c>
      <c r="O284">
        <v>-20</v>
      </c>
      <c r="P284">
        <v>-6</v>
      </c>
      <c r="Q284">
        <v>898660</v>
      </c>
      <c r="R284">
        <v>-75634</v>
      </c>
      <c r="S284">
        <v>92420</v>
      </c>
      <c r="T284" t="s">
        <v>24</v>
      </c>
      <c r="U284" s="11">
        <v>9.4904340000000003E-4</v>
      </c>
      <c r="V284" s="11">
        <v>5.5000000000000003E-8</v>
      </c>
    </row>
    <row r="285" spans="1:22" x14ac:dyDescent="0.5">
      <c r="A285" t="s">
        <v>369</v>
      </c>
      <c r="B285" t="s">
        <v>370</v>
      </c>
      <c r="C285" s="46">
        <f t="shared" si="22"/>
        <v>4.8893475804470121</v>
      </c>
      <c r="D285" s="46">
        <f t="shared" si="23"/>
        <v>0.24990040873458821</v>
      </c>
      <c r="F285" s="8">
        <v>3.5</v>
      </c>
      <c r="G285" s="8">
        <v>0.14299999999999999</v>
      </c>
      <c r="H285" s="8">
        <v>2.7224979999999999</v>
      </c>
      <c r="I285" s="12">
        <v>1.6692010000000002</v>
      </c>
      <c r="J285" s="8">
        <v>1.6310186730058271</v>
      </c>
      <c r="K285" s="13">
        <v>42914</v>
      </c>
      <c r="L285" s="7">
        <v>0.38194444444444442</v>
      </c>
      <c r="M285">
        <v>-246</v>
      </c>
      <c r="N285">
        <v>4459</v>
      </c>
      <c r="O285">
        <v>-21</v>
      </c>
      <c r="P285">
        <v>-4</v>
      </c>
      <c r="Q285">
        <v>898660</v>
      </c>
      <c r="R285">
        <v>-75634</v>
      </c>
      <c r="S285">
        <v>92420</v>
      </c>
      <c r="T285" t="s">
        <v>24</v>
      </c>
      <c r="U285" s="11">
        <v>9.0835220000000003E-4</v>
      </c>
      <c r="V285" s="11">
        <v>5.5999999999999999E-8</v>
      </c>
    </row>
    <row r="286" spans="1:22" x14ac:dyDescent="0.5">
      <c r="A286" t="s">
        <v>371</v>
      </c>
      <c r="B286" t="s">
        <v>372</v>
      </c>
      <c r="C286" s="46">
        <f t="shared" si="22"/>
        <v>4.9674555715895075</v>
      </c>
      <c r="D286" s="46">
        <f t="shared" si="23"/>
        <v>0.24990040873458821</v>
      </c>
      <c r="F286" s="8">
        <v>3.5779999999999998</v>
      </c>
      <c r="G286" s="8">
        <v>0.216</v>
      </c>
      <c r="H286" s="8">
        <v>2.6998090000000001</v>
      </c>
      <c r="I286" s="12">
        <v>1.6692795</v>
      </c>
      <c r="J286" s="8">
        <v>1.6173498805921958</v>
      </c>
      <c r="K286" s="13">
        <v>42914</v>
      </c>
      <c r="L286" s="7">
        <v>0.38472222222222219</v>
      </c>
      <c r="M286">
        <v>-1079</v>
      </c>
      <c r="N286">
        <v>4344</v>
      </c>
      <c r="O286">
        <v>-22</v>
      </c>
      <c r="P286">
        <v>-3</v>
      </c>
      <c r="Q286">
        <v>898660</v>
      </c>
      <c r="R286">
        <v>-75634</v>
      </c>
      <c r="S286">
        <v>92420</v>
      </c>
      <c r="T286" t="s">
        <v>24</v>
      </c>
      <c r="U286" s="11">
        <v>9.6098449999999997E-4</v>
      </c>
      <c r="V286" s="11">
        <v>5.7000000000000001E-8</v>
      </c>
    </row>
    <row r="287" spans="1:22" x14ac:dyDescent="0.5">
      <c r="A287" t="s">
        <v>373</v>
      </c>
      <c r="B287" t="s">
        <v>374</v>
      </c>
      <c r="C287" s="46">
        <f t="shared" si="22"/>
        <v>4.7491537501918035</v>
      </c>
      <c r="D287" s="46">
        <f t="shared" si="23"/>
        <v>0.24990040873458821</v>
      </c>
      <c r="F287" s="8">
        <v>3.36</v>
      </c>
      <c r="G287" s="8">
        <v>0.216</v>
      </c>
      <c r="H287" s="8">
        <v>2.7189320000000001</v>
      </c>
      <c r="I287" s="12">
        <v>1.6661109999999999</v>
      </c>
      <c r="J287" s="8">
        <v>1.6319032765524026</v>
      </c>
      <c r="K287" s="13">
        <v>42914</v>
      </c>
      <c r="L287" s="7">
        <v>0.38680555555555557</v>
      </c>
      <c r="M287">
        <v>-1739</v>
      </c>
      <c r="N287">
        <v>4409</v>
      </c>
      <c r="O287">
        <v>-23</v>
      </c>
      <c r="P287">
        <v>-3</v>
      </c>
      <c r="Q287">
        <v>898660</v>
      </c>
      <c r="R287">
        <v>-75634</v>
      </c>
      <c r="S287">
        <v>92420</v>
      </c>
      <c r="T287" t="s">
        <v>24</v>
      </c>
      <c r="U287" s="11">
        <v>9.2309130000000001E-4</v>
      </c>
      <c r="V287" s="11">
        <v>5.7000000000000001E-8</v>
      </c>
    </row>
    <row r="288" spans="1:22" x14ac:dyDescent="0.5">
      <c r="A288" t="s">
        <v>375</v>
      </c>
      <c r="B288" t="s">
        <v>376</v>
      </c>
      <c r="C288" s="46">
        <f>((F288/1000+1)/(E$295/1000+1)-1)*1000</f>
        <v>4.9994998756475173</v>
      </c>
      <c r="D288" s="46">
        <f>$G$295</f>
        <v>0.24990040873458821</v>
      </c>
      <c r="F288" s="8">
        <v>3.61</v>
      </c>
      <c r="G288" s="8">
        <v>0.20200000000000001</v>
      </c>
      <c r="H288" s="8">
        <v>2.7434560000000001</v>
      </c>
      <c r="I288" s="12">
        <v>1.6669719999999999</v>
      </c>
      <c r="J288" s="8">
        <v>1.6457720945522782</v>
      </c>
      <c r="K288" s="13">
        <v>42914</v>
      </c>
      <c r="L288" s="7">
        <v>0.38958333333333334</v>
      </c>
      <c r="M288">
        <v>-2087</v>
      </c>
      <c r="N288">
        <v>4482</v>
      </c>
      <c r="O288">
        <v>-23</v>
      </c>
      <c r="P288">
        <v>-5</v>
      </c>
      <c r="Q288">
        <v>898660</v>
      </c>
      <c r="R288">
        <v>-75634</v>
      </c>
      <c r="S288">
        <v>92420</v>
      </c>
      <c r="T288" t="s">
        <v>24</v>
      </c>
      <c r="U288" s="11">
        <v>9.3384100000000003E-4</v>
      </c>
      <c r="V288" s="11">
        <v>5.7000000000000001E-8</v>
      </c>
    </row>
    <row r="290" spans="1:22" x14ac:dyDescent="0.5">
      <c r="A290" t="s">
        <v>377</v>
      </c>
      <c r="B290" t="s">
        <v>245</v>
      </c>
      <c r="F290" s="8">
        <v>3.8260000000000001</v>
      </c>
      <c r="G290" s="8">
        <v>0.21</v>
      </c>
      <c r="H290" s="8">
        <v>2.7256459999999998</v>
      </c>
      <c r="I290" s="12">
        <v>1.6512864999999999</v>
      </c>
      <c r="J290" s="8">
        <v>1.6506196835013185</v>
      </c>
      <c r="K290" s="13">
        <v>42914</v>
      </c>
      <c r="L290" s="7">
        <v>0.39166666666666666</v>
      </c>
      <c r="M290">
        <v>-873</v>
      </c>
      <c r="N290">
        <v>189</v>
      </c>
      <c r="O290">
        <v>-22</v>
      </c>
      <c r="P290">
        <v>-6</v>
      </c>
      <c r="Q290">
        <v>898660</v>
      </c>
      <c r="R290">
        <v>-75634</v>
      </c>
      <c r="S290">
        <v>92420</v>
      </c>
      <c r="T290" t="s">
        <v>24</v>
      </c>
      <c r="U290" s="11">
        <v>9.576796E-4</v>
      </c>
      <c r="V290" s="11">
        <v>5.8000000000000003E-8</v>
      </c>
    </row>
    <row r="291" spans="1:22" x14ac:dyDescent="0.5">
      <c r="A291" t="s">
        <v>378</v>
      </c>
      <c r="B291" t="s">
        <v>245</v>
      </c>
      <c r="F291" s="8">
        <v>3.9329999999999998</v>
      </c>
      <c r="G291" s="8">
        <v>0.19700000000000001</v>
      </c>
      <c r="H291" s="8">
        <v>2.6953420000000001</v>
      </c>
      <c r="I291" s="12">
        <v>1.6541415000000002</v>
      </c>
      <c r="J291" s="8">
        <v>1.6294506848416535</v>
      </c>
      <c r="K291" s="13">
        <v>42914</v>
      </c>
      <c r="L291" s="7">
        <v>0.39444444444444443</v>
      </c>
      <c r="M291">
        <v>-878</v>
      </c>
      <c r="N291">
        <v>235</v>
      </c>
      <c r="O291">
        <v>-22</v>
      </c>
      <c r="P291">
        <v>-5</v>
      </c>
      <c r="Q291">
        <v>898660</v>
      </c>
      <c r="R291">
        <v>-75634</v>
      </c>
      <c r="S291">
        <v>92420</v>
      </c>
      <c r="T291" t="s">
        <v>24</v>
      </c>
      <c r="U291" s="11">
        <v>1.0670720000000001E-3</v>
      </c>
      <c r="V291" s="11">
        <v>5.8000000000000003E-8</v>
      </c>
    </row>
    <row r="292" spans="1:22" x14ac:dyDescent="0.5">
      <c r="A292" t="s">
        <v>379</v>
      </c>
      <c r="B292" t="s">
        <v>245</v>
      </c>
      <c r="F292" s="8">
        <v>3.5609999999999999</v>
      </c>
      <c r="G292" s="8">
        <v>0.33400000000000002</v>
      </c>
      <c r="H292" s="8">
        <v>2.7010550000000002</v>
      </c>
      <c r="I292" s="12">
        <v>1.6537505000000001</v>
      </c>
      <c r="J292" s="8">
        <v>1.6332905114767917</v>
      </c>
      <c r="K292" s="13">
        <v>42914</v>
      </c>
      <c r="L292" s="7">
        <v>0.39652777777777781</v>
      </c>
      <c r="M292">
        <v>-900</v>
      </c>
      <c r="N292">
        <v>265</v>
      </c>
      <c r="O292">
        <v>-22</v>
      </c>
      <c r="P292">
        <v>-5</v>
      </c>
      <c r="Q292">
        <v>898660</v>
      </c>
      <c r="R292">
        <v>-75634</v>
      </c>
      <c r="S292">
        <v>92420</v>
      </c>
      <c r="T292" t="s">
        <v>24</v>
      </c>
      <c r="U292" s="11">
        <v>1.0480509999999999E-3</v>
      </c>
      <c r="V292" s="11">
        <v>5.8000000000000003E-8</v>
      </c>
    </row>
    <row r="293" spans="1:22" x14ac:dyDescent="0.5">
      <c r="A293" t="s">
        <v>380</v>
      </c>
      <c r="B293" t="s">
        <v>245</v>
      </c>
      <c r="F293" s="8">
        <v>3.7170000000000001</v>
      </c>
      <c r="G293" s="8">
        <v>0.26300000000000001</v>
      </c>
      <c r="H293" s="8">
        <v>2.693203</v>
      </c>
      <c r="I293" s="12">
        <v>1.6464749999999999</v>
      </c>
      <c r="J293" s="8">
        <v>1.6357387752623029</v>
      </c>
      <c r="K293" s="13">
        <v>42914</v>
      </c>
      <c r="L293" s="7">
        <v>0.39861111111111108</v>
      </c>
      <c r="M293">
        <v>-925</v>
      </c>
      <c r="N293">
        <v>255</v>
      </c>
      <c r="O293">
        <v>-24</v>
      </c>
      <c r="P293">
        <v>-6</v>
      </c>
      <c r="Q293">
        <v>898660</v>
      </c>
      <c r="R293">
        <v>-75634</v>
      </c>
      <c r="S293">
        <v>92420</v>
      </c>
      <c r="T293" t="s">
        <v>24</v>
      </c>
      <c r="U293" s="11">
        <v>1.037266E-3</v>
      </c>
      <c r="V293" s="11">
        <v>5.9999999999999995E-8</v>
      </c>
    </row>
    <row r="294" spans="1:22" x14ac:dyDescent="0.5">
      <c r="B294" s="15" t="s">
        <v>29</v>
      </c>
      <c r="C294" s="40"/>
      <c r="D294" s="40"/>
      <c r="E294" s="41"/>
      <c r="F294" s="16">
        <f>AVERAGE(F290:F293)</f>
        <v>3.7592500000000002</v>
      </c>
      <c r="G294" s="16">
        <f>2*STDEV(F290:F293)</f>
        <v>0.31776878386650875</v>
      </c>
    </row>
    <row r="295" spans="1:22" x14ac:dyDescent="0.5">
      <c r="B295" s="40" t="s">
        <v>90</v>
      </c>
      <c r="C295" s="40">
        <v>5.09</v>
      </c>
      <c r="D295" s="40"/>
      <c r="E295" s="41">
        <f>((F295/1000+1)/(C295/1000+1)-1)*1000</f>
        <v>-1.3825876289685901</v>
      </c>
      <c r="F295" s="41">
        <f>AVERAGE(F273:F276, F290:F293)</f>
        <v>3.7003749999999997</v>
      </c>
      <c r="G295" s="41">
        <f>2*STDEV(F273:F276, F290:F293)</f>
        <v>0.24990040873458821</v>
      </c>
    </row>
    <row r="297" spans="1:22" x14ac:dyDescent="0.5">
      <c r="A297" t="s">
        <v>381</v>
      </c>
      <c r="B297" t="s">
        <v>382</v>
      </c>
      <c r="C297" s="46">
        <f>((F297/1000+1)/(E$318/1000+1)-1)*1000</f>
        <v>4.9831078887625502</v>
      </c>
      <c r="D297" s="46">
        <f>$G$318</f>
        <v>0.23523544436524502</v>
      </c>
      <c r="F297" s="8">
        <v>3.6469999999999998</v>
      </c>
      <c r="G297" s="8">
        <v>0.23699999999999999</v>
      </c>
      <c r="H297" s="8">
        <v>2.658099</v>
      </c>
      <c r="I297" s="12">
        <v>1.6504645</v>
      </c>
      <c r="J297" s="8">
        <v>1.6105157063360043</v>
      </c>
      <c r="K297" s="13">
        <v>42914</v>
      </c>
      <c r="L297" s="7">
        <v>0.40208333333333335</v>
      </c>
      <c r="M297">
        <v>-2879</v>
      </c>
      <c r="N297">
        <v>4235</v>
      </c>
      <c r="O297">
        <v>-33</v>
      </c>
      <c r="P297">
        <v>-7</v>
      </c>
      <c r="Q297">
        <v>898660</v>
      </c>
      <c r="R297">
        <v>-75634</v>
      </c>
      <c r="S297">
        <v>92420</v>
      </c>
      <c r="T297" t="s">
        <v>24</v>
      </c>
      <c r="U297" s="11">
        <v>9.1671220000000004E-4</v>
      </c>
      <c r="V297" s="11">
        <v>5.8999999999999999E-8</v>
      </c>
    </row>
    <row r="298" spans="1:22" x14ac:dyDescent="0.5">
      <c r="A298" t="s">
        <v>383</v>
      </c>
      <c r="B298" t="s">
        <v>384</v>
      </c>
      <c r="C298" s="46">
        <f t="shared" ref="C298:C310" si="24">((F298/1000+1)/(E$318/1000+1)-1)*1000</f>
        <v>4.7207591005262728</v>
      </c>
      <c r="D298" s="46">
        <f t="shared" ref="D298:D310" si="25">$G$318</f>
        <v>0.23523544436524502</v>
      </c>
      <c r="F298" s="8">
        <v>3.3849999999999998</v>
      </c>
      <c r="G298" s="8">
        <v>0.215</v>
      </c>
      <c r="H298" s="8">
        <v>2.7011189999999998</v>
      </c>
      <c r="I298" s="12">
        <v>1.6507779999999999</v>
      </c>
      <c r="J298" s="8">
        <v>1.636270291947191</v>
      </c>
      <c r="K298" s="13">
        <v>42914</v>
      </c>
      <c r="L298" s="7">
        <v>0.40486111111111112</v>
      </c>
      <c r="M298">
        <v>-4205</v>
      </c>
      <c r="N298">
        <v>4001</v>
      </c>
      <c r="O298">
        <v>-37</v>
      </c>
      <c r="P298">
        <v>-8</v>
      </c>
      <c r="Q298">
        <v>898660</v>
      </c>
      <c r="R298">
        <v>-75634</v>
      </c>
      <c r="S298">
        <v>92420</v>
      </c>
      <c r="T298" t="s">
        <v>24</v>
      </c>
      <c r="U298" s="11">
        <v>9.1505169999999997E-4</v>
      </c>
      <c r="V298" s="11">
        <v>5.9999999999999995E-8</v>
      </c>
    </row>
    <row r="299" spans="1:22" x14ac:dyDescent="0.5">
      <c r="A299" t="s">
        <v>385</v>
      </c>
      <c r="B299" t="s">
        <v>386</v>
      </c>
      <c r="C299" s="46">
        <f t="shared" si="24"/>
        <v>5.1002636453414407</v>
      </c>
      <c r="D299" s="46">
        <f t="shared" si="25"/>
        <v>0.23523544436524502</v>
      </c>
      <c r="F299" s="8">
        <v>3.7639999999999998</v>
      </c>
      <c r="G299" s="8">
        <v>0.21199999999999999</v>
      </c>
      <c r="H299" s="8">
        <v>2.6561710000000001</v>
      </c>
      <c r="I299" s="12">
        <v>1.6478829999999998</v>
      </c>
      <c r="J299" s="8">
        <v>1.6118686824246626</v>
      </c>
      <c r="K299" s="13">
        <v>42914</v>
      </c>
      <c r="L299" s="7">
        <v>0.40763888888888888</v>
      </c>
      <c r="M299">
        <v>-4225</v>
      </c>
      <c r="N299">
        <v>4136</v>
      </c>
      <c r="O299">
        <v>-37</v>
      </c>
      <c r="P299">
        <v>-8</v>
      </c>
      <c r="Q299">
        <v>898660</v>
      </c>
      <c r="R299">
        <v>-75634</v>
      </c>
      <c r="S299">
        <v>92420</v>
      </c>
      <c r="T299" t="s">
        <v>24</v>
      </c>
      <c r="U299" s="11">
        <v>9.0838289999999999E-4</v>
      </c>
      <c r="V299" s="11">
        <v>5.8999999999999999E-8</v>
      </c>
    </row>
    <row r="300" spans="1:22" x14ac:dyDescent="0.5">
      <c r="A300" t="s">
        <v>387</v>
      </c>
      <c r="B300" t="s">
        <v>388</v>
      </c>
      <c r="C300" s="46">
        <f t="shared" si="24"/>
        <v>4.6927218254477765</v>
      </c>
      <c r="D300" s="46">
        <f t="shared" si="25"/>
        <v>0.23523544436524502</v>
      </c>
      <c r="F300" s="8">
        <v>3.3570000000000002</v>
      </c>
      <c r="G300" s="8">
        <v>0.23699999999999999</v>
      </c>
      <c r="H300" s="8">
        <v>2.6684909999999999</v>
      </c>
      <c r="I300" s="12">
        <v>1.6433845</v>
      </c>
      <c r="J300" s="8">
        <v>1.6237776369437584</v>
      </c>
      <c r="K300" s="13">
        <v>42914</v>
      </c>
      <c r="L300" s="7">
        <v>0.40972222222222227</v>
      </c>
      <c r="M300">
        <v>-4411</v>
      </c>
      <c r="N300">
        <v>4092</v>
      </c>
      <c r="O300">
        <v>-39</v>
      </c>
      <c r="P300">
        <v>-8</v>
      </c>
      <c r="Q300">
        <v>898660</v>
      </c>
      <c r="R300">
        <v>-75634</v>
      </c>
      <c r="S300">
        <v>92420</v>
      </c>
      <c r="T300" t="s">
        <v>24</v>
      </c>
      <c r="U300" s="11">
        <v>9.3652589999999999E-4</v>
      </c>
      <c r="V300" s="11">
        <v>5.8999999999999999E-8</v>
      </c>
    </row>
    <row r="301" spans="1:22" x14ac:dyDescent="0.5">
      <c r="A301" t="s">
        <v>389</v>
      </c>
      <c r="B301" t="s">
        <v>390</v>
      </c>
      <c r="C301" s="46">
        <f t="shared" si="24"/>
        <v>6.0294990479485833</v>
      </c>
      <c r="D301" s="46">
        <f t="shared" si="25"/>
        <v>0.23523544436524502</v>
      </c>
      <c r="F301" s="8">
        <v>4.6920000000000002</v>
      </c>
      <c r="G301" s="8">
        <v>0.218</v>
      </c>
      <c r="H301" s="8">
        <v>2.6682450000000002</v>
      </c>
      <c r="I301" s="12">
        <v>1.6511300000000002</v>
      </c>
      <c r="J301" s="8">
        <v>1.6160114588191117</v>
      </c>
      <c r="K301" s="13">
        <v>42914</v>
      </c>
      <c r="L301" s="7">
        <v>0.41250000000000003</v>
      </c>
      <c r="M301">
        <v>2495</v>
      </c>
      <c r="N301">
        <v>229</v>
      </c>
      <c r="O301">
        <v>-30</v>
      </c>
      <c r="P301">
        <v>-4</v>
      </c>
      <c r="Q301">
        <v>898660</v>
      </c>
      <c r="R301">
        <v>-75634</v>
      </c>
      <c r="S301">
        <v>92420</v>
      </c>
      <c r="T301" t="s">
        <v>24</v>
      </c>
      <c r="U301" s="11">
        <v>9.4547849999999998E-4</v>
      </c>
      <c r="V301" s="11">
        <v>5.8999999999999999E-8</v>
      </c>
    </row>
    <row r="302" spans="1:22" x14ac:dyDescent="0.5">
      <c r="A302" t="s">
        <v>391</v>
      </c>
      <c r="B302" t="s">
        <v>392</v>
      </c>
      <c r="C302" s="46">
        <f t="shared" si="24"/>
        <v>5.5618773528864907</v>
      </c>
      <c r="D302" s="46">
        <f t="shared" si="25"/>
        <v>0.23523544436524502</v>
      </c>
      <c r="F302" s="8">
        <v>4.2249999999999996</v>
      </c>
      <c r="G302" s="8">
        <v>0.28299999999999997</v>
      </c>
      <c r="H302" s="8">
        <v>2.652628</v>
      </c>
      <c r="I302" s="12">
        <v>1.6267609999999999</v>
      </c>
      <c r="J302" s="8">
        <v>1.6306193718683939</v>
      </c>
      <c r="K302" s="13">
        <v>42914</v>
      </c>
      <c r="L302" s="7">
        <v>0.4152777777777778</v>
      </c>
      <c r="M302">
        <v>2016</v>
      </c>
      <c r="N302">
        <v>112</v>
      </c>
      <c r="O302">
        <v>-32</v>
      </c>
      <c r="P302">
        <v>-5</v>
      </c>
      <c r="Q302">
        <v>898660</v>
      </c>
      <c r="R302">
        <v>-75634</v>
      </c>
      <c r="S302">
        <v>92420</v>
      </c>
      <c r="T302" t="s">
        <v>24</v>
      </c>
      <c r="U302" s="11">
        <v>9.3394110000000002E-4</v>
      </c>
      <c r="V302" s="11">
        <v>6.1000000000000004E-8</v>
      </c>
    </row>
    <row r="303" spans="1:22" x14ac:dyDescent="0.5">
      <c r="A303" t="s">
        <v>393</v>
      </c>
      <c r="B303" t="s">
        <v>394</v>
      </c>
      <c r="C303" s="46">
        <f t="shared" si="24"/>
        <v>5.7230916845889546</v>
      </c>
      <c r="D303" s="46">
        <f t="shared" si="25"/>
        <v>0.23523544436524502</v>
      </c>
      <c r="F303" s="8">
        <v>4.3860000000000001</v>
      </c>
      <c r="G303" s="8">
        <v>0.246</v>
      </c>
      <c r="H303" s="8">
        <v>2.64249</v>
      </c>
      <c r="I303" s="12">
        <v>1.6273085000000003</v>
      </c>
      <c r="J303" s="8">
        <v>1.6238408390295997</v>
      </c>
      <c r="K303" s="13">
        <v>42914</v>
      </c>
      <c r="L303" s="7">
        <v>0.41736111111111113</v>
      </c>
      <c r="M303">
        <v>1739</v>
      </c>
      <c r="N303">
        <v>203</v>
      </c>
      <c r="O303">
        <v>-29</v>
      </c>
      <c r="P303">
        <v>-7</v>
      </c>
      <c r="Q303">
        <v>898660</v>
      </c>
      <c r="R303">
        <v>-75634</v>
      </c>
      <c r="S303">
        <v>92420</v>
      </c>
      <c r="T303" t="s">
        <v>24</v>
      </c>
      <c r="U303" s="11">
        <v>9.8789470000000003E-4</v>
      </c>
      <c r="V303" s="11">
        <v>5.9999999999999995E-8</v>
      </c>
    </row>
    <row r="304" spans="1:22" x14ac:dyDescent="0.5">
      <c r="A304" t="s">
        <v>395</v>
      </c>
      <c r="B304" t="s">
        <v>396</v>
      </c>
      <c r="C304" s="46">
        <f t="shared" si="24"/>
        <v>5.7911822097800325</v>
      </c>
      <c r="D304" s="46">
        <f t="shared" si="25"/>
        <v>0.23523544436524502</v>
      </c>
      <c r="F304" s="8">
        <v>4.4539999999999997</v>
      </c>
      <c r="G304" s="8">
        <v>0.26200000000000001</v>
      </c>
      <c r="H304" s="8">
        <v>2.611764</v>
      </c>
      <c r="I304" s="12">
        <v>1.624414</v>
      </c>
      <c r="J304" s="8">
        <v>1.6078191889505999</v>
      </c>
      <c r="K304" s="13">
        <v>42914</v>
      </c>
      <c r="L304" s="7">
        <v>0.4201388888888889</v>
      </c>
      <c r="M304">
        <v>1839</v>
      </c>
      <c r="N304">
        <v>135</v>
      </c>
      <c r="O304">
        <v>-30</v>
      </c>
      <c r="P304">
        <v>-5</v>
      </c>
      <c r="Q304">
        <v>898660</v>
      </c>
      <c r="R304">
        <v>-75634</v>
      </c>
      <c r="S304">
        <v>92420</v>
      </c>
      <c r="T304" t="s">
        <v>24</v>
      </c>
      <c r="U304" s="11">
        <v>1.017855E-3</v>
      </c>
      <c r="V304" s="11">
        <v>5.9999999999999995E-8</v>
      </c>
    </row>
    <row r="305" spans="1:22" x14ac:dyDescent="0.5">
      <c r="A305" t="s">
        <v>397</v>
      </c>
      <c r="B305" t="s">
        <v>398</v>
      </c>
      <c r="C305" s="46">
        <f t="shared" si="24"/>
        <v>5.8933179975666494</v>
      </c>
      <c r="D305" s="46">
        <f t="shared" si="25"/>
        <v>0.23523544436524502</v>
      </c>
      <c r="F305" s="8">
        <v>4.556</v>
      </c>
      <c r="G305" s="8">
        <v>0.24399999999999999</v>
      </c>
      <c r="H305" s="8">
        <v>2.6235050000000002</v>
      </c>
      <c r="I305" s="12">
        <v>1.6235140000000001</v>
      </c>
      <c r="J305" s="8">
        <v>1.6159423324960549</v>
      </c>
      <c r="K305" s="13">
        <v>42914</v>
      </c>
      <c r="L305" s="7">
        <v>0.42222222222222222</v>
      </c>
      <c r="M305">
        <v>1077</v>
      </c>
      <c r="N305">
        <v>146</v>
      </c>
      <c r="O305">
        <v>-29</v>
      </c>
      <c r="P305">
        <v>-6</v>
      </c>
      <c r="Q305">
        <v>898660</v>
      </c>
      <c r="R305">
        <v>-75634</v>
      </c>
      <c r="S305">
        <v>92420</v>
      </c>
      <c r="T305" t="s">
        <v>24</v>
      </c>
      <c r="U305" s="11">
        <v>9.3628030000000005E-4</v>
      </c>
      <c r="V305" s="11">
        <v>5.9999999999999995E-8</v>
      </c>
    </row>
    <row r="306" spans="1:22" x14ac:dyDescent="0.5">
      <c r="A306" t="s">
        <v>399</v>
      </c>
      <c r="B306" t="s">
        <v>400</v>
      </c>
      <c r="C306" s="46">
        <f t="shared" si="24"/>
        <v>5.8272301348811784</v>
      </c>
      <c r="D306" s="46">
        <f t="shared" si="25"/>
        <v>0.23523544436524502</v>
      </c>
      <c r="F306" s="8">
        <v>4.49</v>
      </c>
      <c r="G306" s="8">
        <v>0.215</v>
      </c>
      <c r="H306" s="8">
        <v>2.606061</v>
      </c>
      <c r="I306" s="12">
        <v>1.6312194999999998</v>
      </c>
      <c r="J306" s="8">
        <v>1.5976151584749938</v>
      </c>
      <c r="K306" s="13">
        <v>42914</v>
      </c>
      <c r="L306" s="7">
        <v>0.42499999999999999</v>
      </c>
      <c r="M306">
        <v>296</v>
      </c>
      <c r="N306">
        <v>-1177</v>
      </c>
      <c r="O306">
        <v>-30</v>
      </c>
      <c r="P306">
        <v>-2</v>
      </c>
      <c r="Q306">
        <v>898660</v>
      </c>
      <c r="R306">
        <v>-75634</v>
      </c>
      <c r="S306">
        <v>92420</v>
      </c>
      <c r="T306" t="s">
        <v>24</v>
      </c>
      <c r="U306" s="11">
        <v>9.5331889999999996E-4</v>
      </c>
      <c r="V306" s="11">
        <v>5.9999999999999995E-8</v>
      </c>
    </row>
    <row r="307" spans="1:22" x14ac:dyDescent="0.5">
      <c r="A307" t="s">
        <v>401</v>
      </c>
      <c r="B307" t="s">
        <v>402</v>
      </c>
      <c r="C307" s="46">
        <f t="shared" si="24"/>
        <v>5.6650144719261331</v>
      </c>
      <c r="D307" s="46">
        <f t="shared" si="25"/>
        <v>0.23523544436524502</v>
      </c>
      <c r="F307" s="8">
        <v>4.3280000000000003</v>
      </c>
      <c r="G307" s="8">
        <v>0.245</v>
      </c>
      <c r="H307" s="8">
        <v>2.6347399999999999</v>
      </c>
      <c r="I307" s="12">
        <v>1.625861</v>
      </c>
      <c r="J307" s="8">
        <v>1.6205198353364769</v>
      </c>
      <c r="K307" s="13">
        <v>42914</v>
      </c>
      <c r="L307" s="7">
        <v>0.42708333333333331</v>
      </c>
      <c r="M307">
        <v>69</v>
      </c>
      <c r="N307">
        <v>-1160</v>
      </c>
      <c r="O307">
        <v>-31</v>
      </c>
      <c r="P307">
        <v>-1</v>
      </c>
      <c r="Q307">
        <v>898660</v>
      </c>
      <c r="R307">
        <v>-75634</v>
      </c>
      <c r="S307">
        <v>92420</v>
      </c>
      <c r="T307" t="s">
        <v>24</v>
      </c>
      <c r="U307" s="11">
        <v>9.4694780000000001E-4</v>
      </c>
      <c r="V307" s="11">
        <v>5.9999999999999995E-8</v>
      </c>
    </row>
    <row r="308" spans="1:22" x14ac:dyDescent="0.5">
      <c r="A308" t="s">
        <v>403</v>
      </c>
      <c r="B308" t="s">
        <v>404</v>
      </c>
      <c r="C308" s="46">
        <f t="shared" si="24"/>
        <v>5.876295366268991</v>
      </c>
      <c r="D308" s="46">
        <f t="shared" si="25"/>
        <v>0.23523544436524502</v>
      </c>
      <c r="F308" s="8">
        <v>4.5389999999999997</v>
      </c>
      <c r="G308" s="8">
        <v>0.254</v>
      </c>
      <c r="H308" s="8">
        <v>2.6322930000000002</v>
      </c>
      <c r="I308" s="12">
        <v>1.6250785000000001</v>
      </c>
      <c r="J308" s="8">
        <v>1.6197943668567396</v>
      </c>
      <c r="K308" s="13">
        <v>42914</v>
      </c>
      <c r="L308" s="7">
        <v>0.42986111111111108</v>
      </c>
      <c r="M308">
        <v>-130</v>
      </c>
      <c r="N308">
        <v>-1137</v>
      </c>
      <c r="O308">
        <v>-30</v>
      </c>
      <c r="P308">
        <v>-3</v>
      </c>
      <c r="Q308">
        <v>898660</v>
      </c>
      <c r="R308">
        <v>-75634</v>
      </c>
      <c r="S308">
        <v>92420</v>
      </c>
      <c r="T308" t="s">
        <v>24</v>
      </c>
      <c r="U308" s="11">
        <v>9.4980680000000004E-4</v>
      </c>
      <c r="V308" s="11">
        <v>5.9999999999999995E-8</v>
      </c>
    </row>
    <row r="309" spans="1:22" x14ac:dyDescent="0.5">
      <c r="A309" t="s">
        <v>405</v>
      </c>
      <c r="B309" t="s">
        <v>406</v>
      </c>
      <c r="C309" s="46">
        <f t="shared" si="24"/>
        <v>5.8041995160664772</v>
      </c>
      <c r="D309" s="46">
        <f t="shared" si="25"/>
        <v>0.23523544436524502</v>
      </c>
      <c r="F309" s="8">
        <v>4.4669999999999996</v>
      </c>
      <c r="G309" s="8">
        <v>0.22800000000000001</v>
      </c>
      <c r="H309" s="8">
        <v>2.6375190000000002</v>
      </c>
      <c r="I309" s="12">
        <v>1.6215194999999998</v>
      </c>
      <c r="J309" s="8">
        <v>1.6265724834021427</v>
      </c>
      <c r="K309" s="13">
        <v>42914</v>
      </c>
      <c r="L309" s="7">
        <v>0.43194444444444446</v>
      </c>
      <c r="M309">
        <v>-357</v>
      </c>
      <c r="N309">
        <v>-1131</v>
      </c>
      <c r="O309">
        <v>-30</v>
      </c>
      <c r="P309">
        <v>-3</v>
      </c>
      <c r="Q309">
        <v>898660</v>
      </c>
      <c r="R309">
        <v>-75634</v>
      </c>
      <c r="S309">
        <v>92420</v>
      </c>
      <c r="T309" t="s">
        <v>24</v>
      </c>
      <c r="U309" s="11">
        <v>9.4606089999999996E-4</v>
      </c>
      <c r="V309" s="11">
        <v>5.9999999999999995E-8</v>
      </c>
    </row>
    <row r="310" spans="1:22" x14ac:dyDescent="0.5">
      <c r="A310" t="s">
        <v>407</v>
      </c>
      <c r="B310" t="s">
        <v>408</v>
      </c>
      <c r="C310" s="46">
        <f t="shared" si="24"/>
        <v>5.8843060162914185</v>
      </c>
      <c r="D310" s="46">
        <f t="shared" si="25"/>
        <v>0.23523544436524502</v>
      </c>
      <c r="F310" s="8">
        <v>4.5469999999999997</v>
      </c>
      <c r="G310" s="8">
        <v>0.24</v>
      </c>
      <c r="H310" s="8">
        <v>2.6311469999999999</v>
      </c>
      <c r="I310" s="12">
        <v>1.6149475</v>
      </c>
      <c r="J310" s="8">
        <v>1.6292461519646924</v>
      </c>
      <c r="K310" s="13">
        <v>42914</v>
      </c>
      <c r="L310" s="7">
        <v>0.43472222222222223</v>
      </c>
      <c r="M310">
        <v>-1229</v>
      </c>
      <c r="N310">
        <v>-973</v>
      </c>
      <c r="O310">
        <v>-28</v>
      </c>
      <c r="P310">
        <v>-4</v>
      </c>
      <c r="Q310">
        <v>898660</v>
      </c>
      <c r="R310">
        <v>-75634</v>
      </c>
      <c r="S310">
        <v>92420</v>
      </c>
      <c r="T310" t="s">
        <v>24</v>
      </c>
      <c r="U310" s="11">
        <v>9.3586820000000003E-4</v>
      </c>
      <c r="V310" s="11">
        <v>5.9999999999999995E-8</v>
      </c>
    </row>
    <row r="311" spans="1:22" x14ac:dyDescent="0.5">
      <c r="A311" t="s">
        <v>409</v>
      </c>
      <c r="B311" t="s">
        <v>410</v>
      </c>
      <c r="C311" s="46">
        <f>((F311/1000+1)/(E$318/1000+1)-1)*1000</f>
        <v>5.874292703763162</v>
      </c>
      <c r="D311" s="46">
        <f>$G$318</f>
        <v>0.23523544436524502</v>
      </c>
      <c r="F311" s="8">
        <v>4.5369999999999999</v>
      </c>
      <c r="G311" s="8">
        <v>0.28100000000000003</v>
      </c>
      <c r="H311" s="8">
        <v>2.630646</v>
      </c>
      <c r="I311" s="12">
        <v>1.6107620000000002</v>
      </c>
      <c r="J311" s="8">
        <v>1.6331686493721602</v>
      </c>
      <c r="K311" s="13">
        <v>42914</v>
      </c>
      <c r="L311" s="7">
        <v>0.4368055555555555</v>
      </c>
      <c r="M311">
        <v>-1691</v>
      </c>
      <c r="N311">
        <v>-1081</v>
      </c>
      <c r="O311">
        <v>-27</v>
      </c>
      <c r="P311">
        <v>-5</v>
      </c>
      <c r="Q311">
        <v>898660</v>
      </c>
      <c r="R311">
        <v>-75634</v>
      </c>
      <c r="S311">
        <v>92420</v>
      </c>
      <c r="T311" t="s">
        <v>24</v>
      </c>
      <c r="U311" s="11">
        <v>9.3564910000000002E-4</v>
      </c>
      <c r="V311" s="11">
        <v>5.9999999999999995E-8</v>
      </c>
    </row>
    <row r="313" spans="1:22" x14ac:dyDescent="0.5">
      <c r="A313" t="s">
        <v>411</v>
      </c>
      <c r="B313" t="s">
        <v>245</v>
      </c>
      <c r="F313" s="8">
        <v>3.7490000000000001</v>
      </c>
      <c r="G313" s="8">
        <v>0.26900000000000002</v>
      </c>
      <c r="H313" s="8">
        <v>2.6209690000000001</v>
      </c>
      <c r="I313" s="12">
        <v>1.6097455000000001</v>
      </c>
      <c r="J313" s="8">
        <v>1.6281884310283832</v>
      </c>
      <c r="K313" s="13">
        <v>42914</v>
      </c>
      <c r="L313" s="7">
        <v>0.43958333333333338</v>
      </c>
      <c r="M313">
        <v>-903</v>
      </c>
      <c r="N313">
        <v>242</v>
      </c>
      <c r="O313">
        <v>-31</v>
      </c>
      <c r="P313">
        <v>-6</v>
      </c>
      <c r="Q313">
        <v>898660</v>
      </c>
      <c r="R313">
        <v>-75634</v>
      </c>
      <c r="S313">
        <v>92420</v>
      </c>
      <c r="T313" t="s">
        <v>24</v>
      </c>
      <c r="U313" s="11">
        <v>1.1107949999999999E-3</v>
      </c>
      <c r="V313" s="11">
        <v>6.1999999999999999E-8</v>
      </c>
    </row>
    <row r="314" spans="1:22" x14ac:dyDescent="0.5">
      <c r="A314" t="s">
        <v>412</v>
      </c>
      <c r="B314" t="s">
        <v>245</v>
      </c>
      <c r="F314" s="8">
        <v>3.7269999999999999</v>
      </c>
      <c r="G314" s="8">
        <v>0.33100000000000002</v>
      </c>
      <c r="H314" s="8">
        <v>2.6307879999999999</v>
      </c>
      <c r="I314" s="12">
        <v>1.6075155000000001</v>
      </c>
      <c r="J314" s="8">
        <v>1.6365552929349669</v>
      </c>
      <c r="K314" s="13">
        <v>42914</v>
      </c>
      <c r="L314" s="7">
        <v>0.44166666666666665</v>
      </c>
      <c r="M314">
        <v>-895</v>
      </c>
      <c r="N314">
        <v>213</v>
      </c>
      <c r="O314">
        <v>-31</v>
      </c>
      <c r="P314">
        <v>-5</v>
      </c>
      <c r="Q314">
        <v>898660</v>
      </c>
      <c r="R314">
        <v>-75634</v>
      </c>
      <c r="S314">
        <v>92420</v>
      </c>
      <c r="T314" t="s">
        <v>24</v>
      </c>
      <c r="U314" s="11">
        <v>1.0759210000000001E-3</v>
      </c>
      <c r="V314" s="11">
        <v>5.9999999999999995E-8</v>
      </c>
    </row>
    <row r="315" spans="1:22" x14ac:dyDescent="0.5">
      <c r="A315" t="s">
        <v>413</v>
      </c>
      <c r="B315" t="s">
        <v>245</v>
      </c>
      <c r="F315" s="8">
        <v>3.859</v>
      </c>
      <c r="G315" s="8">
        <v>0.24199999999999999</v>
      </c>
      <c r="H315" s="8">
        <v>2.6323599999999998</v>
      </c>
      <c r="I315" s="12">
        <v>1.6081025</v>
      </c>
      <c r="J315" s="8">
        <v>1.6369354565396173</v>
      </c>
      <c r="K315" s="13">
        <v>42914</v>
      </c>
      <c r="L315" s="7">
        <v>0.44375000000000003</v>
      </c>
      <c r="M315">
        <v>-877</v>
      </c>
      <c r="N315">
        <v>208</v>
      </c>
      <c r="O315">
        <v>-30</v>
      </c>
      <c r="P315">
        <v>-5</v>
      </c>
      <c r="Q315">
        <v>898660</v>
      </c>
      <c r="R315">
        <v>-75634</v>
      </c>
      <c r="S315">
        <v>92420</v>
      </c>
      <c r="T315" t="s">
        <v>24</v>
      </c>
      <c r="U315" s="11">
        <v>1.099917E-3</v>
      </c>
      <c r="V315" s="11">
        <v>5.9999999999999995E-8</v>
      </c>
    </row>
    <row r="316" spans="1:22" x14ac:dyDescent="0.5">
      <c r="A316" t="s">
        <v>414</v>
      </c>
      <c r="B316" t="s">
        <v>245</v>
      </c>
      <c r="F316" s="8">
        <v>3.6579999999999999</v>
      </c>
      <c r="G316" s="8">
        <v>0.19700000000000001</v>
      </c>
      <c r="H316" s="8">
        <v>2.6471960000000001</v>
      </c>
      <c r="I316" s="12">
        <v>1.6042689999999999</v>
      </c>
      <c r="J316" s="8">
        <v>1.650094840703149</v>
      </c>
      <c r="K316" s="13">
        <v>42914</v>
      </c>
      <c r="L316" s="7">
        <v>0.4465277777777778</v>
      </c>
      <c r="M316">
        <v>-891</v>
      </c>
      <c r="N316">
        <v>188</v>
      </c>
      <c r="O316">
        <v>-30</v>
      </c>
      <c r="P316">
        <v>-5</v>
      </c>
      <c r="Q316">
        <v>898660</v>
      </c>
      <c r="R316">
        <v>-75634</v>
      </c>
      <c r="S316">
        <v>92420</v>
      </c>
      <c r="T316" t="s">
        <v>24</v>
      </c>
      <c r="U316" s="11">
        <v>1.0774090000000001E-3</v>
      </c>
      <c r="V316" s="11">
        <v>6.1000000000000004E-8</v>
      </c>
    </row>
    <row r="317" spans="1:22" s="15" customFormat="1" x14ac:dyDescent="0.5">
      <c r="B317" s="15" t="s">
        <v>29</v>
      </c>
      <c r="C317" s="16"/>
      <c r="D317" s="16"/>
      <c r="E317" s="16"/>
      <c r="F317" s="16">
        <f>AVERAGE(F313:F316)</f>
        <v>3.7482500000000001</v>
      </c>
      <c r="G317" s="16">
        <f>2*STDEV(F313:F316)</f>
        <v>0.16678429182629886</v>
      </c>
      <c r="H317" s="17"/>
      <c r="I317" s="14"/>
      <c r="J317" s="17"/>
      <c r="L317" s="18"/>
      <c r="U317" s="19"/>
      <c r="V317" s="19"/>
    </row>
    <row r="318" spans="1:22" x14ac:dyDescent="0.5">
      <c r="B318" s="40" t="s">
        <v>90</v>
      </c>
      <c r="C318" s="40">
        <v>5.09</v>
      </c>
      <c r="D318" s="40"/>
      <c r="E318" s="41">
        <f>((F318/1000+1)/(C318/1000+1)-1)*1000</f>
        <v>-1.3294829318767354</v>
      </c>
      <c r="F318" s="41">
        <f>AVERAGE(F290:F293, F313:F316)</f>
        <v>3.7537500000000001</v>
      </c>
      <c r="G318" s="41">
        <f>2*STDEV(F290:F293, F313:F316)</f>
        <v>0.23523544436524502</v>
      </c>
    </row>
    <row r="320" spans="1:22" x14ac:dyDescent="0.5">
      <c r="A320" t="s">
        <v>415</v>
      </c>
      <c r="B320" t="s">
        <v>416</v>
      </c>
      <c r="C320" s="46">
        <f t="shared" ref="C320:C328" si="26">((F320/1000+1)/(E$335/1000+1)-1)*1000</f>
        <v>5.5807847534050659</v>
      </c>
      <c r="D320" s="46">
        <f t="shared" ref="D320:D328" si="27">$G$335</f>
        <v>0.13966260364586819</v>
      </c>
      <c r="F320" s="8">
        <v>4.2290000000000001</v>
      </c>
      <c r="G320" s="8">
        <v>0.23599999999999999</v>
      </c>
      <c r="H320" s="8">
        <v>2.6435499999999998</v>
      </c>
      <c r="I320" s="12">
        <v>1.6147914999999999</v>
      </c>
      <c r="J320" s="8">
        <v>1.6370844161614673</v>
      </c>
      <c r="K320" s="13">
        <v>42914</v>
      </c>
      <c r="L320" s="7">
        <v>0.44861111111111113</v>
      </c>
      <c r="M320">
        <v>2849</v>
      </c>
      <c r="N320">
        <v>-4648</v>
      </c>
      <c r="O320">
        <v>-34</v>
      </c>
      <c r="P320">
        <v>4</v>
      </c>
      <c r="Q320">
        <v>898660</v>
      </c>
      <c r="R320">
        <v>-75634</v>
      </c>
      <c r="S320">
        <v>92420</v>
      </c>
      <c r="T320" t="s">
        <v>24</v>
      </c>
      <c r="U320" s="11">
        <v>8.9196269999999996E-4</v>
      </c>
      <c r="V320" s="11">
        <v>6.1000000000000004E-8</v>
      </c>
    </row>
    <row r="321" spans="1:22" x14ac:dyDescent="0.5">
      <c r="A321" t="s">
        <v>417</v>
      </c>
      <c r="B321" t="s">
        <v>418</v>
      </c>
      <c r="C321" s="46">
        <f t="shared" si="26"/>
        <v>5.8481441600037876</v>
      </c>
      <c r="D321" s="46">
        <f t="shared" si="27"/>
        <v>0.13966260364586819</v>
      </c>
      <c r="F321" s="8">
        <v>4.4960000000000004</v>
      </c>
      <c r="G321" s="8">
        <v>0.23899999999999999</v>
      </c>
      <c r="H321" s="8">
        <v>2.6588750000000001</v>
      </c>
      <c r="I321" s="12">
        <v>1.6088065</v>
      </c>
      <c r="J321" s="8">
        <v>1.6527003092043699</v>
      </c>
      <c r="K321" s="13">
        <v>42914</v>
      </c>
      <c r="L321" s="7">
        <v>0.4513888888888889</v>
      </c>
      <c r="M321">
        <v>1953</v>
      </c>
      <c r="N321">
        <v>-4391</v>
      </c>
      <c r="O321">
        <v>-33</v>
      </c>
      <c r="P321">
        <v>5</v>
      </c>
      <c r="Q321">
        <v>898660</v>
      </c>
      <c r="R321">
        <v>-75634</v>
      </c>
      <c r="S321">
        <v>92420</v>
      </c>
      <c r="T321" t="s">
        <v>24</v>
      </c>
      <c r="U321" s="11">
        <v>9.0787020000000003E-4</v>
      </c>
      <c r="V321" s="11">
        <v>6.1000000000000004E-8</v>
      </c>
    </row>
    <row r="322" spans="1:22" x14ac:dyDescent="0.5">
      <c r="A322" t="s">
        <v>419</v>
      </c>
      <c r="B322" t="s">
        <v>420</v>
      </c>
      <c r="C322" s="46">
        <f t="shared" si="26"/>
        <v>5.6118264822611064</v>
      </c>
      <c r="D322" s="46">
        <f t="shared" si="27"/>
        <v>0.13966260364586819</v>
      </c>
      <c r="F322" s="8">
        <v>4.26</v>
      </c>
      <c r="G322" s="8">
        <v>0.28999999999999998</v>
      </c>
      <c r="H322" s="8">
        <v>2.5987969999999998</v>
      </c>
      <c r="I322" s="12">
        <v>1.6091195</v>
      </c>
      <c r="J322" s="8">
        <v>1.6150428852549483</v>
      </c>
      <c r="K322" s="13">
        <v>42914</v>
      </c>
      <c r="L322" s="7">
        <v>0.45347222222222222</v>
      </c>
      <c r="M322">
        <v>1507</v>
      </c>
      <c r="N322">
        <v>-4526</v>
      </c>
      <c r="O322">
        <v>-33</v>
      </c>
      <c r="P322">
        <v>2</v>
      </c>
      <c r="Q322">
        <v>898660</v>
      </c>
      <c r="R322">
        <v>-75634</v>
      </c>
      <c r="S322">
        <v>92420</v>
      </c>
      <c r="T322" t="s">
        <v>24</v>
      </c>
      <c r="U322" s="11">
        <v>9.1457680000000001E-4</v>
      </c>
      <c r="V322" s="11">
        <v>6.1999999999999999E-8</v>
      </c>
    </row>
    <row r="323" spans="1:22" x14ac:dyDescent="0.5">
      <c r="A323" t="s">
        <v>421</v>
      </c>
      <c r="B323" t="s">
        <v>422</v>
      </c>
      <c r="C323" s="46">
        <f t="shared" si="26"/>
        <v>5.7129624375662491</v>
      </c>
      <c r="D323" s="46">
        <f t="shared" si="27"/>
        <v>0.13966260364586819</v>
      </c>
      <c r="F323" s="8">
        <v>4.3609999999999998</v>
      </c>
      <c r="G323" s="8">
        <v>0.26</v>
      </c>
      <c r="H323" s="8">
        <v>2.6190929999999999</v>
      </c>
      <c r="I323" s="12">
        <v>1.6018829999999999</v>
      </c>
      <c r="J323" s="8">
        <v>1.6350089238727172</v>
      </c>
      <c r="K323" s="13">
        <v>42914</v>
      </c>
      <c r="L323" s="7">
        <v>0.45624999999999999</v>
      </c>
      <c r="M323">
        <v>1311</v>
      </c>
      <c r="N323">
        <v>-4724</v>
      </c>
      <c r="O323">
        <v>-32</v>
      </c>
      <c r="P323">
        <v>0</v>
      </c>
      <c r="Q323">
        <v>898660</v>
      </c>
      <c r="R323">
        <v>-75634</v>
      </c>
      <c r="S323">
        <v>92420</v>
      </c>
      <c r="T323" t="s">
        <v>24</v>
      </c>
      <c r="U323" s="11">
        <v>9.3961930000000004E-4</v>
      </c>
      <c r="V323" s="11">
        <v>6.1999999999999999E-8</v>
      </c>
    </row>
    <row r="324" spans="1:22" x14ac:dyDescent="0.5">
      <c r="A324" t="s">
        <v>423</v>
      </c>
      <c r="B324" t="s">
        <v>424</v>
      </c>
      <c r="C324" s="46">
        <f t="shared" si="26"/>
        <v>5.6368601345644365</v>
      </c>
      <c r="D324" s="46">
        <f t="shared" si="27"/>
        <v>0.13966260364586819</v>
      </c>
      <c r="F324" s="8">
        <v>4.2850000000000001</v>
      </c>
      <c r="G324" s="8">
        <v>0.23100000000000001</v>
      </c>
      <c r="H324" s="8">
        <v>2.6010439999999999</v>
      </c>
      <c r="I324" s="12">
        <v>1.6016485</v>
      </c>
      <c r="J324" s="8">
        <v>1.6239792938338218</v>
      </c>
      <c r="K324" s="13">
        <v>42914</v>
      </c>
      <c r="L324" s="7">
        <v>0.45833333333333331</v>
      </c>
      <c r="M324">
        <v>-403</v>
      </c>
      <c r="N324">
        <v>-4451</v>
      </c>
      <c r="O324">
        <v>-31</v>
      </c>
      <c r="P324">
        <v>4</v>
      </c>
      <c r="Q324">
        <v>898660</v>
      </c>
      <c r="R324">
        <v>-75634</v>
      </c>
      <c r="S324">
        <v>92420</v>
      </c>
      <c r="T324" t="s">
        <v>24</v>
      </c>
      <c r="U324" s="11">
        <v>9.1624410000000001E-4</v>
      </c>
      <c r="V324" s="11">
        <v>6.2999999999999995E-8</v>
      </c>
    </row>
    <row r="325" spans="1:22" x14ac:dyDescent="0.5">
      <c r="A325" t="s">
        <v>425</v>
      </c>
      <c r="B325" t="s">
        <v>426</v>
      </c>
      <c r="C325" s="46">
        <f t="shared" si="26"/>
        <v>5.7420014742379788</v>
      </c>
      <c r="D325" s="46">
        <f t="shared" si="27"/>
        <v>0.13966260364586819</v>
      </c>
      <c r="F325" s="8">
        <v>4.3899999999999997</v>
      </c>
      <c r="G325" s="8">
        <v>0.252</v>
      </c>
      <c r="H325" s="8">
        <v>2.6015160000000002</v>
      </c>
      <c r="I325" s="12">
        <v>1.5989884999999999</v>
      </c>
      <c r="J325" s="8">
        <v>1.6269760539240903</v>
      </c>
      <c r="K325" s="13">
        <v>42914</v>
      </c>
      <c r="L325" s="7">
        <v>0.46111111111111108</v>
      </c>
      <c r="M325">
        <v>-1146</v>
      </c>
      <c r="N325">
        <v>-4675</v>
      </c>
      <c r="O325">
        <v>-31</v>
      </c>
      <c r="P325">
        <v>1</v>
      </c>
      <c r="Q325">
        <v>898660</v>
      </c>
      <c r="R325">
        <v>-75634</v>
      </c>
      <c r="S325">
        <v>92420</v>
      </c>
      <c r="T325" t="s">
        <v>24</v>
      </c>
      <c r="U325" s="11">
        <v>9.0998119999999999E-4</v>
      </c>
      <c r="V325" s="11">
        <v>6.1999999999999999E-8</v>
      </c>
    </row>
    <row r="326" spans="1:22" x14ac:dyDescent="0.5">
      <c r="A326" t="s">
        <v>427</v>
      </c>
      <c r="B326" t="s">
        <v>428</v>
      </c>
      <c r="C326" s="46">
        <f t="shared" si="26"/>
        <v>5.7800526257389961</v>
      </c>
      <c r="D326" s="46">
        <f t="shared" si="27"/>
        <v>0.13966260364586819</v>
      </c>
      <c r="F326" s="8">
        <v>4.4279999999999999</v>
      </c>
      <c r="G326" s="8">
        <v>0.20599999999999999</v>
      </c>
      <c r="H326" s="8">
        <v>2.7588590000000002</v>
      </c>
      <c r="I326" s="12">
        <v>1.6861385</v>
      </c>
      <c r="J326" s="8">
        <v>1.6361995174180533</v>
      </c>
      <c r="K326" s="13">
        <v>42914</v>
      </c>
      <c r="L326" s="7">
        <v>0.46597222222222223</v>
      </c>
      <c r="M326">
        <v>-1343</v>
      </c>
      <c r="N326">
        <v>-4747</v>
      </c>
      <c r="O326">
        <v>-32</v>
      </c>
      <c r="P326">
        <v>-2</v>
      </c>
      <c r="Q326">
        <v>898660</v>
      </c>
      <c r="R326">
        <v>-75634</v>
      </c>
      <c r="S326">
        <v>92420</v>
      </c>
      <c r="T326" t="s">
        <v>24</v>
      </c>
      <c r="U326" s="11">
        <v>8.815184E-4</v>
      </c>
      <c r="V326" s="11">
        <v>6.1999999999999999E-8</v>
      </c>
    </row>
    <row r="327" spans="1:22" x14ac:dyDescent="0.5">
      <c r="A327" t="s">
        <v>429</v>
      </c>
      <c r="B327" t="s">
        <v>430</v>
      </c>
      <c r="C327" s="46">
        <f t="shared" si="26"/>
        <v>5.8891993497811601</v>
      </c>
      <c r="D327" s="46">
        <f t="shared" si="27"/>
        <v>0.13966260364586819</v>
      </c>
      <c r="F327" s="8">
        <v>4.5369999999999999</v>
      </c>
      <c r="G327" s="8">
        <v>0.23899999999999999</v>
      </c>
      <c r="H327" s="8">
        <v>2.7507229999999998</v>
      </c>
      <c r="I327" s="12">
        <v>1.6925140000000001</v>
      </c>
      <c r="J327" s="8">
        <v>1.6252290970709842</v>
      </c>
      <c r="K327" s="13">
        <v>42914</v>
      </c>
      <c r="L327" s="7">
        <v>0.4680555555555555</v>
      </c>
      <c r="M327">
        <v>-2716</v>
      </c>
      <c r="N327">
        <v>-4848</v>
      </c>
      <c r="O327">
        <v>-29</v>
      </c>
      <c r="P327">
        <v>-4</v>
      </c>
      <c r="Q327">
        <v>898660</v>
      </c>
      <c r="R327">
        <v>-75634</v>
      </c>
      <c r="S327">
        <v>92420</v>
      </c>
      <c r="T327" t="s">
        <v>24</v>
      </c>
      <c r="U327" s="11">
        <v>8.5268970000000003E-4</v>
      </c>
      <c r="V327" s="11">
        <v>6.1999999999999999E-8</v>
      </c>
    </row>
    <row r="328" spans="1:22" x14ac:dyDescent="0.5">
      <c r="A328" t="s">
        <v>431</v>
      </c>
      <c r="B328" t="s">
        <v>432</v>
      </c>
      <c r="C328" s="46">
        <f t="shared" si="26"/>
        <v>5.6819207087102086</v>
      </c>
      <c r="D328" s="46">
        <f t="shared" si="27"/>
        <v>0.13966260364586819</v>
      </c>
      <c r="F328" s="8">
        <v>4.33</v>
      </c>
      <c r="G328" s="8">
        <v>0.24399999999999999</v>
      </c>
      <c r="H328" s="8">
        <v>2.7819210000000001</v>
      </c>
      <c r="I328" s="12">
        <v>1.698655</v>
      </c>
      <c r="J328" s="8">
        <v>1.6377198430522972</v>
      </c>
      <c r="K328" s="13">
        <v>42914</v>
      </c>
      <c r="L328" s="7">
        <v>0.47083333333333338</v>
      </c>
      <c r="M328">
        <v>-3782</v>
      </c>
      <c r="N328">
        <v>-4800</v>
      </c>
      <c r="O328">
        <v>-29</v>
      </c>
      <c r="P328">
        <v>-3</v>
      </c>
      <c r="Q328">
        <v>898660</v>
      </c>
      <c r="R328">
        <v>-75634</v>
      </c>
      <c r="S328">
        <v>92420</v>
      </c>
      <c r="T328" t="s">
        <v>24</v>
      </c>
      <c r="U328" s="11">
        <v>8.8128890000000002E-4</v>
      </c>
      <c r="V328" s="11">
        <v>6.1999999999999999E-8</v>
      </c>
    </row>
    <row r="330" spans="1:22" x14ac:dyDescent="0.5">
      <c r="A330" t="s">
        <v>433</v>
      </c>
      <c r="B330" t="s">
        <v>245</v>
      </c>
      <c r="F330" s="8">
        <v>3.6419999999999999</v>
      </c>
      <c r="G330" s="8">
        <v>0.215</v>
      </c>
      <c r="H330" s="8">
        <v>2.791973</v>
      </c>
      <c r="I330" s="12">
        <v>1.6850040000000002</v>
      </c>
      <c r="J330" s="8">
        <v>1.6569533366092899</v>
      </c>
      <c r="K330" s="13">
        <v>42914</v>
      </c>
      <c r="L330" s="7">
        <v>0.47291666666666665</v>
      </c>
      <c r="M330">
        <v>-898</v>
      </c>
      <c r="N330">
        <v>167</v>
      </c>
      <c r="O330">
        <v>-30</v>
      </c>
      <c r="P330">
        <v>-5</v>
      </c>
      <c r="Q330">
        <v>898660</v>
      </c>
      <c r="R330">
        <v>-75634</v>
      </c>
      <c r="S330">
        <v>92420</v>
      </c>
      <c r="T330" t="s">
        <v>24</v>
      </c>
      <c r="U330" s="11">
        <v>1.023246E-3</v>
      </c>
      <c r="V330" s="11">
        <v>6.1999999999999999E-8</v>
      </c>
    </row>
    <row r="331" spans="1:22" x14ac:dyDescent="0.5">
      <c r="A331" t="s">
        <v>434</v>
      </c>
      <c r="B331" t="s">
        <v>245</v>
      </c>
      <c r="F331" s="8">
        <v>3.7189999999999999</v>
      </c>
      <c r="G331" s="8">
        <v>0.26400000000000001</v>
      </c>
      <c r="H331" s="8">
        <v>2.7892739999999998</v>
      </c>
      <c r="I331" s="12">
        <v>1.686725</v>
      </c>
      <c r="J331" s="8">
        <v>1.6536625709585142</v>
      </c>
      <c r="K331" s="13">
        <v>42914</v>
      </c>
      <c r="L331" s="7">
        <v>0.47500000000000003</v>
      </c>
      <c r="M331">
        <v>-920</v>
      </c>
      <c r="N331">
        <v>194</v>
      </c>
      <c r="O331">
        <v>-30</v>
      </c>
      <c r="P331">
        <v>-5</v>
      </c>
      <c r="Q331">
        <v>898660</v>
      </c>
      <c r="R331">
        <v>-75634</v>
      </c>
      <c r="S331">
        <v>92420</v>
      </c>
      <c r="T331" t="s">
        <v>24</v>
      </c>
      <c r="U331" s="11">
        <v>1.0629400000000001E-3</v>
      </c>
      <c r="V331" s="11">
        <v>6.2999999999999995E-8</v>
      </c>
    </row>
    <row r="332" spans="1:22" x14ac:dyDescent="0.5">
      <c r="A332" t="s">
        <v>435</v>
      </c>
      <c r="B332" t="s">
        <v>245</v>
      </c>
      <c r="F332" s="8">
        <v>3.778</v>
      </c>
      <c r="G332" s="8">
        <v>0.20499999999999999</v>
      </c>
      <c r="H332" s="8">
        <v>2.7617069999999999</v>
      </c>
      <c r="I332" s="12">
        <v>1.6901285000000001</v>
      </c>
      <c r="J332" s="8">
        <v>1.6340219101683686</v>
      </c>
      <c r="K332" s="13">
        <v>42914</v>
      </c>
      <c r="L332" s="7">
        <v>0.4777777777777778</v>
      </c>
      <c r="M332">
        <v>-927</v>
      </c>
      <c r="N332">
        <v>227</v>
      </c>
      <c r="O332">
        <v>-31</v>
      </c>
      <c r="P332">
        <v>-5</v>
      </c>
      <c r="Q332">
        <v>898660</v>
      </c>
      <c r="R332">
        <v>-75634</v>
      </c>
      <c r="S332">
        <v>92420</v>
      </c>
      <c r="T332" t="s">
        <v>24</v>
      </c>
      <c r="U332" s="11">
        <v>1.0462239999999999E-3</v>
      </c>
      <c r="V332" s="11">
        <v>6.1999999999999999E-8</v>
      </c>
    </row>
    <row r="333" spans="1:22" x14ac:dyDescent="0.5">
      <c r="A333" t="s">
        <v>436</v>
      </c>
      <c r="B333" t="s">
        <v>245</v>
      </c>
      <c r="F333" s="8">
        <v>3.7789999999999999</v>
      </c>
      <c r="G333" s="8">
        <v>0.23799999999999999</v>
      </c>
      <c r="H333" s="8">
        <v>2.7922159999999998</v>
      </c>
      <c r="I333" s="12">
        <v>1.6918495</v>
      </c>
      <c r="J333" s="8">
        <v>1.6503926619950533</v>
      </c>
      <c r="K333" s="13">
        <v>42914</v>
      </c>
      <c r="L333" s="7">
        <v>0.47986111111111113</v>
      </c>
      <c r="M333">
        <v>-950</v>
      </c>
      <c r="N333">
        <v>264</v>
      </c>
      <c r="O333">
        <v>-31</v>
      </c>
      <c r="P333">
        <v>-4</v>
      </c>
      <c r="Q333">
        <v>898660</v>
      </c>
      <c r="R333">
        <v>-75634</v>
      </c>
      <c r="S333">
        <v>92420</v>
      </c>
      <c r="T333" t="s">
        <v>24</v>
      </c>
      <c r="U333" s="11">
        <v>1.0338000000000001E-3</v>
      </c>
      <c r="V333" s="11">
        <v>6.2999999999999995E-8</v>
      </c>
    </row>
    <row r="334" spans="1:22" x14ac:dyDescent="0.5">
      <c r="B334" s="15" t="s">
        <v>29</v>
      </c>
      <c r="C334" s="16"/>
      <c r="D334" s="16"/>
      <c r="E334" s="16"/>
      <c r="F334" s="16">
        <f>AVERAGE(F330:F333)</f>
        <v>3.7294999999999998</v>
      </c>
      <c r="G334" s="16">
        <f>2*STDEV(F330:F333)</f>
        <v>0.12945526897993254</v>
      </c>
    </row>
    <row r="335" spans="1:22" x14ac:dyDescent="0.5">
      <c r="B335" s="40" t="s">
        <v>90</v>
      </c>
      <c r="C335" s="40">
        <v>5.09</v>
      </c>
      <c r="D335" s="40"/>
      <c r="E335" s="41">
        <f>((F335/1000+1)/(C335/1000+1)-1)*1000</f>
        <v>-1.3442826015580556</v>
      </c>
      <c r="F335" s="41">
        <f>AVERAGE(F313:F316, F330:F333)</f>
        <v>3.7388750000000002</v>
      </c>
      <c r="G335" s="41">
        <f>2*STDEV(F313:F316, F330:F333)</f>
        <v>0.13966260364586819</v>
      </c>
    </row>
    <row r="337" spans="1:22" x14ac:dyDescent="0.5">
      <c r="A337" s="21"/>
      <c r="B337" s="21" t="s">
        <v>437</v>
      </c>
      <c r="C337" s="48"/>
      <c r="D337" s="48"/>
      <c r="E337" s="22"/>
      <c r="F337" s="23"/>
      <c r="G337" s="23"/>
      <c r="H337" s="23"/>
      <c r="I337" s="23"/>
      <c r="J337" s="23"/>
      <c r="K337" s="21"/>
      <c r="L337" s="24"/>
      <c r="M337" s="21"/>
      <c r="N337" s="21"/>
      <c r="O337" s="21"/>
      <c r="P337" s="21"/>
      <c r="Q337" s="21"/>
      <c r="R337" s="21"/>
      <c r="S337" s="21"/>
      <c r="T337" s="21"/>
      <c r="U337" s="25"/>
      <c r="V337" s="25"/>
    </row>
    <row r="339" spans="1:22" x14ac:dyDescent="0.5">
      <c r="A339" t="s">
        <v>438</v>
      </c>
      <c r="B339" t="s">
        <v>440</v>
      </c>
      <c r="F339" s="8">
        <v>4.0149999999999997</v>
      </c>
      <c r="G339" s="8">
        <v>0.27</v>
      </c>
      <c r="H339" s="8">
        <v>2.7716769999999999</v>
      </c>
      <c r="I339" s="12">
        <v>1.686725</v>
      </c>
      <c r="J339" s="8">
        <v>1.6432299278187019</v>
      </c>
      <c r="K339" s="13">
        <v>42914</v>
      </c>
      <c r="L339" s="7">
        <v>0.4916666666666667</v>
      </c>
      <c r="M339">
        <v>-2707</v>
      </c>
      <c r="N339">
        <v>-514</v>
      </c>
      <c r="O339">
        <v>-29</v>
      </c>
      <c r="P339">
        <v>-3</v>
      </c>
      <c r="Q339">
        <v>898660</v>
      </c>
      <c r="R339">
        <v>-75634</v>
      </c>
      <c r="S339">
        <v>92420</v>
      </c>
      <c r="T339" t="s">
        <v>24</v>
      </c>
      <c r="U339" s="11">
        <v>9.4688499999999996E-4</v>
      </c>
      <c r="V339" s="11">
        <v>6.5999999999999995E-8</v>
      </c>
    </row>
    <row r="340" spans="1:22" x14ac:dyDescent="0.5">
      <c r="A340" t="s">
        <v>441</v>
      </c>
      <c r="B340" t="s">
        <v>442</v>
      </c>
      <c r="F340" s="8">
        <v>4.1399999999999997</v>
      </c>
      <c r="G340" s="8">
        <v>0.189</v>
      </c>
      <c r="H340" s="8">
        <v>2.7872940000000002</v>
      </c>
      <c r="I340" s="12">
        <v>1.686256</v>
      </c>
      <c r="J340" s="8">
        <v>1.6529483067814141</v>
      </c>
      <c r="K340" s="13">
        <v>42914</v>
      </c>
      <c r="L340" s="7">
        <v>0.49374999999999997</v>
      </c>
      <c r="M340">
        <v>-2448</v>
      </c>
      <c r="N340">
        <v>-373</v>
      </c>
      <c r="O340">
        <v>-30</v>
      </c>
      <c r="P340">
        <v>-3</v>
      </c>
      <c r="Q340">
        <v>898660</v>
      </c>
      <c r="R340">
        <v>-75634</v>
      </c>
      <c r="S340">
        <v>92420</v>
      </c>
      <c r="T340" t="s">
        <v>24</v>
      </c>
      <c r="U340" s="11">
        <v>9.4644810000000005E-4</v>
      </c>
      <c r="V340" s="11">
        <v>6.7000000000000004E-8</v>
      </c>
    </row>
    <row r="341" spans="1:22" x14ac:dyDescent="0.5">
      <c r="A341" t="s">
        <v>443</v>
      </c>
      <c r="B341" t="s">
        <v>439</v>
      </c>
      <c r="F341" s="8">
        <v>3.976</v>
      </c>
      <c r="G341" s="8">
        <v>0.23200000000000001</v>
      </c>
      <c r="H341" s="8">
        <v>2.788354</v>
      </c>
      <c r="I341" s="12">
        <v>1.6873114999999999</v>
      </c>
      <c r="J341" s="8">
        <v>1.6525425210460547</v>
      </c>
      <c r="K341" s="13">
        <v>42914</v>
      </c>
      <c r="L341" s="7">
        <v>0.49652777777777773</v>
      </c>
      <c r="M341">
        <v>-2094</v>
      </c>
      <c r="N341">
        <v>-304</v>
      </c>
      <c r="O341">
        <v>-31</v>
      </c>
      <c r="P341">
        <v>-2</v>
      </c>
      <c r="Q341">
        <v>898660</v>
      </c>
      <c r="R341">
        <v>-75634</v>
      </c>
      <c r="S341">
        <v>92420</v>
      </c>
      <c r="T341" t="s">
        <v>24</v>
      </c>
      <c r="U341" s="11">
        <v>9.4665350000000005E-4</v>
      </c>
      <c r="V341" s="11">
        <v>6.7000000000000004E-8</v>
      </c>
    </row>
    <row r="342" spans="1:22" x14ac:dyDescent="0.5">
      <c r="A342" t="s">
        <v>444</v>
      </c>
      <c r="B342" t="s">
        <v>445</v>
      </c>
      <c r="F342" s="8">
        <v>3.9630000000000001</v>
      </c>
      <c r="G342" s="8">
        <v>0.26300000000000001</v>
      </c>
      <c r="H342" s="8">
        <v>2.776071</v>
      </c>
      <c r="I342" s="12">
        <v>1.6791754999999999</v>
      </c>
      <c r="J342" s="8">
        <v>1.6532345785178499</v>
      </c>
      <c r="K342" s="13">
        <v>42914</v>
      </c>
      <c r="L342" s="7">
        <v>0.49861111111111112</v>
      </c>
      <c r="M342">
        <v>-1420</v>
      </c>
      <c r="N342">
        <v>-317</v>
      </c>
      <c r="O342">
        <v>-29</v>
      </c>
      <c r="P342">
        <v>0</v>
      </c>
      <c r="Q342">
        <v>898660</v>
      </c>
      <c r="R342">
        <v>-75634</v>
      </c>
      <c r="S342">
        <v>92420</v>
      </c>
      <c r="T342" t="s">
        <v>24</v>
      </c>
      <c r="U342" s="11">
        <v>9.4009870000000002E-4</v>
      </c>
      <c r="V342" s="11">
        <v>6.5999999999999995E-8</v>
      </c>
    </row>
    <row r="343" spans="1:22" s="15" customFormat="1" x14ac:dyDescent="0.5">
      <c r="B343" s="15" t="s">
        <v>29</v>
      </c>
      <c r="C343" s="40">
        <v>5.09</v>
      </c>
      <c r="D343" s="40"/>
      <c r="E343" s="41">
        <f>((F343/1000+1)/(C343/1000+1)-1)*1000</f>
        <v>-1.0610990060592185</v>
      </c>
      <c r="F343" s="16">
        <f>AVERAGE(F339:F342)</f>
        <v>4.0235000000000003</v>
      </c>
      <c r="G343" s="16">
        <f>2*STDEV(F339:F342)</f>
        <v>0.16149716199776773</v>
      </c>
      <c r="H343" s="17"/>
      <c r="I343" s="14"/>
      <c r="J343" s="17"/>
      <c r="L343" s="18"/>
      <c r="U343" s="19"/>
      <c r="V343" s="19"/>
    </row>
    <row r="345" spans="1:22" x14ac:dyDescent="0.5">
      <c r="A345" t="s">
        <v>446</v>
      </c>
      <c r="B345" t="s">
        <v>447</v>
      </c>
      <c r="C345" s="46">
        <f>((F345/1000+1)/(E$366/1000+1)-1)*1000</f>
        <v>4.1979138743661881</v>
      </c>
      <c r="D345" s="46">
        <f>$G$366</f>
        <v>0.13190662281651022</v>
      </c>
      <c r="F345" s="8">
        <v>3.1160000000000001</v>
      </c>
      <c r="G345" s="8">
        <v>0.308</v>
      </c>
      <c r="H345" s="8">
        <v>2.7112020000000001</v>
      </c>
      <c r="I345" s="12">
        <v>1.655276</v>
      </c>
      <c r="J345" s="8">
        <v>1.6379153687965029</v>
      </c>
      <c r="K345" s="13">
        <v>42914</v>
      </c>
      <c r="L345" s="7">
        <v>0.51458333333333328</v>
      </c>
      <c r="M345">
        <v>1348</v>
      </c>
      <c r="N345">
        <v>5546</v>
      </c>
      <c r="O345">
        <v>-27</v>
      </c>
      <c r="P345">
        <v>-16</v>
      </c>
      <c r="Q345">
        <v>898660</v>
      </c>
      <c r="R345">
        <v>-75634</v>
      </c>
      <c r="S345">
        <v>92420</v>
      </c>
      <c r="T345" t="s">
        <v>24</v>
      </c>
      <c r="U345" s="11">
        <v>1.013697E-3</v>
      </c>
      <c r="V345" s="11">
        <v>6.8999999999999996E-8</v>
      </c>
    </row>
    <row r="346" spans="1:22" x14ac:dyDescent="0.5">
      <c r="A346" t="s">
        <v>448</v>
      </c>
      <c r="B346" t="s">
        <v>449</v>
      </c>
      <c r="C346" s="46">
        <f t="shared" ref="C346:C359" si="28">((F346/1000+1)/(E$366/1000+1)-1)*1000</f>
        <v>4.238958095043488</v>
      </c>
      <c r="D346" s="46">
        <f t="shared" ref="D346:D359" si="29">$G$366</f>
        <v>0.13190662281651022</v>
      </c>
      <c r="F346" s="8">
        <v>3.157</v>
      </c>
      <c r="G346" s="8">
        <v>0.27</v>
      </c>
      <c r="H346" s="8">
        <v>2.7060849999999999</v>
      </c>
      <c r="I346" s="12">
        <v>1.6494869999999999</v>
      </c>
      <c r="J346" s="8">
        <v>1.6405615806611389</v>
      </c>
      <c r="K346" s="13">
        <v>42914</v>
      </c>
      <c r="L346" s="7">
        <v>0.51736111111111105</v>
      </c>
      <c r="M346">
        <v>830</v>
      </c>
      <c r="N346">
        <v>5264</v>
      </c>
      <c r="O346">
        <v>-30</v>
      </c>
      <c r="P346">
        <v>-18</v>
      </c>
      <c r="Q346">
        <v>898660</v>
      </c>
      <c r="R346">
        <v>-75634</v>
      </c>
      <c r="S346">
        <v>92420</v>
      </c>
      <c r="T346" t="s">
        <v>24</v>
      </c>
      <c r="U346" s="11">
        <v>1.0104370000000001E-3</v>
      </c>
      <c r="V346" s="11">
        <v>6.8E-8</v>
      </c>
    </row>
    <row r="347" spans="1:22" x14ac:dyDescent="0.5">
      <c r="A347" t="s">
        <v>450</v>
      </c>
      <c r="B347" t="s">
        <v>451</v>
      </c>
      <c r="C347" s="46">
        <f t="shared" si="28"/>
        <v>4.068774741015968</v>
      </c>
      <c r="D347" s="46">
        <f t="shared" si="29"/>
        <v>0.13190662281651022</v>
      </c>
      <c r="F347" s="8">
        <v>2.9870000000000001</v>
      </c>
      <c r="G347" s="8">
        <v>0.255</v>
      </c>
      <c r="H347" s="8">
        <v>2.720291</v>
      </c>
      <c r="I347" s="12">
        <v>1.644558</v>
      </c>
      <c r="J347" s="8">
        <v>1.6541167900432823</v>
      </c>
      <c r="K347" s="13">
        <v>42914</v>
      </c>
      <c r="L347" s="7">
        <v>0.51944444444444449</v>
      </c>
      <c r="M347">
        <v>365</v>
      </c>
      <c r="N347">
        <v>5194</v>
      </c>
      <c r="O347">
        <v>-31</v>
      </c>
      <c r="P347">
        <v>-18</v>
      </c>
      <c r="Q347">
        <v>898660</v>
      </c>
      <c r="R347">
        <v>-75634</v>
      </c>
      <c r="S347">
        <v>92420</v>
      </c>
      <c r="T347" t="s">
        <v>24</v>
      </c>
      <c r="U347" s="11">
        <v>9.1617170000000004E-4</v>
      </c>
      <c r="V347" s="11">
        <v>6.8E-8</v>
      </c>
    </row>
    <row r="348" spans="1:22" x14ac:dyDescent="0.5">
      <c r="A348" t="s">
        <v>452</v>
      </c>
      <c r="B348" t="s">
        <v>453</v>
      </c>
      <c r="C348" s="46">
        <f t="shared" si="28"/>
        <v>4.153866418029617</v>
      </c>
      <c r="D348" s="46">
        <f t="shared" si="29"/>
        <v>0.13190662281651022</v>
      </c>
      <c r="F348" s="8">
        <v>3.0720000000000001</v>
      </c>
      <c r="G348" s="8">
        <v>0.23499999999999999</v>
      </c>
      <c r="H348" s="8">
        <v>2.7246640000000002</v>
      </c>
      <c r="I348" s="12">
        <v>1.6445585</v>
      </c>
      <c r="J348" s="8">
        <v>1.6567753594657777</v>
      </c>
      <c r="K348" s="13">
        <v>42914</v>
      </c>
      <c r="L348" s="7">
        <v>0.52222222222222225</v>
      </c>
      <c r="M348">
        <v>251</v>
      </c>
      <c r="N348">
        <v>5241</v>
      </c>
      <c r="O348">
        <v>-31</v>
      </c>
      <c r="P348">
        <v>-15</v>
      </c>
      <c r="Q348">
        <v>898660</v>
      </c>
      <c r="R348">
        <v>-75634</v>
      </c>
      <c r="S348">
        <v>92420</v>
      </c>
      <c r="T348" t="s">
        <v>24</v>
      </c>
      <c r="U348" s="11">
        <v>1.005157E-3</v>
      </c>
      <c r="V348" s="11">
        <v>6.8E-8</v>
      </c>
    </row>
    <row r="349" spans="1:22" x14ac:dyDescent="0.5">
      <c r="A349" t="s">
        <v>454</v>
      </c>
      <c r="B349" t="s">
        <v>455</v>
      </c>
      <c r="C349" s="46">
        <f t="shared" si="28"/>
        <v>4.2439634878090882</v>
      </c>
      <c r="D349" s="46">
        <f t="shared" si="29"/>
        <v>0.13190662281651022</v>
      </c>
      <c r="F349" s="8">
        <v>3.1619999999999999</v>
      </c>
      <c r="G349" s="8">
        <v>0.19700000000000001</v>
      </c>
      <c r="H349" s="8">
        <v>2.7252070000000002</v>
      </c>
      <c r="I349" s="12">
        <v>1.6514034999999998</v>
      </c>
      <c r="J349" s="8">
        <v>1.650236904548162</v>
      </c>
      <c r="K349" s="13">
        <v>42914</v>
      </c>
      <c r="L349" s="7">
        <v>0.52430555555555558</v>
      </c>
      <c r="M349">
        <v>-1146</v>
      </c>
      <c r="N349">
        <v>5419</v>
      </c>
      <c r="O349">
        <v>-24</v>
      </c>
      <c r="P349">
        <v>-5</v>
      </c>
      <c r="Q349">
        <v>898660</v>
      </c>
      <c r="R349">
        <v>-75634</v>
      </c>
      <c r="S349">
        <v>92420</v>
      </c>
      <c r="T349" t="s">
        <v>24</v>
      </c>
      <c r="U349" s="11">
        <v>9.0936249999999999E-4</v>
      </c>
      <c r="V349" s="11">
        <v>6.8E-8</v>
      </c>
    </row>
    <row r="350" spans="1:22" x14ac:dyDescent="0.5">
      <c r="A350" t="s">
        <v>456</v>
      </c>
      <c r="B350" t="s">
        <v>457</v>
      </c>
      <c r="C350" s="46">
        <f t="shared" si="28"/>
        <v>4.1568696536888883</v>
      </c>
      <c r="D350" s="46">
        <f t="shared" si="29"/>
        <v>0.13190662281651022</v>
      </c>
      <c r="F350" s="8">
        <v>3.0750000000000002</v>
      </c>
      <c r="G350" s="8">
        <v>0.17299999999999999</v>
      </c>
      <c r="H350" s="8">
        <v>2.714105</v>
      </c>
      <c r="I350" s="12">
        <v>1.6431110000000002</v>
      </c>
      <c r="J350" s="8">
        <v>1.6518086726946626</v>
      </c>
      <c r="K350" s="13">
        <v>42914</v>
      </c>
      <c r="L350" s="7">
        <v>0.52708333333333335</v>
      </c>
      <c r="M350">
        <v>-1924</v>
      </c>
      <c r="N350">
        <v>5166</v>
      </c>
      <c r="O350">
        <v>-20</v>
      </c>
      <c r="P350">
        <v>-6</v>
      </c>
      <c r="Q350">
        <v>898660</v>
      </c>
      <c r="R350">
        <v>-75634</v>
      </c>
      <c r="S350">
        <v>92420</v>
      </c>
      <c r="T350" t="s">
        <v>24</v>
      </c>
      <c r="U350" s="11">
        <v>1.023475E-3</v>
      </c>
      <c r="V350" s="11">
        <v>6.8E-8</v>
      </c>
    </row>
    <row r="351" spans="1:22" x14ac:dyDescent="0.5">
      <c r="A351" t="s">
        <v>458</v>
      </c>
      <c r="B351" t="s">
        <v>459</v>
      </c>
      <c r="C351" s="46">
        <f t="shared" si="28"/>
        <v>4.1728869105386313</v>
      </c>
      <c r="D351" s="46">
        <f t="shared" si="29"/>
        <v>0.13190662281651022</v>
      </c>
      <c r="F351" s="8">
        <v>3.0910000000000002</v>
      </c>
      <c r="G351" s="8">
        <v>0.20300000000000001</v>
      </c>
      <c r="H351" s="8">
        <v>2.6969630000000002</v>
      </c>
      <c r="I351" s="12">
        <v>1.6417419999999998</v>
      </c>
      <c r="J351" s="8">
        <v>1.6427447187195068</v>
      </c>
      <c r="K351" s="13">
        <v>42914</v>
      </c>
      <c r="L351" s="7">
        <v>0.52916666666666667</v>
      </c>
      <c r="M351">
        <v>-2192</v>
      </c>
      <c r="N351">
        <v>5023</v>
      </c>
      <c r="O351">
        <v>-18</v>
      </c>
      <c r="P351">
        <v>-6</v>
      </c>
      <c r="Q351">
        <v>898660</v>
      </c>
      <c r="R351">
        <v>-75634</v>
      </c>
      <c r="S351">
        <v>92420</v>
      </c>
      <c r="T351" t="s">
        <v>24</v>
      </c>
      <c r="U351" s="11">
        <v>1.0437280000000001E-3</v>
      </c>
      <c r="V351" s="11">
        <v>6.8E-8</v>
      </c>
    </row>
    <row r="352" spans="1:22" x14ac:dyDescent="0.5">
      <c r="A352" s="50" t="s">
        <v>460</v>
      </c>
      <c r="B352" s="50" t="s">
        <v>461</v>
      </c>
      <c r="C352" s="46">
        <f t="shared" si="28"/>
        <v>10.571781021972315</v>
      </c>
      <c r="D352" s="46">
        <f t="shared" si="29"/>
        <v>0.13190662281651022</v>
      </c>
      <c r="E352" s="52"/>
      <c r="F352" s="51">
        <v>9.4830000000000005</v>
      </c>
      <c r="G352" s="51">
        <v>1.1850000000000001</v>
      </c>
      <c r="H352" s="51">
        <v>1.841151</v>
      </c>
      <c r="I352" s="12">
        <v>1.619094</v>
      </c>
      <c r="J352" s="8">
        <v>1.1371489240278823</v>
      </c>
      <c r="K352" s="13">
        <v>42914</v>
      </c>
      <c r="L352" s="7">
        <v>0.53263888888888888</v>
      </c>
      <c r="M352">
        <v>1076</v>
      </c>
      <c r="N352">
        <v>3612</v>
      </c>
      <c r="O352">
        <v>-33</v>
      </c>
      <c r="P352">
        <v>-18</v>
      </c>
      <c r="Q352">
        <v>898660</v>
      </c>
      <c r="R352">
        <v>-75634</v>
      </c>
      <c r="S352">
        <v>92420</v>
      </c>
      <c r="T352" t="s">
        <v>24</v>
      </c>
      <c r="U352" s="11">
        <v>9.883565999999999E-4</v>
      </c>
      <c r="V352" s="11">
        <v>6.8E-8</v>
      </c>
    </row>
    <row r="353" spans="1:22" x14ac:dyDescent="0.5">
      <c r="A353" t="s">
        <v>462</v>
      </c>
      <c r="B353" t="s">
        <v>463</v>
      </c>
      <c r="C353" s="46">
        <f t="shared" si="28"/>
        <v>4.8626300336265249</v>
      </c>
      <c r="D353" s="46">
        <f t="shared" si="29"/>
        <v>0.13190662281651022</v>
      </c>
      <c r="F353" s="8">
        <v>3.78</v>
      </c>
      <c r="G353" s="8">
        <v>0.22</v>
      </c>
      <c r="H353" s="8">
        <v>2.6900430000000002</v>
      </c>
      <c r="I353" s="12">
        <v>1.6543369999999999</v>
      </c>
      <c r="J353" s="8">
        <v>1.6260550299001959</v>
      </c>
      <c r="K353" s="13">
        <v>42914</v>
      </c>
      <c r="L353" s="7">
        <v>0.53541666666666665</v>
      </c>
      <c r="M353">
        <v>883</v>
      </c>
      <c r="N353">
        <v>3710</v>
      </c>
      <c r="O353">
        <v>-35</v>
      </c>
      <c r="P353">
        <v>-7</v>
      </c>
      <c r="Q353">
        <v>898660</v>
      </c>
      <c r="R353">
        <v>-75634</v>
      </c>
      <c r="S353">
        <v>92420</v>
      </c>
      <c r="T353" t="s">
        <v>24</v>
      </c>
      <c r="U353" s="11">
        <v>1.048734E-3</v>
      </c>
      <c r="V353" s="11">
        <v>6.8E-8</v>
      </c>
    </row>
    <row r="354" spans="1:22" x14ac:dyDescent="0.5">
      <c r="A354" t="s">
        <v>464</v>
      </c>
      <c r="B354" t="s">
        <v>465</v>
      </c>
      <c r="C354" s="46">
        <f t="shared" si="28"/>
        <v>4.6614132444529055</v>
      </c>
      <c r="D354" s="46">
        <f t="shared" si="29"/>
        <v>0.13190662281651022</v>
      </c>
      <c r="F354" s="8">
        <v>3.5790000000000002</v>
      </c>
      <c r="G354" s="8">
        <v>0.19700000000000001</v>
      </c>
      <c r="H354" s="8">
        <v>2.6909960000000002</v>
      </c>
      <c r="I354" s="12">
        <v>1.641859</v>
      </c>
      <c r="J354" s="8">
        <v>1.6389933605748119</v>
      </c>
      <c r="K354" s="13">
        <v>42914</v>
      </c>
      <c r="L354" s="7">
        <v>0.53819444444444442</v>
      </c>
      <c r="M354">
        <v>501</v>
      </c>
      <c r="N354">
        <v>3471</v>
      </c>
      <c r="O354">
        <v>-34</v>
      </c>
      <c r="P354">
        <v>-8</v>
      </c>
      <c r="Q354">
        <v>898660</v>
      </c>
      <c r="R354">
        <v>-75634</v>
      </c>
      <c r="S354">
        <v>92420</v>
      </c>
      <c r="T354" t="s">
        <v>24</v>
      </c>
      <c r="U354" s="11">
        <v>1.0809529999999999E-3</v>
      </c>
      <c r="V354" s="11">
        <v>6.8E-8</v>
      </c>
    </row>
    <row r="355" spans="1:22" x14ac:dyDescent="0.5">
      <c r="A355" t="s">
        <v>466</v>
      </c>
      <c r="B355" t="s">
        <v>467</v>
      </c>
      <c r="C355" s="46">
        <f t="shared" si="28"/>
        <v>4.6974520723643831</v>
      </c>
      <c r="D355" s="46">
        <f t="shared" si="29"/>
        <v>0.13190662281651022</v>
      </c>
      <c r="F355" s="8">
        <v>3.6150000000000002</v>
      </c>
      <c r="G355" s="8">
        <v>0.33400000000000002</v>
      </c>
      <c r="H355" s="8">
        <v>2.6937419999999999</v>
      </c>
      <c r="I355" s="12">
        <v>1.6364225000000001</v>
      </c>
      <c r="J355" s="8">
        <v>1.6461164521998444</v>
      </c>
      <c r="K355" s="13">
        <v>42914</v>
      </c>
      <c r="L355" s="7">
        <v>0.54097222222222219</v>
      </c>
      <c r="M355">
        <v>-1088</v>
      </c>
      <c r="N355">
        <v>3375</v>
      </c>
      <c r="O355">
        <v>-32</v>
      </c>
      <c r="P355">
        <v>-12</v>
      </c>
      <c r="Q355">
        <v>898660</v>
      </c>
      <c r="R355">
        <v>-75634</v>
      </c>
      <c r="S355">
        <v>92420</v>
      </c>
      <c r="T355" t="s">
        <v>24</v>
      </c>
      <c r="U355" s="11">
        <v>1.062564E-3</v>
      </c>
      <c r="V355" s="11">
        <v>6.8E-8</v>
      </c>
    </row>
    <row r="356" spans="1:22" x14ac:dyDescent="0.5">
      <c r="A356" t="s">
        <v>468</v>
      </c>
      <c r="B356" t="s">
        <v>469</v>
      </c>
      <c r="C356" s="46">
        <f t="shared" si="28"/>
        <v>4.7414995287011763</v>
      </c>
      <c r="D356" s="46">
        <f t="shared" si="29"/>
        <v>0.13190662281651022</v>
      </c>
      <c r="F356" s="8">
        <v>3.6589999999999998</v>
      </c>
      <c r="G356" s="8">
        <v>0.27500000000000002</v>
      </c>
      <c r="H356" s="8">
        <v>2.6830850000000002</v>
      </c>
      <c r="I356" s="12">
        <v>1.636266</v>
      </c>
      <c r="J356" s="8">
        <v>1.6397608946222682</v>
      </c>
      <c r="K356" s="13">
        <v>42914</v>
      </c>
      <c r="L356" s="7">
        <v>0.54305555555555551</v>
      </c>
      <c r="M356">
        <v>-1646</v>
      </c>
      <c r="N356">
        <v>3399</v>
      </c>
      <c r="O356">
        <v>-29</v>
      </c>
      <c r="P356">
        <v>-11</v>
      </c>
      <c r="Q356">
        <v>898660</v>
      </c>
      <c r="R356">
        <v>-75634</v>
      </c>
      <c r="S356">
        <v>92420</v>
      </c>
      <c r="T356" t="s">
        <v>24</v>
      </c>
      <c r="U356" s="11">
        <v>9.6620769999999998E-4</v>
      </c>
      <c r="V356" s="11">
        <v>6.8999999999999996E-8</v>
      </c>
    </row>
    <row r="357" spans="1:22" x14ac:dyDescent="0.5">
      <c r="A357" t="s">
        <v>470</v>
      </c>
      <c r="B357" t="s">
        <v>471</v>
      </c>
      <c r="C357" s="46">
        <f t="shared" si="28"/>
        <v>4.9777540672333309</v>
      </c>
      <c r="D357" s="46">
        <f t="shared" si="29"/>
        <v>0.13190662281651022</v>
      </c>
      <c r="F357" s="8">
        <v>3.895</v>
      </c>
      <c r="G357" s="8">
        <v>0.22900000000000001</v>
      </c>
      <c r="H357" s="8">
        <v>2.67706</v>
      </c>
      <c r="I357" s="12">
        <v>1.6359920000000001</v>
      </c>
      <c r="J357" s="8">
        <v>1.6363527450011979</v>
      </c>
      <c r="K357" s="13">
        <v>42914</v>
      </c>
      <c r="L357" s="7">
        <v>0.54583333333333328</v>
      </c>
      <c r="M357">
        <v>-1361</v>
      </c>
      <c r="N357">
        <v>3524</v>
      </c>
      <c r="O357">
        <v>-30</v>
      </c>
      <c r="P357">
        <v>-11</v>
      </c>
      <c r="Q357">
        <v>898660</v>
      </c>
      <c r="R357">
        <v>-75634</v>
      </c>
      <c r="S357">
        <v>92420</v>
      </c>
      <c r="T357" t="s">
        <v>24</v>
      </c>
      <c r="U357" s="11">
        <v>1.046787E-3</v>
      </c>
      <c r="V357" s="11">
        <v>6.8E-8</v>
      </c>
    </row>
    <row r="358" spans="1:22" x14ac:dyDescent="0.5">
      <c r="A358" t="s">
        <v>472</v>
      </c>
      <c r="B358" t="s">
        <v>473</v>
      </c>
      <c r="C358" s="46">
        <f t="shared" si="28"/>
        <v>4.991769166976745</v>
      </c>
      <c r="D358" s="46">
        <f t="shared" si="29"/>
        <v>0.13190662281651022</v>
      </c>
      <c r="F358" s="8">
        <v>3.9089999999999998</v>
      </c>
      <c r="G358" s="8">
        <v>0.254</v>
      </c>
      <c r="H358" s="8">
        <v>2.6841140000000001</v>
      </c>
      <c r="I358" s="12">
        <v>1.632863</v>
      </c>
      <c r="J358" s="8">
        <v>1.6438084517807068</v>
      </c>
      <c r="K358" s="13">
        <v>42914</v>
      </c>
      <c r="L358" s="7">
        <v>0.54791666666666672</v>
      </c>
      <c r="M358">
        <v>-2129</v>
      </c>
      <c r="N358">
        <v>3345</v>
      </c>
      <c r="O358">
        <v>-26</v>
      </c>
      <c r="P358">
        <v>-8</v>
      </c>
      <c r="Q358">
        <v>898660</v>
      </c>
      <c r="R358">
        <v>-75634</v>
      </c>
      <c r="S358">
        <v>92420</v>
      </c>
      <c r="T358" t="s">
        <v>24</v>
      </c>
      <c r="U358" s="11">
        <v>1.0073090000000001E-3</v>
      </c>
      <c r="V358" s="11">
        <v>6.8999999999999996E-8</v>
      </c>
    </row>
    <row r="359" spans="1:22" x14ac:dyDescent="0.5">
      <c r="A359" t="s">
        <v>474</v>
      </c>
      <c r="B359" t="s">
        <v>475</v>
      </c>
      <c r="C359" s="46">
        <f t="shared" si="28"/>
        <v>4.876645133369939</v>
      </c>
      <c r="D359" s="46">
        <f t="shared" si="29"/>
        <v>0.13190662281651022</v>
      </c>
      <c r="F359" s="8">
        <v>3.794</v>
      </c>
      <c r="G359" s="8">
        <v>0.28899999999999998</v>
      </c>
      <c r="H359" s="8">
        <v>2.6510060000000002</v>
      </c>
      <c r="I359" s="12">
        <v>1.6492914999999999</v>
      </c>
      <c r="J359" s="8">
        <v>1.6073604938847985</v>
      </c>
      <c r="K359" s="13">
        <v>42914</v>
      </c>
      <c r="L359" s="7">
        <v>0.55069444444444449</v>
      </c>
      <c r="M359">
        <v>-2085</v>
      </c>
      <c r="N359">
        <v>3471</v>
      </c>
      <c r="O359">
        <v>-25</v>
      </c>
      <c r="P359">
        <v>-9</v>
      </c>
      <c r="Q359">
        <v>898660</v>
      </c>
      <c r="R359">
        <v>-75634</v>
      </c>
      <c r="S359">
        <v>92420</v>
      </c>
      <c r="T359" t="s">
        <v>24</v>
      </c>
      <c r="U359" s="11">
        <v>9.8956260000000002E-4</v>
      </c>
      <c r="V359" s="11">
        <v>6.8E-8</v>
      </c>
    </row>
    <row r="361" spans="1:22" x14ac:dyDescent="0.5">
      <c r="A361" t="s">
        <v>476</v>
      </c>
      <c r="B361" t="s">
        <v>440</v>
      </c>
      <c r="F361" s="8">
        <v>4.0339999999999998</v>
      </c>
      <c r="G361" s="8">
        <v>0.216</v>
      </c>
      <c r="H361" s="8">
        <v>2.6951079999999998</v>
      </c>
      <c r="I361" s="12">
        <v>1.6355225</v>
      </c>
      <c r="J361" s="8">
        <v>1.6478574889675928</v>
      </c>
      <c r="K361" s="13">
        <v>42914</v>
      </c>
      <c r="L361" s="7">
        <v>0.55277777777777781</v>
      </c>
      <c r="M361">
        <v>-2726</v>
      </c>
      <c r="N361">
        <v>-547</v>
      </c>
      <c r="O361">
        <v>-21</v>
      </c>
      <c r="P361">
        <v>-4</v>
      </c>
      <c r="Q361">
        <v>898660</v>
      </c>
      <c r="R361">
        <v>-75634</v>
      </c>
      <c r="S361">
        <v>92420</v>
      </c>
      <c r="T361" t="s">
        <v>24</v>
      </c>
      <c r="U361" s="11">
        <v>9.7834950000000006E-4</v>
      </c>
      <c r="V361" s="11">
        <v>6.8E-8</v>
      </c>
    </row>
    <row r="362" spans="1:22" x14ac:dyDescent="0.5">
      <c r="A362" t="s">
        <v>477</v>
      </c>
      <c r="B362" t="s">
        <v>440</v>
      </c>
      <c r="F362" s="8">
        <v>4.0380000000000003</v>
      </c>
      <c r="G362" s="8">
        <v>0.24299999999999999</v>
      </c>
      <c r="H362" s="8">
        <v>2.687446</v>
      </c>
      <c r="I362" s="12">
        <v>1.6345839999999998</v>
      </c>
      <c r="J362" s="8">
        <v>1.6441161787953389</v>
      </c>
      <c r="K362" s="13">
        <v>42914</v>
      </c>
      <c r="L362" s="7">
        <v>0.55555555555555558</v>
      </c>
      <c r="M362">
        <v>-2723</v>
      </c>
      <c r="N362">
        <v>-577</v>
      </c>
      <c r="O362">
        <v>-21</v>
      </c>
      <c r="P362">
        <v>-4</v>
      </c>
      <c r="Q362">
        <v>898660</v>
      </c>
      <c r="R362">
        <v>-75634</v>
      </c>
      <c r="S362">
        <v>92420</v>
      </c>
      <c r="T362" t="s">
        <v>24</v>
      </c>
      <c r="U362" s="11">
        <v>9.7571289999999998E-4</v>
      </c>
      <c r="V362" s="11">
        <v>6.8E-8</v>
      </c>
    </row>
    <row r="363" spans="1:22" x14ac:dyDescent="0.5">
      <c r="A363" t="s">
        <v>478</v>
      </c>
      <c r="B363" t="s">
        <v>440</v>
      </c>
      <c r="F363" s="8">
        <v>3.9620000000000002</v>
      </c>
      <c r="G363" s="8">
        <v>0.2</v>
      </c>
      <c r="H363" s="8">
        <v>2.7050179999999999</v>
      </c>
      <c r="I363" s="12">
        <v>1.639473</v>
      </c>
      <c r="J363" s="8">
        <v>1.649931410886303</v>
      </c>
      <c r="K363" s="13">
        <v>42914</v>
      </c>
      <c r="L363" s="7">
        <v>0.55763888888888891</v>
      </c>
      <c r="M363">
        <v>-2721</v>
      </c>
      <c r="N363">
        <v>-603</v>
      </c>
      <c r="O363">
        <v>-21</v>
      </c>
      <c r="P363">
        <v>-4</v>
      </c>
      <c r="Q363">
        <v>898660</v>
      </c>
      <c r="R363">
        <v>-75634</v>
      </c>
      <c r="S363">
        <v>92420</v>
      </c>
      <c r="T363" t="s">
        <v>24</v>
      </c>
      <c r="U363" s="11">
        <v>9.7440500000000002E-4</v>
      </c>
      <c r="V363" s="11">
        <v>6.8E-8</v>
      </c>
    </row>
    <row r="364" spans="1:22" x14ac:dyDescent="0.5">
      <c r="A364" t="s">
        <v>479</v>
      </c>
      <c r="B364" t="s">
        <v>440</v>
      </c>
      <c r="F364" s="8">
        <v>3.9289999999999998</v>
      </c>
      <c r="G364" s="8">
        <v>0.22500000000000001</v>
      </c>
      <c r="H364" s="8">
        <v>2.7050800000000002</v>
      </c>
      <c r="I364" s="12">
        <v>1.6378305000000002</v>
      </c>
      <c r="J364" s="8">
        <v>1.6516239012522969</v>
      </c>
      <c r="K364" s="13">
        <v>42914</v>
      </c>
      <c r="L364" s="7">
        <v>0.56041666666666667</v>
      </c>
      <c r="M364">
        <v>-2701</v>
      </c>
      <c r="N364">
        <v>-594</v>
      </c>
      <c r="O364">
        <v>-22</v>
      </c>
      <c r="P364">
        <v>-5</v>
      </c>
      <c r="Q364">
        <v>898660</v>
      </c>
      <c r="R364">
        <v>-75634</v>
      </c>
      <c r="S364">
        <v>92420</v>
      </c>
      <c r="T364" t="s">
        <v>24</v>
      </c>
      <c r="U364" s="11">
        <v>9.8682960000000004E-4</v>
      </c>
      <c r="V364" s="11">
        <v>6.8999999999999996E-8</v>
      </c>
    </row>
    <row r="365" spans="1:22" s="15" customFormat="1" x14ac:dyDescent="0.5">
      <c r="B365" s="15" t="s">
        <v>29</v>
      </c>
      <c r="C365" s="16"/>
      <c r="D365" s="16"/>
      <c r="E365" s="16"/>
      <c r="F365" s="16">
        <f>AVERAGE(F361:F364)</f>
        <v>3.9907499999999998</v>
      </c>
      <c r="G365" s="16">
        <f>2*STDEV(F361:F364)</f>
        <v>0.10796758772891067</v>
      </c>
      <c r="H365" s="17"/>
      <c r="I365" s="14"/>
      <c r="J365" s="17"/>
      <c r="L365" s="18"/>
      <c r="U365" s="19"/>
      <c r="V365" s="19"/>
    </row>
    <row r="366" spans="1:22" x14ac:dyDescent="0.5">
      <c r="B366" s="40" t="s">
        <v>90</v>
      </c>
      <c r="C366" s="40">
        <v>5.09</v>
      </c>
      <c r="D366" s="40"/>
      <c r="E366" s="41">
        <f>((F366/1000+1)/(C366/1000+1)-1)*1000</f>
        <v>-1.0773910794058539</v>
      </c>
      <c r="F366" s="41">
        <f>AVERAGE(F339:F342, F361:F364)</f>
        <v>4.0071250000000003</v>
      </c>
      <c r="G366" s="41">
        <f>2*STDEV(F339:F342, F361:F364)</f>
        <v>0.13190662281651022</v>
      </c>
    </row>
    <row r="368" spans="1:22" x14ac:dyDescent="0.5">
      <c r="A368" t="s">
        <v>480</v>
      </c>
      <c r="B368" t="s">
        <v>481</v>
      </c>
      <c r="C368" s="46">
        <f>((F368/1000+1)/(E$388/1000+1)-1)*1000</f>
        <v>3.5617566135328627</v>
      </c>
      <c r="D368" s="46">
        <f>$G$388</f>
        <v>0.11434752792630511</v>
      </c>
      <c r="F368" s="8">
        <v>2.4990000000000001</v>
      </c>
      <c r="G368" s="8">
        <v>0.316</v>
      </c>
      <c r="H368" s="8">
        <v>2.6812420000000001</v>
      </c>
      <c r="I368" s="12">
        <v>1.6375565000000001</v>
      </c>
      <c r="J368" s="8">
        <v>1.6373432000666848</v>
      </c>
      <c r="K368" s="13">
        <v>42914</v>
      </c>
      <c r="L368" s="7">
        <v>0.56319444444444444</v>
      </c>
      <c r="M368">
        <v>878</v>
      </c>
      <c r="N368">
        <v>1771</v>
      </c>
      <c r="O368">
        <v>-26</v>
      </c>
      <c r="P368">
        <v>-3</v>
      </c>
      <c r="Q368">
        <v>898660</v>
      </c>
      <c r="R368">
        <v>-75634</v>
      </c>
      <c r="S368">
        <v>92420</v>
      </c>
      <c r="T368" t="s">
        <v>24</v>
      </c>
      <c r="U368" s="11">
        <v>1.0340989999999999E-3</v>
      </c>
      <c r="V368" s="11">
        <v>6.8E-8</v>
      </c>
    </row>
    <row r="369" spans="1:22" x14ac:dyDescent="0.5">
      <c r="A369" t="s">
        <v>482</v>
      </c>
      <c r="B369" t="s">
        <v>483</v>
      </c>
      <c r="C369" s="46">
        <f t="shared" ref="C369:C381" si="30">((F369/1000+1)/(E$388/1000+1)-1)*1000</f>
        <v>3.8700831266136326</v>
      </c>
      <c r="D369" s="46">
        <f t="shared" ref="D369:D381" si="31">$G$388</f>
        <v>0.11434752792630511</v>
      </c>
      <c r="F369" s="8">
        <v>2.8069999999999999</v>
      </c>
      <c r="G369" s="8">
        <v>0.23599999999999999</v>
      </c>
      <c r="H369" s="8">
        <v>2.6935449999999999</v>
      </c>
      <c r="I369" s="12">
        <v>1.6391605</v>
      </c>
      <c r="J369" s="8">
        <v>1.6432466497332017</v>
      </c>
      <c r="K369" s="13">
        <v>42914</v>
      </c>
      <c r="L369" s="7">
        <v>0.56597222222222221</v>
      </c>
      <c r="M369">
        <v>290</v>
      </c>
      <c r="N369">
        <v>1596</v>
      </c>
      <c r="O369">
        <v>-25</v>
      </c>
      <c r="P369">
        <v>-7</v>
      </c>
      <c r="Q369">
        <v>898660</v>
      </c>
      <c r="R369">
        <v>-75634</v>
      </c>
      <c r="S369">
        <v>92420</v>
      </c>
      <c r="T369" t="s">
        <v>24</v>
      </c>
      <c r="U369" s="11">
        <v>1.123949E-3</v>
      </c>
      <c r="V369" s="11">
        <v>6.8E-8</v>
      </c>
    </row>
    <row r="370" spans="1:22" x14ac:dyDescent="0.5">
      <c r="A370" t="s">
        <v>484</v>
      </c>
      <c r="B370" t="s">
        <v>485</v>
      </c>
      <c r="C370" s="46">
        <f t="shared" si="30"/>
        <v>3.6928954876027653</v>
      </c>
      <c r="D370" s="46">
        <f t="shared" si="31"/>
        <v>0.11434752792630511</v>
      </c>
      <c r="F370" s="8">
        <v>2.63</v>
      </c>
      <c r="G370" s="8">
        <v>0.24199999999999999</v>
      </c>
      <c r="H370" s="8">
        <v>2.6949770000000002</v>
      </c>
      <c r="I370" s="12">
        <v>1.6377519999999999</v>
      </c>
      <c r="J370" s="8">
        <v>1.6455342445009991</v>
      </c>
      <c r="K370" s="13">
        <v>42914</v>
      </c>
      <c r="L370" s="7">
        <v>0.56805555555555554</v>
      </c>
      <c r="M370">
        <v>320</v>
      </c>
      <c r="N370">
        <v>1526</v>
      </c>
      <c r="O370">
        <v>-24</v>
      </c>
      <c r="P370">
        <v>-6</v>
      </c>
      <c r="Q370">
        <v>898660</v>
      </c>
      <c r="R370">
        <v>-75634</v>
      </c>
      <c r="S370">
        <v>92420</v>
      </c>
      <c r="T370" t="s">
        <v>24</v>
      </c>
      <c r="U370" s="11">
        <v>1.091056E-3</v>
      </c>
      <c r="V370" s="11">
        <v>6.8999999999999996E-8</v>
      </c>
    </row>
    <row r="371" spans="1:22" x14ac:dyDescent="0.5">
      <c r="A371" t="s">
        <v>486</v>
      </c>
      <c r="B371" t="s">
        <v>487</v>
      </c>
      <c r="C371" s="46">
        <f t="shared" si="30"/>
        <v>4.1473767763648972</v>
      </c>
      <c r="D371" s="46">
        <f t="shared" si="31"/>
        <v>0.11434752792630511</v>
      </c>
      <c r="F371" s="8">
        <v>3.0840000000000001</v>
      </c>
      <c r="G371" s="8">
        <v>0.26900000000000002</v>
      </c>
      <c r="H371" s="8">
        <v>2.6952090000000002</v>
      </c>
      <c r="I371" s="12">
        <v>1.6382604999999999</v>
      </c>
      <c r="J371" s="8">
        <v>1.6451651004220638</v>
      </c>
      <c r="K371" s="13">
        <v>42914</v>
      </c>
      <c r="L371" s="7">
        <v>0.5708333333333333</v>
      </c>
      <c r="M371">
        <v>1</v>
      </c>
      <c r="N371">
        <v>1479</v>
      </c>
      <c r="O371">
        <v>-25</v>
      </c>
      <c r="P371">
        <v>-8</v>
      </c>
      <c r="Q371">
        <v>898660</v>
      </c>
      <c r="R371">
        <v>-75634</v>
      </c>
      <c r="S371">
        <v>92420</v>
      </c>
      <c r="T371" t="s">
        <v>24</v>
      </c>
      <c r="U371" s="11">
        <v>1.1398560000000001E-3</v>
      </c>
      <c r="V371" s="11">
        <v>6.8999999999999996E-8</v>
      </c>
    </row>
    <row r="372" spans="1:22" x14ac:dyDescent="0.5">
      <c r="A372" t="s">
        <v>488</v>
      </c>
      <c r="B372" t="s">
        <v>489</v>
      </c>
      <c r="C372" s="46">
        <f t="shared" si="30"/>
        <v>3.7539601541545231</v>
      </c>
      <c r="D372" s="46">
        <f t="shared" si="31"/>
        <v>0.11434752792630511</v>
      </c>
      <c r="F372" s="8">
        <v>2.6909999999999998</v>
      </c>
      <c r="G372" s="8">
        <v>0.2</v>
      </c>
      <c r="H372" s="8">
        <v>2.6948599999999998</v>
      </c>
      <c r="I372" s="12">
        <v>1.6409205</v>
      </c>
      <c r="J372" s="8">
        <v>1.6422855342473934</v>
      </c>
      <c r="K372" s="13">
        <v>42914</v>
      </c>
      <c r="L372" s="7">
        <v>0.57361111111111118</v>
      </c>
      <c r="M372">
        <v>-167</v>
      </c>
      <c r="N372">
        <v>1661</v>
      </c>
      <c r="O372">
        <v>-26</v>
      </c>
      <c r="P372">
        <v>-9</v>
      </c>
      <c r="Q372">
        <v>898660</v>
      </c>
      <c r="R372">
        <v>-75634</v>
      </c>
      <c r="S372">
        <v>92420</v>
      </c>
      <c r="T372" t="s">
        <v>24</v>
      </c>
      <c r="U372" s="11">
        <v>1.0984980000000001E-3</v>
      </c>
      <c r="V372" s="11">
        <v>6.8E-8</v>
      </c>
    </row>
    <row r="373" spans="1:22" x14ac:dyDescent="0.5">
      <c r="A373" t="s">
        <v>490</v>
      </c>
      <c r="B373" t="s">
        <v>491</v>
      </c>
      <c r="C373" s="59">
        <f t="shared" si="30"/>
        <v>3.0532180789710761</v>
      </c>
      <c r="D373" s="59">
        <f t="shared" si="31"/>
        <v>0.11434752792630511</v>
      </c>
      <c r="F373" s="8">
        <v>1.9910000000000001</v>
      </c>
      <c r="G373" s="8">
        <v>0.30299999999999999</v>
      </c>
      <c r="H373" s="8">
        <v>2.7103440000000001</v>
      </c>
      <c r="I373" s="12">
        <v>1.6399819999999998</v>
      </c>
      <c r="J373" s="8">
        <v>1.6526669195149706</v>
      </c>
      <c r="K373" s="13">
        <v>42914</v>
      </c>
      <c r="L373" s="7">
        <v>0.57638888888888895</v>
      </c>
      <c r="M373">
        <v>-2088</v>
      </c>
      <c r="N373">
        <v>1598</v>
      </c>
      <c r="O373">
        <v>-25</v>
      </c>
      <c r="P373">
        <v>-11</v>
      </c>
      <c r="Q373">
        <v>898660</v>
      </c>
      <c r="R373">
        <v>-75634</v>
      </c>
      <c r="S373">
        <v>92420</v>
      </c>
      <c r="T373" t="s">
        <v>24</v>
      </c>
      <c r="U373" s="11">
        <v>9.7158230000000002E-4</v>
      </c>
      <c r="V373" s="11">
        <v>6.8E-8</v>
      </c>
    </row>
    <row r="374" spans="1:22" x14ac:dyDescent="0.5">
      <c r="A374" t="s">
        <v>492</v>
      </c>
      <c r="B374" t="s">
        <v>493</v>
      </c>
      <c r="C374" s="59">
        <f t="shared" si="30"/>
        <v>2.9951565927415214</v>
      </c>
      <c r="D374" s="59">
        <f t="shared" si="31"/>
        <v>0.11434752792630511</v>
      </c>
      <c r="F374" s="8">
        <v>1.9330000000000001</v>
      </c>
      <c r="G374" s="8">
        <v>0.20499999999999999</v>
      </c>
      <c r="H374" s="8">
        <v>2.6867000000000001</v>
      </c>
      <c r="I374" s="12">
        <v>1.6347400000000001</v>
      </c>
      <c r="J374" s="8">
        <v>1.6435029423639234</v>
      </c>
      <c r="K374" s="13">
        <v>42914</v>
      </c>
      <c r="L374" s="7">
        <v>0.57847222222222217</v>
      </c>
      <c r="M374">
        <v>-1740</v>
      </c>
      <c r="N374">
        <v>1426</v>
      </c>
      <c r="O374">
        <v>-25</v>
      </c>
      <c r="P374">
        <v>-10</v>
      </c>
      <c r="Q374">
        <v>898660</v>
      </c>
      <c r="R374">
        <v>-75634</v>
      </c>
      <c r="S374">
        <v>92420</v>
      </c>
      <c r="T374" t="s">
        <v>24</v>
      </c>
      <c r="U374" s="11">
        <v>9.3402470000000001E-4</v>
      </c>
      <c r="V374" s="11">
        <v>6.8E-8</v>
      </c>
    </row>
    <row r="375" spans="1:22" x14ac:dyDescent="0.5">
      <c r="A375" t="s">
        <v>494</v>
      </c>
      <c r="B375" t="s">
        <v>495</v>
      </c>
      <c r="C375" s="46">
        <f t="shared" si="30"/>
        <v>5.6599785986537476</v>
      </c>
      <c r="D375" s="46">
        <f t="shared" si="31"/>
        <v>0.11434752792630511</v>
      </c>
      <c r="F375" s="8">
        <v>4.5949999999999998</v>
      </c>
      <c r="G375" s="8">
        <v>0.23200000000000001</v>
      </c>
      <c r="H375" s="8">
        <v>2.6499320000000002</v>
      </c>
      <c r="I375" s="12">
        <v>1.6271520000000002</v>
      </c>
      <c r="J375" s="8">
        <v>1.6285706559682194</v>
      </c>
      <c r="K375" s="13">
        <v>42914</v>
      </c>
      <c r="L375" s="7">
        <v>0.58402777777777781</v>
      </c>
      <c r="M375">
        <v>3152</v>
      </c>
      <c r="N375">
        <v>2258</v>
      </c>
      <c r="O375">
        <v>-17</v>
      </c>
      <c r="P375">
        <v>1</v>
      </c>
      <c r="Q375">
        <v>898660</v>
      </c>
      <c r="R375">
        <v>-75634</v>
      </c>
      <c r="S375">
        <v>92420</v>
      </c>
      <c r="T375" t="s">
        <v>24</v>
      </c>
      <c r="U375" s="11">
        <v>9.3719699999999996E-4</v>
      </c>
      <c r="V375" s="11">
        <v>6.7000000000000004E-8</v>
      </c>
    </row>
    <row r="376" spans="1:22" x14ac:dyDescent="0.5">
      <c r="A376" t="s">
        <v>496</v>
      </c>
      <c r="B376" t="s">
        <v>497</v>
      </c>
      <c r="C376" s="46">
        <f t="shared" si="30"/>
        <v>5.7730983907906541</v>
      </c>
      <c r="D376" s="46">
        <f t="shared" si="31"/>
        <v>0.11434752792630511</v>
      </c>
      <c r="F376" s="8">
        <v>4.7080000000000002</v>
      </c>
      <c r="G376" s="8">
        <v>0.24</v>
      </c>
      <c r="H376" s="8">
        <v>2.6672449999999999</v>
      </c>
      <c r="I376" s="12">
        <v>1.622536</v>
      </c>
      <c r="J376" s="8">
        <v>1.6438741574917288</v>
      </c>
      <c r="K376" s="13">
        <v>42914</v>
      </c>
      <c r="L376" s="7">
        <v>0.58680555555555558</v>
      </c>
      <c r="M376">
        <v>3074</v>
      </c>
      <c r="N376">
        <v>1992</v>
      </c>
      <c r="O376">
        <v>-18</v>
      </c>
      <c r="P376">
        <v>0</v>
      </c>
      <c r="Q376">
        <v>898660</v>
      </c>
      <c r="R376">
        <v>-75634</v>
      </c>
      <c r="S376">
        <v>92420</v>
      </c>
      <c r="T376" t="s">
        <v>24</v>
      </c>
      <c r="U376" s="11">
        <v>9.7953569999999993E-4</v>
      </c>
      <c r="V376" s="11">
        <v>6.8E-8</v>
      </c>
    </row>
    <row r="377" spans="1:22" x14ac:dyDescent="0.5">
      <c r="A377" t="s">
        <v>498</v>
      </c>
      <c r="B377" t="s">
        <v>499</v>
      </c>
      <c r="C377" s="46">
        <f t="shared" si="30"/>
        <v>5.7450687077833518</v>
      </c>
      <c r="D377" s="46">
        <f t="shared" si="31"/>
        <v>0.11434752792630511</v>
      </c>
      <c r="F377" s="8">
        <v>4.68</v>
      </c>
      <c r="G377" s="8">
        <v>0.27400000000000002</v>
      </c>
      <c r="H377" s="8">
        <v>2.6428500000000001</v>
      </c>
      <c r="I377" s="12">
        <v>1.6246874999999998</v>
      </c>
      <c r="J377" s="8">
        <v>1.6266820542412004</v>
      </c>
      <c r="K377" s="13">
        <v>42914</v>
      </c>
      <c r="L377" s="7">
        <v>0.58888888888888891</v>
      </c>
      <c r="M377">
        <v>3335</v>
      </c>
      <c r="N377">
        <v>1881</v>
      </c>
      <c r="O377">
        <v>-19</v>
      </c>
      <c r="P377">
        <v>0</v>
      </c>
      <c r="Q377">
        <v>898660</v>
      </c>
      <c r="R377">
        <v>-75634</v>
      </c>
      <c r="S377">
        <v>92420</v>
      </c>
      <c r="T377" t="s">
        <v>24</v>
      </c>
      <c r="U377" s="11">
        <v>9.4527649999999995E-4</v>
      </c>
      <c r="V377" s="11">
        <v>6.8E-8</v>
      </c>
    </row>
    <row r="378" spans="1:22" x14ac:dyDescent="0.5">
      <c r="A378" t="s">
        <v>500</v>
      </c>
      <c r="B378" t="s">
        <v>501</v>
      </c>
      <c r="C378" s="46">
        <f t="shared" si="30"/>
        <v>5.8832150026053576</v>
      </c>
      <c r="D378" s="46">
        <f t="shared" si="31"/>
        <v>0.11434752792630511</v>
      </c>
      <c r="F378" s="8">
        <v>4.8179999999999996</v>
      </c>
      <c r="G378" s="8">
        <v>0.22600000000000001</v>
      </c>
      <c r="H378" s="8">
        <v>2.6515390000000001</v>
      </c>
      <c r="I378" s="12">
        <v>1.6227315</v>
      </c>
      <c r="J378" s="8">
        <v>1.6339973680180611</v>
      </c>
      <c r="K378" s="13">
        <v>42914</v>
      </c>
      <c r="L378" s="7">
        <v>0.59166666666666667</v>
      </c>
      <c r="M378">
        <v>3586</v>
      </c>
      <c r="N378">
        <v>1711</v>
      </c>
      <c r="O378">
        <v>-19</v>
      </c>
      <c r="P378">
        <v>-1</v>
      </c>
      <c r="Q378">
        <v>898660</v>
      </c>
      <c r="R378">
        <v>-75634</v>
      </c>
      <c r="S378">
        <v>92420</v>
      </c>
      <c r="T378" t="s">
        <v>24</v>
      </c>
      <c r="U378" s="11">
        <v>9.3495340000000001E-4</v>
      </c>
      <c r="V378" s="11">
        <v>6.7000000000000004E-8</v>
      </c>
    </row>
    <row r="379" spans="1:22" x14ac:dyDescent="0.5">
      <c r="A379" t="s">
        <v>502</v>
      </c>
      <c r="B379" t="s">
        <v>503</v>
      </c>
      <c r="C379" s="46">
        <f t="shared" si="30"/>
        <v>5.5618747081283004</v>
      </c>
      <c r="D379" s="46">
        <f t="shared" si="31"/>
        <v>0.11434752792630511</v>
      </c>
      <c r="F379" s="8">
        <v>4.4969999999999999</v>
      </c>
      <c r="G379" s="8">
        <v>0.27300000000000002</v>
      </c>
      <c r="H379" s="8">
        <v>2.632088</v>
      </c>
      <c r="I379" s="12">
        <v>1.6179595</v>
      </c>
      <c r="J379" s="8">
        <v>1.6267947374455294</v>
      </c>
      <c r="K379" s="13">
        <v>42914</v>
      </c>
      <c r="L379" s="7">
        <v>0.59375</v>
      </c>
      <c r="M379">
        <v>3799</v>
      </c>
      <c r="N379">
        <v>1923</v>
      </c>
      <c r="O379">
        <v>-18</v>
      </c>
      <c r="P379">
        <v>-2</v>
      </c>
      <c r="Q379">
        <v>898660</v>
      </c>
      <c r="R379">
        <v>-75634</v>
      </c>
      <c r="S379">
        <v>92420</v>
      </c>
      <c r="T379" t="s">
        <v>24</v>
      </c>
      <c r="U379" s="11">
        <v>9.4771380000000004E-4</v>
      </c>
      <c r="V379" s="11">
        <v>6.8E-8</v>
      </c>
    </row>
    <row r="380" spans="1:22" x14ac:dyDescent="0.5">
      <c r="A380" t="s">
        <v>504</v>
      </c>
      <c r="B380" t="s">
        <v>505</v>
      </c>
      <c r="C380" s="46">
        <f t="shared" si="30"/>
        <v>5.6930135821984251</v>
      </c>
      <c r="D380" s="46">
        <f t="shared" si="31"/>
        <v>0.11434752792630511</v>
      </c>
      <c r="F380" s="8">
        <v>4.6280000000000001</v>
      </c>
      <c r="G380" s="8">
        <v>0.255</v>
      </c>
      <c r="H380" s="8">
        <v>2.659894</v>
      </c>
      <c r="I380" s="12">
        <v>1.6188985</v>
      </c>
      <c r="J380" s="8">
        <v>1.6430270335045711</v>
      </c>
      <c r="K380" s="13">
        <v>42914</v>
      </c>
      <c r="L380" s="7">
        <v>0.59652777777777777</v>
      </c>
      <c r="M380">
        <v>3740</v>
      </c>
      <c r="N380">
        <v>2365</v>
      </c>
      <c r="O380">
        <v>-14</v>
      </c>
      <c r="P380">
        <v>-4</v>
      </c>
      <c r="Q380">
        <v>898660</v>
      </c>
      <c r="R380">
        <v>-75634</v>
      </c>
      <c r="S380">
        <v>92420</v>
      </c>
      <c r="T380" t="s">
        <v>24</v>
      </c>
      <c r="U380" s="11">
        <v>9.330082E-4</v>
      </c>
      <c r="V380" s="11">
        <v>6.7000000000000004E-8</v>
      </c>
    </row>
    <row r="381" spans="1:22" x14ac:dyDescent="0.5">
      <c r="A381" t="s">
        <v>506</v>
      </c>
      <c r="B381" t="s">
        <v>507</v>
      </c>
      <c r="C381" s="59">
        <f t="shared" si="30"/>
        <v>3.1323018274560521</v>
      </c>
      <c r="D381" s="59">
        <f t="shared" si="31"/>
        <v>0.11434752792630511</v>
      </c>
      <c r="F381" s="8">
        <v>2.0699999999999998</v>
      </c>
      <c r="G381" s="8">
        <v>0.254</v>
      </c>
      <c r="H381" s="8">
        <v>2.6436160000000002</v>
      </c>
      <c r="I381" s="12">
        <v>1.6264475</v>
      </c>
      <c r="J381" s="8">
        <v>1.6253927655211742</v>
      </c>
      <c r="K381" s="13">
        <v>42914</v>
      </c>
      <c r="L381" s="7">
        <v>0.59930555555555554</v>
      </c>
      <c r="M381">
        <v>1051</v>
      </c>
      <c r="N381">
        <v>1913</v>
      </c>
      <c r="O381">
        <v>-26</v>
      </c>
      <c r="P381">
        <v>-2</v>
      </c>
      <c r="Q381">
        <v>898660</v>
      </c>
      <c r="R381">
        <v>-75634</v>
      </c>
      <c r="S381">
        <v>92420</v>
      </c>
      <c r="T381" t="s">
        <v>24</v>
      </c>
      <c r="U381" s="11">
        <v>9.652533E-4</v>
      </c>
      <c r="V381" s="11">
        <v>6.7000000000000004E-8</v>
      </c>
    </row>
    <row r="383" spans="1:22" x14ac:dyDescent="0.5">
      <c r="A383" t="s">
        <v>508</v>
      </c>
      <c r="B383" t="s">
        <v>440</v>
      </c>
      <c r="F383" s="8">
        <v>4.0830000000000002</v>
      </c>
      <c r="G383" s="8">
        <v>0.218</v>
      </c>
      <c r="H383" s="8">
        <v>2.6605840000000001</v>
      </c>
      <c r="I383" s="12">
        <v>1.621402</v>
      </c>
      <c r="J383" s="8">
        <v>1.6409157013498195</v>
      </c>
      <c r="K383" s="13">
        <v>42914</v>
      </c>
      <c r="L383" s="7">
        <v>0.6020833333333333</v>
      </c>
      <c r="M383">
        <v>-2705</v>
      </c>
      <c r="N383">
        <v>-577</v>
      </c>
      <c r="O383">
        <v>-21</v>
      </c>
      <c r="P383">
        <v>-3</v>
      </c>
      <c r="Q383">
        <v>898660</v>
      </c>
      <c r="R383">
        <v>-75634</v>
      </c>
      <c r="S383">
        <v>92420</v>
      </c>
      <c r="T383" t="s">
        <v>24</v>
      </c>
      <c r="U383" s="11">
        <v>1.034311E-3</v>
      </c>
      <c r="V383" s="11">
        <v>6.5999999999999995E-8</v>
      </c>
    </row>
    <row r="384" spans="1:22" x14ac:dyDescent="0.5">
      <c r="A384" t="s">
        <v>509</v>
      </c>
      <c r="B384" t="s">
        <v>440</v>
      </c>
      <c r="F384" s="8">
        <v>4.0149999999999997</v>
      </c>
      <c r="G384" s="8">
        <v>0.26200000000000001</v>
      </c>
      <c r="H384" s="8">
        <v>2.6700910000000002</v>
      </c>
      <c r="I384" s="12">
        <v>1.6191329999999999</v>
      </c>
      <c r="J384" s="8">
        <v>1.6490868878591198</v>
      </c>
      <c r="K384" s="13">
        <v>42914</v>
      </c>
      <c r="L384" s="7">
        <v>0.60486111111111118</v>
      </c>
      <c r="M384">
        <v>-2705</v>
      </c>
      <c r="N384">
        <v>-555</v>
      </c>
      <c r="O384">
        <v>-21</v>
      </c>
      <c r="P384">
        <v>-5</v>
      </c>
      <c r="Q384">
        <v>898660</v>
      </c>
      <c r="R384">
        <v>-75634</v>
      </c>
      <c r="S384">
        <v>92420</v>
      </c>
      <c r="T384" t="s">
        <v>24</v>
      </c>
      <c r="U384" s="11">
        <v>1.0902970000000001E-3</v>
      </c>
      <c r="V384" s="11">
        <v>6.5999999999999995E-8</v>
      </c>
    </row>
    <row r="385" spans="1:22" x14ac:dyDescent="0.5">
      <c r="A385" t="s">
        <v>510</v>
      </c>
      <c r="B385" t="s">
        <v>440</v>
      </c>
      <c r="F385" s="8">
        <v>4.0439999999999996</v>
      </c>
      <c r="G385" s="8">
        <v>0.27100000000000002</v>
      </c>
      <c r="H385" s="8">
        <v>2.6612429999999998</v>
      </c>
      <c r="I385" s="12">
        <v>1.6174900000000001</v>
      </c>
      <c r="J385" s="8">
        <v>1.6452917792382022</v>
      </c>
      <c r="K385" s="13">
        <v>42914</v>
      </c>
      <c r="L385" s="7">
        <v>0.6069444444444444</v>
      </c>
      <c r="M385">
        <v>-2706</v>
      </c>
      <c r="N385">
        <v>-530</v>
      </c>
      <c r="O385">
        <v>-22</v>
      </c>
      <c r="P385">
        <v>-5</v>
      </c>
      <c r="Q385">
        <v>898660</v>
      </c>
      <c r="R385">
        <v>-75634</v>
      </c>
      <c r="S385">
        <v>92420</v>
      </c>
      <c r="T385" t="s">
        <v>24</v>
      </c>
      <c r="U385" s="11">
        <v>1.0566950000000001E-3</v>
      </c>
      <c r="V385" s="11">
        <v>6.5999999999999995E-8</v>
      </c>
    </row>
    <row r="386" spans="1:22" x14ac:dyDescent="0.5">
      <c r="A386" t="s">
        <v>511</v>
      </c>
      <c r="B386" t="s">
        <v>440</v>
      </c>
      <c r="F386" s="8">
        <v>4.0999999999999996</v>
      </c>
      <c r="G386" s="8">
        <v>0.26900000000000002</v>
      </c>
      <c r="H386" s="8">
        <v>2.6602579999999998</v>
      </c>
      <c r="I386" s="12">
        <v>1.6189770000000001</v>
      </c>
      <c r="J386" s="8">
        <v>1.6431722007168723</v>
      </c>
      <c r="K386" s="13">
        <v>42914</v>
      </c>
      <c r="L386" s="7">
        <v>0.60902777777777783</v>
      </c>
      <c r="M386">
        <v>-2708</v>
      </c>
      <c r="N386">
        <v>-506</v>
      </c>
      <c r="O386">
        <v>-22</v>
      </c>
      <c r="P386">
        <v>-5</v>
      </c>
      <c r="Q386">
        <v>898660</v>
      </c>
      <c r="R386">
        <v>-75634</v>
      </c>
      <c r="S386">
        <v>92420</v>
      </c>
      <c r="T386" t="s">
        <v>24</v>
      </c>
      <c r="U386" s="11">
        <v>1.0610299999999999E-3</v>
      </c>
      <c r="V386" s="11">
        <v>6.5E-8</v>
      </c>
    </row>
    <row r="387" spans="1:22" x14ac:dyDescent="0.5">
      <c r="B387" s="15" t="s">
        <v>29</v>
      </c>
      <c r="C387" s="16"/>
      <c r="D387" s="16"/>
      <c r="E387" s="16"/>
      <c r="F387" s="16">
        <f>AVERAGE(F383:F386)</f>
        <v>4.0604999999999993</v>
      </c>
      <c r="G387" s="16">
        <f>2*STDEV(F383:F386)</f>
        <v>7.6672463548960623E-2</v>
      </c>
    </row>
    <row r="388" spans="1:22" x14ac:dyDescent="0.5">
      <c r="B388" s="40" t="s">
        <v>90</v>
      </c>
      <c r="C388" s="40">
        <v>5.09</v>
      </c>
      <c r="D388" s="40"/>
      <c r="E388" s="41">
        <f>((F388/1000+1)/(C388/1000+1)-1)*1000</f>
        <v>-1.0589847675334108</v>
      </c>
      <c r="F388" s="41">
        <f>AVERAGE(F361:F364, F383:F386)</f>
        <v>4.0256249999999998</v>
      </c>
      <c r="G388" s="41">
        <f>2*STDEV(F361:F364, F383:F386)</f>
        <v>0.11434752792630511</v>
      </c>
    </row>
    <row r="390" spans="1:22" x14ac:dyDescent="0.5">
      <c r="A390" t="s">
        <v>512</v>
      </c>
      <c r="B390" t="s">
        <v>513</v>
      </c>
      <c r="C390" s="46">
        <f>((F390/1000+1)/(E$410/1000+1)-1)*1000</f>
        <v>4.6521629708293766</v>
      </c>
      <c r="D390" s="46">
        <f>$G$410</f>
        <v>0.13445737508327943</v>
      </c>
      <c r="F390" s="8">
        <v>3.5920000000000001</v>
      </c>
      <c r="G390" s="8">
        <v>0.26100000000000001</v>
      </c>
      <c r="H390" s="8">
        <v>2.621426</v>
      </c>
      <c r="I390" s="12">
        <v>1.6222235</v>
      </c>
      <c r="J390" s="8">
        <v>1.6159462614121913</v>
      </c>
      <c r="K390" s="13">
        <v>42914</v>
      </c>
      <c r="L390" s="7">
        <v>0.6118055555555556</v>
      </c>
      <c r="M390">
        <v>1794</v>
      </c>
      <c r="N390">
        <v>123</v>
      </c>
      <c r="O390">
        <v>-26</v>
      </c>
      <c r="P390">
        <v>7</v>
      </c>
      <c r="Q390">
        <v>898660</v>
      </c>
      <c r="R390">
        <v>-75634</v>
      </c>
      <c r="S390">
        <v>92420</v>
      </c>
      <c r="T390" t="s">
        <v>24</v>
      </c>
      <c r="U390" s="11">
        <v>9.6544480000000004E-4</v>
      </c>
      <c r="V390" s="11">
        <v>6.7000000000000004E-8</v>
      </c>
    </row>
    <row r="391" spans="1:22" x14ac:dyDescent="0.5">
      <c r="A391" t="s">
        <v>514</v>
      </c>
      <c r="B391" t="s">
        <v>515</v>
      </c>
      <c r="C391" s="46">
        <f t="shared" ref="C391:C403" si="32">((F391/1000+1)/(E$410/1000+1)-1)*1000</f>
        <v>5.5140725041038507</v>
      </c>
      <c r="D391" s="46">
        <f t="shared" ref="D391:D403" si="33">$G$410</f>
        <v>0.13445737508327943</v>
      </c>
      <c r="F391" s="8">
        <v>4.4530000000000003</v>
      </c>
      <c r="G391" s="8">
        <v>0.26700000000000002</v>
      </c>
      <c r="H391" s="8">
        <v>2.6547269999999998</v>
      </c>
      <c r="I391" s="12">
        <v>1.6205414999999999</v>
      </c>
      <c r="J391" s="8">
        <v>1.6381727959450592</v>
      </c>
      <c r="K391" s="13">
        <v>42914</v>
      </c>
      <c r="L391" s="7">
        <v>0.61458333333333337</v>
      </c>
      <c r="M391">
        <v>1895</v>
      </c>
      <c r="N391">
        <v>39</v>
      </c>
      <c r="O391">
        <v>-26</v>
      </c>
      <c r="P391">
        <v>8</v>
      </c>
      <c r="Q391">
        <v>898660</v>
      </c>
      <c r="R391">
        <v>-75634</v>
      </c>
      <c r="S391">
        <v>92420</v>
      </c>
      <c r="T391" t="s">
        <v>24</v>
      </c>
      <c r="U391" s="11">
        <v>1.0019359999999999E-3</v>
      </c>
      <c r="V391" s="11">
        <v>6.5E-8</v>
      </c>
    </row>
    <row r="392" spans="1:22" x14ac:dyDescent="0.5">
      <c r="A392" t="s">
        <v>516</v>
      </c>
      <c r="B392" t="s">
        <v>520</v>
      </c>
      <c r="C392" s="46">
        <f t="shared" si="32"/>
        <v>5.5270862368943519</v>
      </c>
      <c r="D392" s="46">
        <f t="shared" si="33"/>
        <v>0.13445737508327943</v>
      </c>
      <c r="F392" s="8">
        <v>4.4660000000000002</v>
      </c>
      <c r="G392" s="8">
        <v>0.25900000000000001</v>
      </c>
      <c r="H392" s="8">
        <v>2.6470829999999999</v>
      </c>
      <c r="I392" s="12">
        <v>1.6196804999999999</v>
      </c>
      <c r="J392" s="8">
        <v>1.6343241768978511</v>
      </c>
      <c r="K392" s="13">
        <v>42914</v>
      </c>
      <c r="L392" s="7">
        <v>0.61736111111111114</v>
      </c>
      <c r="M392">
        <v>1529</v>
      </c>
      <c r="N392">
        <v>-117</v>
      </c>
      <c r="O392">
        <v>-26</v>
      </c>
      <c r="P392">
        <v>8</v>
      </c>
      <c r="Q392">
        <v>898660</v>
      </c>
      <c r="R392">
        <v>-75634</v>
      </c>
      <c r="S392">
        <v>92420</v>
      </c>
      <c r="T392" t="s">
        <v>24</v>
      </c>
      <c r="U392" s="11">
        <v>1.110598E-3</v>
      </c>
      <c r="V392" s="11">
        <v>6.5999999999999995E-8</v>
      </c>
    </row>
    <row r="393" spans="1:22" x14ac:dyDescent="0.5">
      <c r="A393" t="s">
        <v>517</v>
      </c>
      <c r="B393" t="s">
        <v>521</v>
      </c>
      <c r="C393" s="46">
        <f t="shared" si="32"/>
        <v>4.5560615594537612</v>
      </c>
      <c r="D393" s="46">
        <f t="shared" si="33"/>
        <v>0.13445737508327943</v>
      </c>
      <c r="F393" s="8">
        <v>3.496</v>
      </c>
      <c r="G393" s="8">
        <v>0.25700000000000001</v>
      </c>
      <c r="H393" s="8">
        <v>2.6539920000000001</v>
      </c>
      <c r="I393" s="12">
        <v>1.6205805</v>
      </c>
      <c r="J393" s="8">
        <v>1.6376798313937506</v>
      </c>
      <c r="K393" s="13">
        <v>42914</v>
      </c>
      <c r="L393" s="7">
        <v>0.61944444444444446</v>
      </c>
      <c r="M393">
        <v>1565</v>
      </c>
      <c r="N393">
        <v>-172</v>
      </c>
      <c r="O393">
        <v>-26</v>
      </c>
      <c r="P393">
        <v>7</v>
      </c>
      <c r="Q393">
        <v>898660</v>
      </c>
      <c r="R393">
        <v>-75634</v>
      </c>
      <c r="S393">
        <v>92420</v>
      </c>
      <c r="T393" t="s">
        <v>24</v>
      </c>
      <c r="U393" s="11">
        <v>1.1193749999999999E-3</v>
      </c>
      <c r="V393" s="11">
        <v>6.5999999999999995E-8</v>
      </c>
    </row>
    <row r="394" spans="1:22" x14ac:dyDescent="0.5">
      <c r="A394" t="s">
        <v>518</v>
      </c>
      <c r="B394" t="s">
        <v>519</v>
      </c>
      <c r="C394" s="46">
        <f t="shared" si="32"/>
        <v>5.597160182688965</v>
      </c>
      <c r="D394" s="46">
        <f t="shared" si="33"/>
        <v>0.13445737508327943</v>
      </c>
      <c r="F394" s="8">
        <v>4.5359999999999996</v>
      </c>
      <c r="G394" s="8">
        <v>0.24299999999999999</v>
      </c>
      <c r="H394" s="8">
        <v>2.6501190000000001</v>
      </c>
      <c r="I394" s="12">
        <v>1.6144785000000001</v>
      </c>
      <c r="J394" s="8">
        <v>1.641470604904308</v>
      </c>
      <c r="K394" s="13">
        <v>42914</v>
      </c>
      <c r="L394" s="7">
        <v>0.62222222222222223</v>
      </c>
      <c r="M394">
        <v>1395</v>
      </c>
      <c r="N394">
        <v>-64</v>
      </c>
      <c r="O394">
        <v>-25</v>
      </c>
      <c r="P394">
        <v>8</v>
      </c>
      <c r="Q394">
        <v>898660</v>
      </c>
      <c r="R394">
        <v>-75634</v>
      </c>
      <c r="S394">
        <v>92420</v>
      </c>
      <c r="T394" t="s">
        <v>24</v>
      </c>
      <c r="U394" s="11">
        <v>1.002214E-3</v>
      </c>
      <c r="V394" s="11">
        <v>6.5999999999999995E-8</v>
      </c>
    </row>
    <row r="395" spans="1:22" x14ac:dyDescent="0.5">
      <c r="A395" t="s">
        <v>522</v>
      </c>
      <c r="B395" t="s">
        <v>523</v>
      </c>
      <c r="C395" s="46">
        <f t="shared" si="32"/>
        <v>6.0386260411953163</v>
      </c>
      <c r="D395" s="46">
        <f t="shared" si="33"/>
        <v>0.13445737508327943</v>
      </c>
      <c r="F395" s="8">
        <v>4.9770000000000003</v>
      </c>
      <c r="G395" s="8">
        <v>0.22900000000000001</v>
      </c>
      <c r="H395" s="8">
        <v>2.6420180000000002</v>
      </c>
      <c r="I395" s="12">
        <v>1.6193675000000001</v>
      </c>
      <c r="J395" s="8">
        <v>1.6315123034147592</v>
      </c>
      <c r="K395" s="13">
        <v>42914</v>
      </c>
      <c r="L395" s="7">
        <v>0.625</v>
      </c>
      <c r="M395">
        <v>1220</v>
      </c>
      <c r="N395">
        <v>-139</v>
      </c>
      <c r="O395">
        <v>-23</v>
      </c>
      <c r="P395">
        <v>7</v>
      </c>
      <c r="Q395">
        <v>898660</v>
      </c>
      <c r="R395">
        <v>-75634</v>
      </c>
      <c r="S395">
        <v>92420</v>
      </c>
      <c r="T395" t="s">
        <v>24</v>
      </c>
      <c r="U395" s="11">
        <v>1.04696E-3</v>
      </c>
      <c r="V395" s="11">
        <v>6.5999999999999995E-8</v>
      </c>
    </row>
    <row r="396" spans="1:22" x14ac:dyDescent="0.5">
      <c r="A396" t="s">
        <v>524</v>
      </c>
      <c r="B396" t="s">
        <v>525</v>
      </c>
      <c r="C396" s="46">
        <f t="shared" si="32"/>
        <v>4.4199178933386207</v>
      </c>
      <c r="D396" s="46">
        <f t="shared" si="33"/>
        <v>0.13445737508327943</v>
      </c>
      <c r="F396" s="8">
        <v>3.36</v>
      </c>
      <c r="G396" s="8">
        <v>0.248</v>
      </c>
      <c r="H396" s="8">
        <v>2.6380919999999999</v>
      </c>
      <c r="I396" s="12">
        <v>1.6200329999999998</v>
      </c>
      <c r="J396" s="8">
        <v>1.628418680360215</v>
      </c>
      <c r="K396" s="13">
        <v>42914</v>
      </c>
      <c r="L396" s="7">
        <v>0.62777777777777777</v>
      </c>
      <c r="M396">
        <v>1827</v>
      </c>
      <c r="N396">
        <v>169</v>
      </c>
      <c r="O396">
        <v>-25</v>
      </c>
      <c r="P396">
        <v>10</v>
      </c>
      <c r="Q396">
        <v>898660</v>
      </c>
      <c r="R396">
        <v>-75634</v>
      </c>
      <c r="S396">
        <v>92420</v>
      </c>
      <c r="T396" t="s">
        <v>24</v>
      </c>
      <c r="U396" s="11">
        <v>9.8572570000000003E-4</v>
      </c>
      <c r="V396" s="11">
        <v>6.5999999999999995E-8</v>
      </c>
    </row>
    <row r="397" spans="1:22" x14ac:dyDescent="0.5">
      <c r="A397" t="s">
        <v>526</v>
      </c>
      <c r="B397" t="s">
        <v>527</v>
      </c>
      <c r="C397" s="46">
        <f t="shared" si="32"/>
        <v>4.4349337388658316</v>
      </c>
      <c r="D397" s="46">
        <f t="shared" si="33"/>
        <v>0.13445737508327943</v>
      </c>
      <c r="F397" s="8">
        <v>3.375</v>
      </c>
      <c r="G397" s="8">
        <v>0.224</v>
      </c>
      <c r="H397" s="8">
        <v>2.6394929999999999</v>
      </c>
      <c r="I397" s="12">
        <v>1.6149475</v>
      </c>
      <c r="J397" s="8">
        <v>1.6344141218212975</v>
      </c>
      <c r="K397" s="13">
        <v>42914</v>
      </c>
      <c r="L397" s="7">
        <v>0.63124999999999998</v>
      </c>
      <c r="M397">
        <v>2563</v>
      </c>
      <c r="N397">
        <v>-709</v>
      </c>
      <c r="O397">
        <v>-23</v>
      </c>
      <c r="P397">
        <v>6</v>
      </c>
      <c r="Q397">
        <v>898660</v>
      </c>
      <c r="R397">
        <v>-75634</v>
      </c>
      <c r="S397">
        <v>92420</v>
      </c>
      <c r="T397" t="s">
        <v>24</v>
      </c>
      <c r="U397" s="11">
        <v>9.9339060000000002E-4</v>
      </c>
      <c r="V397" s="11">
        <v>6.8E-8</v>
      </c>
    </row>
    <row r="398" spans="1:22" x14ac:dyDescent="0.5">
      <c r="A398" t="s">
        <v>528</v>
      </c>
      <c r="B398" t="s">
        <v>529</v>
      </c>
      <c r="C398" s="46">
        <f t="shared" si="32"/>
        <v>4.8924164992683039</v>
      </c>
      <c r="D398" s="46">
        <f t="shared" si="33"/>
        <v>0.13445737508327943</v>
      </c>
      <c r="F398" s="8">
        <v>3.8319999999999999</v>
      </c>
      <c r="G398" s="8">
        <v>0.253</v>
      </c>
      <c r="H398" s="8">
        <v>2.631475</v>
      </c>
      <c r="I398" s="12">
        <v>1.6149475</v>
      </c>
      <c r="J398" s="8">
        <v>1.6294492545423302</v>
      </c>
      <c r="K398" s="13">
        <v>42914</v>
      </c>
      <c r="L398" s="7">
        <v>0.63402777777777775</v>
      </c>
      <c r="M398">
        <v>2073</v>
      </c>
      <c r="N398">
        <v>-765</v>
      </c>
      <c r="O398">
        <v>-21</v>
      </c>
      <c r="P398">
        <v>6</v>
      </c>
      <c r="Q398">
        <v>898660</v>
      </c>
      <c r="R398">
        <v>-75634</v>
      </c>
      <c r="S398">
        <v>92420</v>
      </c>
      <c r="T398" t="s">
        <v>24</v>
      </c>
      <c r="U398" s="11">
        <v>1.001769E-3</v>
      </c>
      <c r="V398" s="11">
        <v>6.8E-8</v>
      </c>
    </row>
    <row r="399" spans="1:22" x14ac:dyDescent="0.5">
      <c r="A399" t="s">
        <v>530</v>
      </c>
      <c r="B399" t="s">
        <v>531</v>
      </c>
      <c r="C399" s="46">
        <f t="shared" si="32"/>
        <v>4.7943129751555347</v>
      </c>
      <c r="D399" s="46">
        <f t="shared" si="33"/>
        <v>0.13445737508327943</v>
      </c>
      <c r="F399" s="8">
        <v>3.734</v>
      </c>
      <c r="G399" s="8">
        <v>0.33</v>
      </c>
      <c r="H399" s="8">
        <v>2.6375160000000002</v>
      </c>
      <c r="I399" s="12">
        <v>1.6083764999999999</v>
      </c>
      <c r="J399" s="8">
        <v>1.6398623083587707</v>
      </c>
      <c r="K399" s="13">
        <v>42914</v>
      </c>
      <c r="L399" s="7">
        <v>0.63680555555555551</v>
      </c>
      <c r="M399">
        <v>365</v>
      </c>
      <c r="N399">
        <v>-983</v>
      </c>
      <c r="O399">
        <v>-11</v>
      </c>
      <c r="P399">
        <v>5</v>
      </c>
      <c r="Q399">
        <v>898660</v>
      </c>
      <c r="R399">
        <v>-75634</v>
      </c>
      <c r="S399">
        <v>92420</v>
      </c>
      <c r="T399" t="s">
        <v>24</v>
      </c>
      <c r="U399" s="11">
        <v>1.0047630000000001E-3</v>
      </c>
      <c r="V399" s="11">
        <v>6.5999999999999995E-8</v>
      </c>
    </row>
    <row r="400" spans="1:22" x14ac:dyDescent="0.5">
      <c r="A400" t="s">
        <v>532</v>
      </c>
      <c r="B400" t="s">
        <v>533</v>
      </c>
      <c r="C400" s="46">
        <f t="shared" si="32"/>
        <v>4.9885179106436972</v>
      </c>
      <c r="D400" s="46">
        <f t="shared" si="33"/>
        <v>0.13445737508327943</v>
      </c>
      <c r="F400" s="8">
        <v>3.9279999999999999</v>
      </c>
      <c r="G400" s="8">
        <v>0.223</v>
      </c>
      <c r="H400" s="8">
        <v>2.631605</v>
      </c>
      <c r="I400" s="12">
        <v>1.6040735000000002</v>
      </c>
      <c r="J400" s="8">
        <v>1.6405763202247277</v>
      </c>
      <c r="K400" s="13">
        <v>42914</v>
      </c>
      <c r="L400" s="7">
        <v>0.63958333333333328</v>
      </c>
      <c r="M400">
        <v>198</v>
      </c>
      <c r="N400">
        <v>-1136</v>
      </c>
      <c r="O400">
        <v>-11</v>
      </c>
      <c r="P400">
        <v>4</v>
      </c>
      <c r="Q400">
        <v>898660</v>
      </c>
      <c r="R400">
        <v>-75634</v>
      </c>
      <c r="S400">
        <v>92420</v>
      </c>
      <c r="T400" t="s">
        <v>24</v>
      </c>
      <c r="U400" s="11">
        <v>1.0651199999999999E-3</v>
      </c>
      <c r="V400" s="11">
        <v>6.5E-8</v>
      </c>
    </row>
    <row r="401" spans="1:22" x14ac:dyDescent="0.5">
      <c r="A401" s="50" t="s">
        <v>534</v>
      </c>
      <c r="B401" s="50" t="s">
        <v>535</v>
      </c>
      <c r="C401" s="59">
        <f t="shared" si="32"/>
        <v>-23.736794583325782</v>
      </c>
      <c r="D401" s="59">
        <f t="shared" si="33"/>
        <v>0.13445737508327943</v>
      </c>
      <c r="E401" s="52"/>
      <c r="F401" s="51">
        <v>-24.766999999999999</v>
      </c>
      <c r="G401" s="51">
        <v>3.6269999999999998</v>
      </c>
      <c r="H401" s="51">
        <v>8.7312979999999998E-2</v>
      </c>
      <c r="I401" s="12">
        <v>1.6083370000000001</v>
      </c>
      <c r="J401" s="8">
        <v>5.4287739447640634E-2</v>
      </c>
      <c r="K401" s="13">
        <v>42914</v>
      </c>
      <c r="L401" s="7">
        <v>0.64166666666666672</v>
      </c>
      <c r="M401">
        <v>-1043</v>
      </c>
      <c r="N401">
        <v>-1413</v>
      </c>
      <c r="O401">
        <v>-6</v>
      </c>
      <c r="P401">
        <v>0</v>
      </c>
      <c r="Q401">
        <v>898660</v>
      </c>
      <c r="R401">
        <v>-75634</v>
      </c>
      <c r="S401">
        <v>92420</v>
      </c>
      <c r="T401" t="s">
        <v>24</v>
      </c>
      <c r="U401" s="11">
        <v>0.1083441</v>
      </c>
      <c r="V401" s="11">
        <v>6.5999999999999995E-8</v>
      </c>
    </row>
    <row r="402" spans="1:22" x14ac:dyDescent="0.5">
      <c r="A402" s="50" t="s">
        <v>536</v>
      </c>
      <c r="B402" s="50" t="s">
        <v>537</v>
      </c>
      <c r="C402" s="59">
        <f t="shared" si="32"/>
        <v>11.016879361721799</v>
      </c>
      <c r="D402" s="59">
        <f t="shared" si="33"/>
        <v>0.13445737508327943</v>
      </c>
      <c r="E402" s="52"/>
      <c r="F402" s="51">
        <v>9.9499999999999993</v>
      </c>
      <c r="G402" s="51">
        <v>1.3320000000000001</v>
      </c>
      <c r="H402" s="51">
        <v>1.8190299999999999</v>
      </c>
      <c r="I402" s="12">
        <v>1.6034085</v>
      </c>
      <c r="J402" s="8">
        <v>1.134476959552104</v>
      </c>
      <c r="K402" s="13">
        <v>42914</v>
      </c>
      <c r="L402" s="7">
        <v>0.64444444444444449</v>
      </c>
      <c r="M402">
        <v>-1612</v>
      </c>
      <c r="N402">
        <v>-1319</v>
      </c>
      <c r="O402">
        <v>-13</v>
      </c>
      <c r="P402">
        <v>1</v>
      </c>
      <c r="Q402">
        <v>898660</v>
      </c>
      <c r="R402">
        <v>-75634</v>
      </c>
      <c r="S402">
        <v>92420</v>
      </c>
      <c r="T402" t="s">
        <v>24</v>
      </c>
      <c r="U402" s="11">
        <v>8.4710269999999999E-4</v>
      </c>
      <c r="V402" s="11">
        <v>6.5E-8</v>
      </c>
    </row>
    <row r="403" spans="1:22" x14ac:dyDescent="0.5">
      <c r="A403" t="s">
        <v>538</v>
      </c>
      <c r="B403" t="s">
        <v>539</v>
      </c>
      <c r="C403" s="46">
        <f t="shared" si="32"/>
        <v>4.9244503030601017</v>
      </c>
      <c r="D403" s="46">
        <f t="shared" si="33"/>
        <v>0.13445737508327943</v>
      </c>
      <c r="F403" s="8">
        <v>3.8639999999999999</v>
      </c>
      <c r="G403" s="8">
        <v>0.158</v>
      </c>
      <c r="H403" s="8">
        <v>2.6310060000000002</v>
      </c>
      <c r="I403" s="12">
        <v>1.6087674999999999</v>
      </c>
      <c r="J403" s="8">
        <v>1.635417174949146</v>
      </c>
      <c r="K403" s="13">
        <v>42914</v>
      </c>
      <c r="L403" s="7">
        <v>0.64722222222222225</v>
      </c>
      <c r="M403">
        <v>2032</v>
      </c>
      <c r="N403">
        <v>-922</v>
      </c>
      <c r="O403">
        <v>-21</v>
      </c>
      <c r="P403">
        <v>4</v>
      </c>
      <c r="Q403">
        <v>898660</v>
      </c>
      <c r="R403">
        <v>-75634</v>
      </c>
      <c r="S403">
        <v>92420</v>
      </c>
      <c r="T403" t="s">
        <v>24</v>
      </c>
      <c r="U403" s="11">
        <v>9.7976050000000005E-4</v>
      </c>
      <c r="V403" s="11">
        <v>6.5999999999999995E-8</v>
      </c>
    </row>
    <row r="405" spans="1:22" x14ac:dyDescent="0.5">
      <c r="A405" t="s">
        <v>540</v>
      </c>
      <c r="B405" t="s">
        <v>440</v>
      </c>
      <c r="F405" s="8">
        <v>4.0229999999999997</v>
      </c>
      <c r="G405" s="8">
        <v>0.222</v>
      </c>
      <c r="H405" s="8">
        <v>2.6260150000000002</v>
      </c>
      <c r="I405" s="12">
        <v>1.6036435</v>
      </c>
      <c r="J405" s="8">
        <v>1.6375304112167075</v>
      </c>
      <c r="K405" s="13">
        <v>42914</v>
      </c>
      <c r="L405" s="7">
        <v>0.65069444444444446</v>
      </c>
      <c r="M405">
        <v>-2716</v>
      </c>
      <c r="N405">
        <v>-491</v>
      </c>
      <c r="O405">
        <v>-13</v>
      </c>
      <c r="P405">
        <v>-4</v>
      </c>
      <c r="Q405">
        <v>898660</v>
      </c>
      <c r="R405">
        <v>-75634</v>
      </c>
      <c r="S405">
        <v>92420</v>
      </c>
      <c r="T405" t="s">
        <v>24</v>
      </c>
      <c r="U405" s="11">
        <v>1.0658670000000001E-3</v>
      </c>
      <c r="V405" s="11">
        <v>6.5E-8</v>
      </c>
    </row>
    <row r="406" spans="1:22" x14ac:dyDescent="0.5">
      <c r="A406" t="s">
        <v>541</v>
      </c>
      <c r="B406" t="s">
        <v>440</v>
      </c>
      <c r="F406" s="8">
        <v>4.0359999999999996</v>
      </c>
      <c r="G406" s="8">
        <v>0.21</v>
      </c>
      <c r="H406" s="8">
        <v>2.6169199999999999</v>
      </c>
      <c r="I406" s="12">
        <v>1.6020785</v>
      </c>
      <c r="J406" s="8">
        <v>1.6334530424070981</v>
      </c>
      <c r="K406" s="13">
        <v>42914</v>
      </c>
      <c r="L406" s="7">
        <v>0.65277777777777779</v>
      </c>
      <c r="M406">
        <v>-2714</v>
      </c>
      <c r="N406">
        <v>-471</v>
      </c>
      <c r="O406">
        <v>-13</v>
      </c>
      <c r="P406">
        <v>-5</v>
      </c>
      <c r="Q406">
        <v>898660</v>
      </c>
      <c r="R406">
        <v>-75634</v>
      </c>
      <c r="S406">
        <v>92420</v>
      </c>
      <c r="T406" t="s">
        <v>24</v>
      </c>
      <c r="U406" s="11">
        <v>1.056027E-3</v>
      </c>
      <c r="V406" s="11">
        <v>6.5999999999999995E-8</v>
      </c>
    </row>
    <row r="407" spans="1:22" x14ac:dyDescent="0.5">
      <c r="A407" t="s">
        <v>542</v>
      </c>
      <c r="B407" t="s">
        <v>440</v>
      </c>
      <c r="F407" s="8">
        <v>4.0549999999999997</v>
      </c>
      <c r="G407" s="8">
        <v>0.17399999999999999</v>
      </c>
      <c r="H407" s="8">
        <v>2.603567</v>
      </c>
      <c r="I407" s="12">
        <v>1.5975025</v>
      </c>
      <c r="J407" s="8">
        <v>1.6297733493374813</v>
      </c>
      <c r="K407" s="13">
        <v>42914</v>
      </c>
      <c r="L407" s="7">
        <v>0.65555555555555556</v>
      </c>
      <c r="M407">
        <v>-2684</v>
      </c>
      <c r="N407">
        <v>-472</v>
      </c>
      <c r="O407">
        <v>-14</v>
      </c>
      <c r="P407">
        <v>-5</v>
      </c>
      <c r="Q407">
        <v>898660</v>
      </c>
      <c r="R407">
        <v>-75634</v>
      </c>
      <c r="S407">
        <v>92420</v>
      </c>
      <c r="T407" t="s">
        <v>24</v>
      </c>
      <c r="U407" s="11">
        <v>1.0281439999999999E-3</v>
      </c>
      <c r="V407" s="11">
        <v>6.5E-8</v>
      </c>
    </row>
    <row r="408" spans="1:22" x14ac:dyDescent="0.5">
      <c r="A408" t="s">
        <v>543</v>
      </c>
      <c r="B408" t="s">
        <v>440</v>
      </c>
      <c r="F408" s="8">
        <v>3.879</v>
      </c>
      <c r="G408" s="8">
        <v>0.25600000000000001</v>
      </c>
      <c r="H408" s="8">
        <v>2.769441</v>
      </c>
      <c r="I408" s="12">
        <v>1.6846125000000001</v>
      </c>
      <c r="J408" s="8">
        <v>1.6439632259644279</v>
      </c>
      <c r="K408" s="13">
        <v>42914</v>
      </c>
      <c r="L408" s="7">
        <v>0.66111111111111109</v>
      </c>
      <c r="M408">
        <v>-2686</v>
      </c>
      <c r="N408">
        <v>-503</v>
      </c>
      <c r="O408">
        <v>-13</v>
      </c>
      <c r="P408">
        <v>-4</v>
      </c>
      <c r="Q408">
        <v>898660</v>
      </c>
      <c r="R408">
        <v>-75634</v>
      </c>
      <c r="S408">
        <v>92420</v>
      </c>
      <c r="T408" t="s">
        <v>24</v>
      </c>
      <c r="U408" s="11">
        <v>1.0157969999999999E-3</v>
      </c>
      <c r="V408" s="11">
        <v>6.5999999999999995E-8</v>
      </c>
    </row>
    <row r="409" spans="1:22" x14ac:dyDescent="0.5">
      <c r="B409" s="15" t="s">
        <v>29</v>
      </c>
      <c r="C409" s="16"/>
      <c r="D409" s="16"/>
      <c r="E409" s="16"/>
      <c r="F409" s="16">
        <f>AVERAGE(F405:F408)</f>
        <v>3.9982499999999996</v>
      </c>
      <c r="G409" s="16">
        <f>2*STDEV(F405:F408)</f>
        <v>0.16115727308026331</v>
      </c>
    </row>
    <row r="410" spans="1:22" x14ac:dyDescent="0.5">
      <c r="B410" s="40" t="s">
        <v>90</v>
      </c>
      <c r="C410" s="40">
        <v>5.09</v>
      </c>
      <c r="D410" s="40"/>
      <c r="E410" s="41">
        <f>((F410/1000+1)/(C410/1000+1)-1)*1000</f>
        <v>-1.0552537583699007</v>
      </c>
      <c r="F410" s="41">
        <f>AVERAGE(F383:F386, F405:F408)</f>
        <v>4.029374999999999</v>
      </c>
      <c r="G410" s="41">
        <f>2*STDEV(F383:F386, F405:F408)</f>
        <v>0.13445737508327943</v>
      </c>
    </row>
    <row r="412" spans="1:22" x14ac:dyDescent="0.5">
      <c r="A412" t="s">
        <v>544</v>
      </c>
      <c r="B412" t="s">
        <v>553</v>
      </c>
      <c r="C412" s="46">
        <f>((F412/1000+1)/(E$433/1000+1)-1)*1000</f>
        <v>4.7941763891192757</v>
      </c>
      <c r="D412" s="46">
        <f>$G$433</f>
        <v>0.14207040508142404</v>
      </c>
      <c r="F412" s="8">
        <v>3.6949999999999998</v>
      </c>
      <c r="G412" s="8">
        <v>0.22800000000000001</v>
      </c>
      <c r="H412" s="8">
        <v>2.7918810000000001</v>
      </c>
      <c r="I412" s="12">
        <v>1.7055400000000001</v>
      </c>
      <c r="J412" s="8">
        <v>1.6369484151646985</v>
      </c>
      <c r="K412" s="13">
        <v>42914</v>
      </c>
      <c r="L412" s="7">
        <v>0.66388888888888886</v>
      </c>
      <c r="M412">
        <v>-3642</v>
      </c>
      <c r="N412">
        <v>-1724</v>
      </c>
      <c r="O412">
        <v>-10</v>
      </c>
      <c r="P412">
        <v>-4</v>
      </c>
      <c r="Q412">
        <v>898660</v>
      </c>
      <c r="R412">
        <v>-75634</v>
      </c>
      <c r="S412">
        <v>92420</v>
      </c>
      <c r="T412" t="s">
        <v>24</v>
      </c>
      <c r="U412" s="11">
        <v>1.169944E-3</v>
      </c>
      <c r="V412" s="11">
        <v>6.5999999999999995E-8</v>
      </c>
    </row>
    <row r="413" spans="1:22" x14ac:dyDescent="0.5">
      <c r="A413" t="s">
        <v>545</v>
      </c>
      <c r="B413" t="s">
        <v>554</v>
      </c>
      <c r="C413" s="46">
        <f t="shared" ref="C413:C426" si="34">((F413/1000+1)/(E$433/1000+1)-1)*1000</f>
        <v>5.3167480469187289</v>
      </c>
      <c r="D413" s="46">
        <f t="shared" ref="D413:D426" si="35">$G$433</f>
        <v>0.14207040508142404</v>
      </c>
      <c r="F413" s="8">
        <v>4.2169999999999996</v>
      </c>
      <c r="G413" s="8">
        <v>0.188</v>
      </c>
      <c r="H413" s="8">
        <v>2.792834</v>
      </c>
      <c r="I413" s="12">
        <v>1.7065174999999999</v>
      </c>
      <c r="J413" s="8">
        <v>1.6365692118598258</v>
      </c>
      <c r="K413" s="13">
        <v>42914</v>
      </c>
      <c r="L413" s="7">
        <v>0.66666666666666663</v>
      </c>
      <c r="M413">
        <v>-3924</v>
      </c>
      <c r="N413">
        <v>-1846</v>
      </c>
      <c r="O413">
        <v>-9</v>
      </c>
      <c r="P413">
        <v>-5</v>
      </c>
      <c r="Q413">
        <v>898660</v>
      </c>
      <c r="R413">
        <v>-75634</v>
      </c>
      <c r="S413">
        <v>92420</v>
      </c>
      <c r="T413" t="s">
        <v>24</v>
      </c>
      <c r="U413" s="11">
        <v>9.6592200000000003E-4</v>
      </c>
      <c r="V413" s="11">
        <v>6.7000000000000004E-8</v>
      </c>
    </row>
    <row r="414" spans="1:22" x14ac:dyDescent="0.5">
      <c r="A414" t="s">
        <v>546</v>
      </c>
      <c r="B414" t="s">
        <v>555</v>
      </c>
      <c r="C414" s="46">
        <f t="shared" si="34"/>
        <v>5.3507852813348133</v>
      </c>
      <c r="D414" s="46">
        <f t="shared" si="35"/>
        <v>0.14207040508142404</v>
      </c>
      <c r="F414" s="8">
        <v>4.2510000000000003</v>
      </c>
      <c r="G414" s="8">
        <v>0.218</v>
      </c>
      <c r="H414" s="8">
        <v>2.7801629999999999</v>
      </c>
      <c r="I414" s="12">
        <v>1.7114070000000001</v>
      </c>
      <c r="J414" s="8">
        <v>1.6244896742855439</v>
      </c>
      <c r="K414" s="13">
        <v>42914</v>
      </c>
      <c r="L414" s="7">
        <v>0.6694444444444444</v>
      </c>
      <c r="M414">
        <v>-3730</v>
      </c>
      <c r="N414">
        <v>-2199</v>
      </c>
      <c r="O414">
        <v>-8</v>
      </c>
      <c r="P414">
        <v>-6</v>
      </c>
      <c r="Q414">
        <v>898660</v>
      </c>
      <c r="R414">
        <v>-75634</v>
      </c>
      <c r="S414">
        <v>92420</v>
      </c>
      <c r="T414" t="s">
        <v>24</v>
      </c>
      <c r="U414" s="11">
        <v>9.3126410000000004E-4</v>
      </c>
      <c r="V414" s="11">
        <v>6.5999999999999995E-8</v>
      </c>
    </row>
    <row r="415" spans="1:22" x14ac:dyDescent="0.5">
      <c r="A415" t="s">
        <v>547</v>
      </c>
      <c r="B415" t="s">
        <v>556</v>
      </c>
      <c r="C415" s="46">
        <f t="shared" si="34"/>
        <v>5.5550086878313198</v>
      </c>
      <c r="D415" s="46">
        <f t="shared" si="35"/>
        <v>0.14207040508142404</v>
      </c>
      <c r="F415" s="8">
        <v>4.4550000000000001</v>
      </c>
      <c r="G415" s="8">
        <v>0.29599999999999999</v>
      </c>
      <c r="H415" s="8">
        <v>2.8027030000000002</v>
      </c>
      <c r="I415" s="12">
        <v>1.7080040000000001</v>
      </c>
      <c r="J415" s="8">
        <v>1.6409229720773488</v>
      </c>
      <c r="K415" s="13">
        <v>42914</v>
      </c>
      <c r="L415" s="7">
        <v>0.67222222222222217</v>
      </c>
      <c r="M415">
        <v>-4018</v>
      </c>
      <c r="N415">
        <v>-1559</v>
      </c>
      <c r="O415">
        <v>-9</v>
      </c>
      <c r="P415">
        <v>-5</v>
      </c>
      <c r="Q415">
        <v>898660</v>
      </c>
      <c r="R415">
        <v>-75634</v>
      </c>
      <c r="S415">
        <v>92420</v>
      </c>
      <c r="T415" t="s">
        <v>24</v>
      </c>
      <c r="U415" s="11">
        <v>9.2352459999999999E-4</v>
      </c>
      <c r="V415" s="11">
        <v>6.5999999999999995E-8</v>
      </c>
    </row>
    <row r="416" spans="1:22" x14ac:dyDescent="0.5">
      <c r="A416" t="s">
        <v>548</v>
      </c>
      <c r="B416" t="s">
        <v>557</v>
      </c>
      <c r="C416" s="46">
        <f t="shared" si="34"/>
        <v>4.7851665329503579</v>
      </c>
      <c r="D416" s="46">
        <f t="shared" si="35"/>
        <v>0.14207040508142404</v>
      </c>
      <c r="F416" s="8">
        <v>3.6859999999999999</v>
      </c>
      <c r="G416" s="8">
        <v>0.19</v>
      </c>
      <c r="H416" s="8">
        <v>2.7714919999999998</v>
      </c>
      <c r="I416" s="12">
        <v>1.7044835</v>
      </c>
      <c r="J416" s="8">
        <v>1.6260010730523351</v>
      </c>
      <c r="K416" s="13">
        <v>42914</v>
      </c>
      <c r="L416" s="7">
        <v>0.67499999999999993</v>
      </c>
      <c r="M416">
        <v>-3806</v>
      </c>
      <c r="N416">
        <v>-1908</v>
      </c>
      <c r="O416">
        <v>-8</v>
      </c>
      <c r="P416">
        <v>-5</v>
      </c>
      <c r="Q416">
        <v>898660</v>
      </c>
      <c r="R416">
        <v>-75634</v>
      </c>
      <c r="S416">
        <v>92420</v>
      </c>
      <c r="T416" t="s">
        <v>24</v>
      </c>
      <c r="U416" s="11">
        <v>9.5853569999999996E-4</v>
      </c>
      <c r="V416" s="11">
        <v>6.5999999999999995E-8</v>
      </c>
    </row>
    <row r="417" spans="1:22" x14ac:dyDescent="0.5">
      <c r="A417" t="s">
        <v>549</v>
      </c>
      <c r="B417" t="s">
        <v>558</v>
      </c>
      <c r="C417" s="46">
        <f t="shared" si="34"/>
        <v>4.6660362124941734</v>
      </c>
      <c r="D417" s="46">
        <f t="shared" si="35"/>
        <v>0.14207040508142404</v>
      </c>
      <c r="F417" s="8">
        <v>3.5670000000000002</v>
      </c>
      <c r="G417" s="8">
        <v>0.32900000000000001</v>
      </c>
      <c r="H417" s="8">
        <v>2.7943989999999999</v>
      </c>
      <c r="I417" s="12">
        <v>1.701667</v>
      </c>
      <c r="J417" s="8">
        <v>1.6421538409101193</v>
      </c>
      <c r="K417" s="13">
        <v>42914</v>
      </c>
      <c r="L417" s="7">
        <v>0.6777777777777777</v>
      </c>
      <c r="M417">
        <v>-3888</v>
      </c>
      <c r="N417">
        <v>-1926</v>
      </c>
      <c r="O417">
        <v>-25</v>
      </c>
      <c r="P417">
        <v>-4</v>
      </c>
      <c r="Q417">
        <v>898660</v>
      </c>
      <c r="R417">
        <v>-75634</v>
      </c>
      <c r="S417">
        <v>92420</v>
      </c>
      <c r="T417" t="s">
        <v>24</v>
      </c>
      <c r="U417" s="11">
        <v>4.5251839999999998E-3</v>
      </c>
      <c r="V417" s="11">
        <v>6.8E-8</v>
      </c>
    </row>
    <row r="418" spans="1:22" x14ac:dyDescent="0.5">
      <c r="A418" t="s">
        <v>550</v>
      </c>
      <c r="B418" t="s">
        <v>559</v>
      </c>
      <c r="C418" s="46">
        <f t="shared" si="34"/>
        <v>4.5879507923631824</v>
      </c>
      <c r="D418" s="46">
        <f t="shared" si="35"/>
        <v>0.14207040508142404</v>
      </c>
      <c r="F418" s="8">
        <v>3.4889999999999999</v>
      </c>
      <c r="G418" s="8">
        <v>0.22800000000000001</v>
      </c>
      <c r="H418" s="8">
        <v>2.7972779999999999</v>
      </c>
      <c r="I418" s="12">
        <v>1.6998679999999999</v>
      </c>
      <c r="J418" s="8">
        <v>1.6455854219268791</v>
      </c>
      <c r="K418" s="13">
        <v>42914</v>
      </c>
      <c r="L418" s="7">
        <v>0.68055555555555547</v>
      </c>
      <c r="M418">
        <v>-3935</v>
      </c>
      <c r="N418">
        <v>-2085</v>
      </c>
      <c r="O418">
        <v>-24</v>
      </c>
      <c r="P418">
        <v>-4</v>
      </c>
      <c r="Q418">
        <v>898660</v>
      </c>
      <c r="R418">
        <v>-75634</v>
      </c>
      <c r="S418">
        <v>92420</v>
      </c>
      <c r="T418" t="s">
        <v>24</v>
      </c>
      <c r="U418" s="11">
        <v>8.9804119999999999E-4</v>
      </c>
      <c r="V418" s="11">
        <v>6.5999999999999995E-8</v>
      </c>
    </row>
    <row r="419" spans="1:22" x14ac:dyDescent="0.5">
      <c r="A419" t="s">
        <v>551</v>
      </c>
      <c r="B419" t="s">
        <v>560</v>
      </c>
      <c r="C419" s="46">
        <f t="shared" si="34"/>
        <v>3.7400232173512293</v>
      </c>
      <c r="D419" s="46">
        <f t="shared" si="35"/>
        <v>0.14207040508142404</v>
      </c>
      <c r="F419" s="8">
        <v>2.6419999999999999</v>
      </c>
      <c r="G419" s="8">
        <v>0.24099999999999999</v>
      </c>
      <c r="H419" s="8">
        <v>2.8247650000000002</v>
      </c>
      <c r="I419" s="12">
        <v>1.6967775</v>
      </c>
      <c r="J419" s="8">
        <v>1.6647822121639402</v>
      </c>
      <c r="K419" s="13">
        <v>42914</v>
      </c>
      <c r="L419" s="7">
        <v>0.68333333333333324</v>
      </c>
      <c r="M419">
        <v>-3465</v>
      </c>
      <c r="N419">
        <v>-1523</v>
      </c>
      <c r="O419">
        <v>-26</v>
      </c>
      <c r="P419">
        <v>-4</v>
      </c>
      <c r="Q419">
        <v>898660</v>
      </c>
      <c r="R419">
        <v>-75634</v>
      </c>
      <c r="S419">
        <v>92420</v>
      </c>
      <c r="T419" t="s">
        <v>24</v>
      </c>
      <c r="U419" s="11">
        <v>1.0870820000000001E-3</v>
      </c>
      <c r="V419" s="11">
        <v>6.7000000000000004E-8</v>
      </c>
    </row>
    <row r="420" spans="1:22" x14ac:dyDescent="0.5">
      <c r="A420" t="s">
        <v>552</v>
      </c>
      <c r="B420" t="s">
        <v>561</v>
      </c>
      <c r="C420" s="46">
        <f t="shared" si="34"/>
        <v>4.7931752939893713</v>
      </c>
      <c r="D420" s="46">
        <f t="shared" si="35"/>
        <v>0.14207040508142404</v>
      </c>
      <c r="F420" s="8">
        <v>3.694</v>
      </c>
      <c r="G420" s="8">
        <v>0.29899999999999999</v>
      </c>
      <c r="H420" s="8">
        <v>2.7895829999999999</v>
      </c>
      <c r="I420" s="12">
        <v>1.6918495</v>
      </c>
      <c r="J420" s="8">
        <v>1.6488363769945258</v>
      </c>
      <c r="K420" s="13">
        <v>42914</v>
      </c>
      <c r="L420" s="7">
        <v>0.68611111111111101</v>
      </c>
      <c r="M420">
        <v>-3645</v>
      </c>
      <c r="N420">
        <v>-1926</v>
      </c>
      <c r="O420">
        <v>-25</v>
      </c>
      <c r="P420">
        <v>-4</v>
      </c>
      <c r="Q420">
        <v>898660</v>
      </c>
      <c r="R420">
        <v>-75634</v>
      </c>
      <c r="S420">
        <v>92420</v>
      </c>
      <c r="T420" t="s">
        <v>24</v>
      </c>
      <c r="U420" s="11">
        <v>1.118995E-3</v>
      </c>
      <c r="V420" s="11">
        <v>6.7000000000000004E-8</v>
      </c>
    </row>
    <row r="421" spans="1:22" x14ac:dyDescent="0.5">
      <c r="A421" t="s">
        <v>562</v>
      </c>
      <c r="B421" t="s">
        <v>563</v>
      </c>
      <c r="C421" s="46">
        <f t="shared" si="34"/>
        <v>4.9133067095754601</v>
      </c>
      <c r="D421" s="46">
        <f t="shared" si="35"/>
        <v>0.14207040508142404</v>
      </c>
      <c r="F421" s="8">
        <v>3.8140000000000001</v>
      </c>
      <c r="G421" s="8">
        <v>0.218</v>
      </c>
      <c r="H421" s="8">
        <v>2.7792870000000001</v>
      </c>
      <c r="I421" s="12">
        <v>1.6903625</v>
      </c>
      <c r="J421" s="8">
        <v>1.6441958455656702</v>
      </c>
      <c r="K421" s="13">
        <v>42914</v>
      </c>
      <c r="L421" s="7">
        <v>0.68888888888888899</v>
      </c>
      <c r="M421">
        <v>-3506</v>
      </c>
      <c r="N421">
        <v>-1951</v>
      </c>
      <c r="O421">
        <v>-25</v>
      </c>
      <c r="P421">
        <v>-3</v>
      </c>
      <c r="Q421">
        <v>898660</v>
      </c>
      <c r="R421">
        <v>-75634</v>
      </c>
      <c r="S421">
        <v>92420</v>
      </c>
      <c r="T421" t="s">
        <v>24</v>
      </c>
      <c r="U421" s="11">
        <v>9.0918230000000002E-4</v>
      </c>
      <c r="V421" s="11">
        <v>6.7000000000000004E-8</v>
      </c>
    </row>
    <row r="422" spans="1:22" x14ac:dyDescent="0.5">
      <c r="A422" t="s">
        <v>564</v>
      </c>
      <c r="B422" t="s">
        <v>565</v>
      </c>
      <c r="C422" s="46">
        <f t="shared" si="34"/>
        <v>4.8111950063272069</v>
      </c>
      <c r="D422" s="46">
        <f t="shared" si="35"/>
        <v>0.14207040508142404</v>
      </c>
      <c r="F422" s="8">
        <v>3.7120000000000002</v>
      </c>
      <c r="G422" s="8">
        <v>0.255</v>
      </c>
      <c r="H422" s="8">
        <v>2.7804880000000001</v>
      </c>
      <c r="I422" s="12">
        <v>1.6910669999999999</v>
      </c>
      <c r="J422" s="8">
        <v>1.6442210746233001</v>
      </c>
      <c r="K422" s="13">
        <v>42914</v>
      </c>
      <c r="L422" s="7">
        <v>0.69166666666666676</v>
      </c>
      <c r="M422">
        <v>-3364</v>
      </c>
      <c r="N422">
        <v>-1867</v>
      </c>
      <c r="O422">
        <v>-26</v>
      </c>
      <c r="P422">
        <v>-3</v>
      </c>
      <c r="Q422">
        <v>898660</v>
      </c>
      <c r="R422">
        <v>-75634</v>
      </c>
      <c r="S422">
        <v>92420</v>
      </c>
      <c r="T422" t="s">
        <v>24</v>
      </c>
      <c r="U422" s="11">
        <v>1.004582E-3</v>
      </c>
      <c r="V422" s="11">
        <v>6.7000000000000004E-8</v>
      </c>
    </row>
    <row r="423" spans="1:22" x14ac:dyDescent="0.5">
      <c r="A423" t="s">
        <v>566</v>
      </c>
      <c r="B423" t="s">
        <v>567</v>
      </c>
      <c r="C423" s="46">
        <f t="shared" si="34"/>
        <v>4.7561347741835736</v>
      </c>
      <c r="D423" s="46">
        <f t="shared" si="35"/>
        <v>0.14207040508142404</v>
      </c>
      <c r="F423" s="8">
        <v>3.657</v>
      </c>
      <c r="G423" s="8">
        <v>0.214</v>
      </c>
      <c r="H423" s="8">
        <v>2.7773910000000002</v>
      </c>
      <c r="I423" s="12">
        <v>1.6850430000000001</v>
      </c>
      <c r="J423" s="8">
        <v>1.6482612016429254</v>
      </c>
      <c r="K423" s="13">
        <v>42914</v>
      </c>
      <c r="L423" s="7">
        <v>0.69444444444444453</v>
      </c>
      <c r="M423">
        <v>-3563</v>
      </c>
      <c r="N423">
        <v>-1938</v>
      </c>
      <c r="O423">
        <v>-25</v>
      </c>
      <c r="P423">
        <v>-3</v>
      </c>
      <c r="Q423">
        <v>898660</v>
      </c>
      <c r="R423">
        <v>-75634</v>
      </c>
      <c r="S423">
        <v>92420</v>
      </c>
      <c r="T423" t="s">
        <v>24</v>
      </c>
      <c r="U423" s="11">
        <v>9.0350800000000002E-4</v>
      </c>
      <c r="V423" s="11">
        <v>6.7000000000000004E-8</v>
      </c>
    </row>
    <row r="424" spans="1:22" x14ac:dyDescent="0.5">
      <c r="A424" t="s">
        <v>568</v>
      </c>
      <c r="B424" t="s">
        <v>569</v>
      </c>
      <c r="C424" s="46">
        <f t="shared" si="34"/>
        <v>5.2166385339302845</v>
      </c>
      <c r="D424" s="46">
        <f t="shared" si="35"/>
        <v>0.14207040508142404</v>
      </c>
      <c r="F424" s="8">
        <v>4.117</v>
      </c>
      <c r="G424" s="8">
        <v>0.23100000000000001</v>
      </c>
      <c r="H424" s="8">
        <v>2.7472690000000002</v>
      </c>
      <c r="I424" s="12">
        <v>1.6850040000000002</v>
      </c>
      <c r="J424" s="8">
        <v>1.6304228357914876</v>
      </c>
      <c r="K424" s="13">
        <v>42914</v>
      </c>
      <c r="L424" s="7">
        <v>0.69791666666666663</v>
      </c>
      <c r="M424">
        <v>2938</v>
      </c>
      <c r="N424">
        <v>-2424</v>
      </c>
      <c r="O424">
        <v>-26</v>
      </c>
      <c r="P424">
        <v>-2</v>
      </c>
      <c r="Q424">
        <v>898660</v>
      </c>
      <c r="R424">
        <v>-75634</v>
      </c>
      <c r="S424">
        <v>92420</v>
      </c>
      <c r="T424" t="s">
        <v>24</v>
      </c>
      <c r="U424" s="11">
        <v>1.1226719999999999E-3</v>
      </c>
      <c r="V424" s="11">
        <v>6.7000000000000004E-8</v>
      </c>
    </row>
    <row r="425" spans="1:22" x14ac:dyDescent="0.5">
      <c r="A425" t="s">
        <v>570</v>
      </c>
      <c r="B425" t="s">
        <v>571</v>
      </c>
      <c r="C425" s="46">
        <f t="shared" si="34"/>
        <v>5.0724808352269335</v>
      </c>
      <c r="D425" s="46">
        <f t="shared" si="35"/>
        <v>0.14207040508142404</v>
      </c>
      <c r="F425" s="8">
        <v>3.9729999999999999</v>
      </c>
      <c r="G425" s="8">
        <v>0.182</v>
      </c>
      <c r="H425" s="8">
        <v>2.7790629999999998</v>
      </c>
      <c r="I425" s="12">
        <v>1.682931</v>
      </c>
      <c r="J425" s="8">
        <v>1.6513231974454092</v>
      </c>
      <c r="K425" s="13">
        <v>42914</v>
      </c>
      <c r="L425" s="7">
        <v>0.7006944444444444</v>
      </c>
      <c r="M425">
        <v>2815</v>
      </c>
      <c r="N425">
        <v>-2413</v>
      </c>
      <c r="O425">
        <v>-26</v>
      </c>
      <c r="P425">
        <v>-1</v>
      </c>
      <c r="Q425">
        <v>898660</v>
      </c>
      <c r="R425">
        <v>-75634</v>
      </c>
      <c r="S425">
        <v>92420</v>
      </c>
      <c r="T425" t="s">
        <v>24</v>
      </c>
      <c r="U425" s="11">
        <v>1.0479720000000001E-3</v>
      </c>
      <c r="V425" s="11">
        <v>6.8999999999999996E-8</v>
      </c>
    </row>
    <row r="426" spans="1:22" x14ac:dyDescent="0.5">
      <c r="A426" t="s">
        <v>572</v>
      </c>
      <c r="B426" t="s">
        <v>573</v>
      </c>
      <c r="C426" s="46">
        <f t="shared" si="34"/>
        <v>5.085495071915469</v>
      </c>
      <c r="D426" s="46">
        <f t="shared" si="35"/>
        <v>0.14207040508142404</v>
      </c>
      <c r="F426" s="8">
        <v>3.9860000000000002</v>
      </c>
      <c r="G426" s="8">
        <v>0.22900000000000001</v>
      </c>
      <c r="H426" s="8">
        <v>2.7599640000000001</v>
      </c>
      <c r="I426" s="12">
        <v>1.6794104999999999</v>
      </c>
      <c r="J426" s="8">
        <v>1.6434123759497754</v>
      </c>
      <c r="K426" s="13">
        <v>42914</v>
      </c>
      <c r="L426" s="7">
        <v>0.70347222222222217</v>
      </c>
      <c r="M426">
        <v>1692</v>
      </c>
      <c r="N426">
        <v>-2711</v>
      </c>
      <c r="O426">
        <v>-25</v>
      </c>
      <c r="P426">
        <v>-2</v>
      </c>
      <c r="Q426">
        <v>898660</v>
      </c>
      <c r="R426">
        <v>-75634</v>
      </c>
      <c r="S426">
        <v>92420</v>
      </c>
      <c r="T426" t="s">
        <v>24</v>
      </c>
      <c r="U426" s="11">
        <v>1.065636E-3</v>
      </c>
      <c r="V426" s="11">
        <v>6.7000000000000004E-8</v>
      </c>
    </row>
    <row r="428" spans="1:22" x14ac:dyDescent="0.5">
      <c r="A428" t="s">
        <v>574</v>
      </c>
      <c r="B428" t="s">
        <v>440</v>
      </c>
      <c r="F428" s="8">
        <v>3.95</v>
      </c>
      <c r="G428" s="8">
        <v>0.189</v>
      </c>
      <c r="H428" s="8">
        <v>2.7713030000000001</v>
      </c>
      <c r="I428" s="12">
        <v>1.6851214999999999</v>
      </c>
      <c r="J428" s="8">
        <v>1.6445716228770448</v>
      </c>
      <c r="K428" s="13">
        <v>42914</v>
      </c>
      <c r="L428" s="7">
        <v>0.70624999999999993</v>
      </c>
      <c r="M428">
        <v>-2689</v>
      </c>
      <c r="N428">
        <v>-526</v>
      </c>
      <c r="O428">
        <v>-27</v>
      </c>
      <c r="P428">
        <v>-4</v>
      </c>
      <c r="Q428">
        <v>898660</v>
      </c>
      <c r="R428">
        <v>-75634</v>
      </c>
      <c r="S428">
        <v>92420</v>
      </c>
      <c r="T428" t="s">
        <v>24</v>
      </c>
      <c r="U428" s="11">
        <v>9.698215E-4</v>
      </c>
      <c r="V428" s="11">
        <v>6.8999999999999996E-8</v>
      </c>
    </row>
    <row r="429" spans="1:22" x14ac:dyDescent="0.5">
      <c r="A429" t="s">
        <v>575</v>
      </c>
      <c r="B429" t="s">
        <v>440</v>
      </c>
      <c r="F429" s="8">
        <v>4.09</v>
      </c>
      <c r="G429" s="8">
        <v>0.23499999999999999</v>
      </c>
      <c r="H429" s="8">
        <v>2.8126440000000001</v>
      </c>
      <c r="I429" s="12">
        <v>1.6954085000000001</v>
      </c>
      <c r="J429" s="8">
        <v>1.6589771727580698</v>
      </c>
      <c r="K429" s="13">
        <v>42914</v>
      </c>
      <c r="L429" s="7">
        <v>0.70833333333333337</v>
      </c>
      <c r="M429">
        <v>-2686</v>
      </c>
      <c r="N429">
        <v>-552</v>
      </c>
      <c r="O429">
        <v>-25</v>
      </c>
      <c r="P429">
        <v>-3</v>
      </c>
      <c r="Q429">
        <v>898660</v>
      </c>
      <c r="R429">
        <v>-75634</v>
      </c>
      <c r="S429">
        <v>92420</v>
      </c>
      <c r="T429" t="s">
        <v>24</v>
      </c>
      <c r="U429" s="11">
        <v>1.290521E-3</v>
      </c>
      <c r="V429" s="11">
        <v>6.8E-8</v>
      </c>
    </row>
    <row r="430" spans="1:22" x14ac:dyDescent="0.5">
      <c r="A430" t="s">
        <v>576</v>
      </c>
      <c r="B430" t="s">
        <v>440</v>
      </c>
      <c r="F430" s="8">
        <v>3.948</v>
      </c>
      <c r="G430" s="8">
        <v>0.183</v>
      </c>
      <c r="H430" s="8">
        <v>2.8270930000000001</v>
      </c>
      <c r="I430" s="12">
        <v>1.7029969999999999</v>
      </c>
      <c r="J430" s="8">
        <v>1.6600692778671955</v>
      </c>
      <c r="K430" s="13">
        <v>42914</v>
      </c>
      <c r="L430" s="7">
        <v>0.7104166666666667</v>
      </c>
      <c r="M430">
        <v>-2687</v>
      </c>
      <c r="N430">
        <v>-580</v>
      </c>
      <c r="O430">
        <v>-26</v>
      </c>
      <c r="P430">
        <v>-3</v>
      </c>
      <c r="Q430">
        <v>898660</v>
      </c>
      <c r="R430">
        <v>-75634</v>
      </c>
      <c r="S430">
        <v>92420</v>
      </c>
      <c r="T430" t="s">
        <v>24</v>
      </c>
      <c r="U430" s="11">
        <v>1.0106889999999999E-3</v>
      </c>
      <c r="V430" s="11">
        <v>6.7000000000000004E-8</v>
      </c>
    </row>
    <row r="431" spans="1:22" x14ac:dyDescent="0.5">
      <c r="A431" t="s">
        <v>577</v>
      </c>
      <c r="B431" t="s">
        <v>440</v>
      </c>
      <c r="F431" s="8">
        <v>3.9430000000000001</v>
      </c>
      <c r="G431" s="8">
        <v>0.26500000000000001</v>
      </c>
      <c r="H431" s="8">
        <v>2.8195229999999998</v>
      </c>
      <c r="I431" s="12">
        <v>1.703271</v>
      </c>
      <c r="J431" s="8">
        <v>1.655357837948277</v>
      </c>
      <c r="K431" s="13">
        <v>42914</v>
      </c>
      <c r="L431" s="7">
        <v>0.71319444444444446</v>
      </c>
      <c r="M431">
        <v>-2667</v>
      </c>
      <c r="N431">
        <v>-590</v>
      </c>
      <c r="O431">
        <v>-26</v>
      </c>
      <c r="P431">
        <v>-4</v>
      </c>
      <c r="Q431">
        <v>898660</v>
      </c>
      <c r="R431">
        <v>-75634</v>
      </c>
      <c r="S431">
        <v>92420</v>
      </c>
      <c r="T431" t="s">
        <v>24</v>
      </c>
      <c r="U431" s="11">
        <v>9.8976269999999996E-4</v>
      </c>
      <c r="V431" s="11">
        <v>6.7000000000000004E-8</v>
      </c>
    </row>
    <row r="432" spans="1:22" s="15" customFormat="1" x14ac:dyDescent="0.5">
      <c r="B432" s="15" t="s">
        <v>29</v>
      </c>
      <c r="C432" s="16"/>
      <c r="D432" s="16"/>
      <c r="E432" s="16"/>
      <c r="F432" s="16">
        <f>AVERAGE(F428:F431)</f>
        <v>3.9827499999999998</v>
      </c>
      <c r="G432" s="16">
        <f>2*STDEV(F428:F431)</f>
        <v>0.14312116079275841</v>
      </c>
      <c r="H432" s="17"/>
      <c r="I432" s="14"/>
      <c r="J432" s="17"/>
      <c r="L432" s="18"/>
      <c r="U432" s="19"/>
      <c r="V432" s="19"/>
    </row>
    <row r="433" spans="1:22" x14ac:dyDescent="0.5">
      <c r="B433" s="40" t="s">
        <v>90</v>
      </c>
      <c r="C433" s="40">
        <v>5.09</v>
      </c>
      <c r="D433" s="40"/>
      <c r="E433" s="41">
        <f>((F433/1000+1)/(C433/1000+1)-1)*1000</f>
        <v>-1.0939318866967085</v>
      </c>
      <c r="F433" s="41">
        <f>AVERAGE(F405:F408, F428:F431)</f>
        <v>3.9904999999999999</v>
      </c>
      <c r="G433" s="41">
        <f>2*STDEV(F405:F408, F428:F431)</f>
        <v>0.14207040508142404</v>
      </c>
    </row>
    <row r="435" spans="1:22" x14ac:dyDescent="0.5">
      <c r="A435" t="s">
        <v>578</v>
      </c>
      <c r="B435" t="s">
        <v>579</v>
      </c>
      <c r="C435" s="46">
        <f>((F435/1000+1)/(E$456/1000+1)-1)*1000</f>
        <v>5.0309360638725042</v>
      </c>
      <c r="D435" s="46">
        <f>$G$456</f>
        <v>0.12926606006881411</v>
      </c>
      <c r="F435" s="8">
        <v>3.9430000000000001</v>
      </c>
      <c r="G435" s="8">
        <v>0.26200000000000001</v>
      </c>
      <c r="H435" s="8">
        <v>2.8113610000000002</v>
      </c>
      <c r="I435" s="12">
        <v>1.7044445000000001</v>
      </c>
      <c r="J435" s="8">
        <v>1.6494294768764839</v>
      </c>
      <c r="K435" s="13">
        <v>42914</v>
      </c>
      <c r="L435" s="7">
        <v>0.71597222222222223</v>
      </c>
      <c r="M435">
        <v>1136</v>
      </c>
      <c r="N435">
        <v>-2568</v>
      </c>
      <c r="O435">
        <v>-34</v>
      </c>
      <c r="P435">
        <v>0</v>
      </c>
      <c r="Q435">
        <v>898660</v>
      </c>
      <c r="R435">
        <v>-75634</v>
      </c>
      <c r="S435">
        <v>92420</v>
      </c>
      <c r="T435" t="s">
        <v>24</v>
      </c>
      <c r="U435" s="11">
        <v>1.0711130000000001E-3</v>
      </c>
      <c r="V435" s="11">
        <v>6.5999999999999995E-8</v>
      </c>
    </row>
    <row r="436" spans="1:22" x14ac:dyDescent="0.5">
      <c r="A436" t="s">
        <v>580</v>
      </c>
      <c r="B436" t="s">
        <v>581</v>
      </c>
      <c r="C436" s="46">
        <f t="shared" ref="C436:C446" si="36">((F436/1000+1)/(E$456/1000+1)-1)*1000</f>
        <v>5.3252546608473228</v>
      </c>
      <c r="D436" s="46">
        <f t="shared" ref="D436:D449" si="37">$G$456</f>
        <v>0.12926606006881411</v>
      </c>
      <c r="F436" s="8">
        <v>4.2370000000000001</v>
      </c>
      <c r="G436" s="8">
        <v>0.26600000000000001</v>
      </c>
      <c r="H436" s="8">
        <v>2.7937569999999998</v>
      </c>
      <c r="I436" s="12">
        <v>1.698968</v>
      </c>
      <c r="J436" s="8">
        <v>1.6443847088350103</v>
      </c>
      <c r="K436" s="13">
        <v>42914</v>
      </c>
      <c r="L436" s="7">
        <v>0.71875</v>
      </c>
      <c r="M436">
        <v>292</v>
      </c>
      <c r="N436">
        <v>-2792</v>
      </c>
      <c r="O436">
        <v>-17</v>
      </c>
      <c r="P436">
        <v>-2</v>
      </c>
      <c r="Q436">
        <v>898660</v>
      </c>
      <c r="R436">
        <v>-75634</v>
      </c>
      <c r="S436">
        <v>92420</v>
      </c>
      <c r="T436" t="s">
        <v>24</v>
      </c>
      <c r="U436" s="11">
        <v>1.065105E-3</v>
      </c>
      <c r="V436" s="11">
        <v>6.7000000000000004E-8</v>
      </c>
    </row>
    <row r="437" spans="1:22" x14ac:dyDescent="0.5">
      <c r="A437" t="s">
        <v>582</v>
      </c>
      <c r="B437" t="s">
        <v>583</v>
      </c>
      <c r="C437" s="46">
        <f t="shared" si="36"/>
        <v>5.0049078886296172</v>
      </c>
      <c r="D437" s="46">
        <f t="shared" si="37"/>
        <v>0.12926606006881411</v>
      </c>
      <c r="F437" s="8">
        <v>3.9169999999999998</v>
      </c>
      <c r="G437" s="8">
        <v>0.23400000000000001</v>
      </c>
      <c r="H437" s="8">
        <v>2.7914819999999998</v>
      </c>
      <c r="I437" s="12">
        <v>1.6955650000000002</v>
      </c>
      <c r="J437" s="8">
        <v>1.6463432543134586</v>
      </c>
      <c r="K437" s="13">
        <v>42914</v>
      </c>
      <c r="L437" s="7">
        <v>0.72152777777777777</v>
      </c>
      <c r="M437">
        <v>-70</v>
      </c>
      <c r="N437">
        <v>-2743</v>
      </c>
      <c r="O437">
        <v>-16</v>
      </c>
      <c r="P437">
        <v>-2</v>
      </c>
      <c r="Q437">
        <v>898660</v>
      </c>
      <c r="R437">
        <v>-75634</v>
      </c>
      <c r="S437">
        <v>92420</v>
      </c>
      <c r="T437" t="s">
        <v>24</v>
      </c>
      <c r="U437" s="11">
        <v>1.053249E-3</v>
      </c>
      <c r="V437" s="11">
        <v>6.7000000000000004E-8</v>
      </c>
    </row>
    <row r="438" spans="1:22" x14ac:dyDescent="0.5">
      <c r="A438" t="s">
        <v>584</v>
      </c>
      <c r="B438" t="s">
        <v>585</v>
      </c>
      <c r="C438" s="46">
        <f t="shared" si="36"/>
        <v>4.9658656257656197</v>
      </c>
      <c r="D438" s="46">
        <f t="shared" si="37"/>
        <v>0.12926606006881411</v>
      </c>
      <c r="F438" s="8">
        <v>3.8780000000000001</v>
      </c>
      <c r="G438" s="8">
        <v>0.186</v>
      </c>
      <c r="H438" s="8">
        <v>2.783404</v>
      </c>
      <c r="I438" s="12">
        <v>1.689228</v>
      </c>
      <c r="J438" s="8">
        <v>1.6477373095875749</v>
      </c>
      <c r="K438" s="13">
        <v>42914</v>
      </c>
      <c r="L438" s="7">
        <v>0.72430555555555554</v>
      </c>
      <c r="M438">
        <v>-426</v>
      </c>
      <c r="N438">
        <v>-3006</v>
      </c>
      <c r="O438">
        <v>-14</v>
      </c>
      <c r="P438">
        <v>-2</v>
      </c>
      <c r="Q438">
        <v>898660</v>
      </c>
      <c r="R438">
        <v>-75634</v>
      </c>
      <c r="S438">
        <v>92420</v>
      </c>
      <c r="T438" t="s">
        <v>24</v>
      </c>
      <c r="U438" s="11">
        <v>9.5399600000000003E-4</v>
      </c>
      <c r="V438" s="11">
        <v>6.7000000000000004E-8</v>
      </c>
    </row>
    <row r="439" spans="1:22" x14ac:dyDescent="0.5">
      <c r="A439" t="s">
        <v>586</v>
      </c>
      <c r="B439" t="s">
        <v>587</v>
      </c>
      <c r="C439" s="46">
        <f t="shared" si="36"/>
        <v>5.192110533644545</v>
      </c>
      <c r="D439" s="46">
        <f t="shared" si="37"/>
        <v>0.12926606006881411</v>
      </c>
      <c r="F439" s="8">
        <v>4.1040000000000001</v>
      </c>
      <c r="G439" s="8">
        <v>0.222</v>
      </c>
      <c r="H439" s="8">
        <v>2.7791540000000001</v>
      </c>
      <c r="I439" s="12">
        <v>1.690715</v>
      </c>
      <c r="J439" s="8">
        <v>1.6437743794785047</v>
      </c>
      <c r="K439" s="13">
        <v>42914</v>
      </c>
      <c r="L439" s="7">
        <v>0.7270833333333333</v>
      </c>
      <c r="M439">
        <v>-1578</v>
      </c>
      <c r="N439">
        <v>-2956</v>
      </c>
      <c r="O439">
        <v>-10</v>
      </c>
      <c r="P439">
        <v>-1</v>
      </c>
      <c r="Q439">
        <v>898660</v>
      </c>
      <c r="R439">
        <v>-75634</v>
      </c>
      <c r="S439">
        <v>92420</v>
      </c>
      <c r="T439" t="s">
        <v>24</v>
      </c>
      <c r="U439" s="11">
        <v>9.691805E-4</v>
      </c>
      <c r="V439" s="11">
        <v>6.7000000000000004E-8</v>
      </c>
    </row>
    <row r="440" spans="1:22" x14ac:dyDescent="0.5">
      <c r="A440" t="s">
        <v>588</v>
      </c>
      <c r="B440" t="s">
        <v>589</v>
      </c>
      <c r="C440" s="46">
        <f t="shared" si="36"/>
        <v>5.1550704381067014</v>
      </c>
      <c r="D440" s="46">
        <f t="shared" si="37"/>
        <v>0.12926606006881411</v>
      </c>
      <c r="F440" s="8">
        <v>4.0670000000000002</v>
      </c>
      <c r="G440" s="8">
        <v>0.22700000000000001</v>
      </c>
      <c r="H440" s="8">
        <v>2.7714279999999998</v>
      </c>
      <c r="I440" s="12">
        <v>1.6855514999999999</v>
      </c>
      <c r="J440" s="8">
        <v>1.6442262369319478</v>
      </c>
      <c r="K440" s="13">
        <v>42914</v>
      </c>
      <c r="L440" s="7">
        <v>0.72916666666666663</v>
      </c>
      <c r="M440">
        <v>-1611</v>
      </c>
      <c r="N440">
        <v>-3088</v>
      </c>
      <c r="O440">
        <v>-11</v>
      </c>
      <c r="P440">
        <v>-3</v>
      </c>
      <c r="Q440">
        <v>898660</v>
      </c>
      <c r="R440">
        <v>-75634</v>
      </c>
      <c r="S440">
        <v>92420</v>
      </c>
      <c r="T440" t="s">
        <v>24</v>
      </c>
      <c r="U440" s="11">
        <v>1.0448059999999999E-3</v>
      </c>
      <c r="V440" s="11">
        <v>6.7000000000000004E-8</v>
      </c>
    </row>
    <row r="441" spans="1:22" x14ac:dyDescent="0.5">
      <c r="A441" t="s">
        <v>590</v>
      </c>
      <c r="B441" t="s">
        <v>591</v>
      </c>
      <c r="C441" s="46">
        <f t="shared" si="36"/>
        <v>5.2621863900668142</v>
      </c>
      <c r="D441" s="46">
        <f t="shared" si="37"/>
        <v>0.12926606006881411</v>
      </c>
      <c r="F441" s="8">
        <v>4.1740000000000004</v>
      </c>
      <c r="G441" s="8">
        <v>0.224</v>
      </c>
      <c r="H441" s="8">
        <v>2.7667549999999999</v>
      </c>
      <c r="I441" s="12">
        <v>1.6865290000000002</v>
      </c>
      <c r="J441" s="8">
        <v>1.6405024757949609</v>
      </c>
      <c r="K441" s="13">
        <v>42914</v>
      </c>
      <c r="L441" s="7">
        <v>0.7319444444444444</v>
      </c>
      <c r="M441">
        <v>-1779</v>
      </c>
      <c r="N441">
        <v>-2936</v>
      </c>
      <c r="O441">
        <v>-10</v>
      </c>
      <c r="P441">
        <v>-2</v>
      </c>
      <c r="Q441">
        <v>898660</v>
      </c>
      <c r="R441">
        <v>-75634</v>
      </c>
      <c r="S441">
        <v>92420</v>
      </c>
      <c r="T441" t="s">
        <v>24</v>
      </c>
      <c r="U441" s="11">
        <v>1.0932610000000001E-3</v>
      </c>
      <c r="V441" s="11">
        <v>6.7000000000000004E-8</v>
      </c>
    </row>
    <row r="442" spans="1:22" x14ac:dyDescent="0.5">
      <c r="A442" t="s">
        <v>592</v>
      </c>
      <c r="B442" t="s">
        <v>593</v>
      </c>
      <c r="C442" s="46">
        <f t="shared" si="36"/>
        <v>4.5914603357364303</v>
      </c>
      <c r="D442" s="46">
        <f t="shared" si="37"/>
        <v>0.12926606006881411</v>
      </c>
      <c r="F442" s="8">
        <v>3.504</v>
      </c>
      <c r="G442" s="8">
        <v>0.22700000000000001</v>
      </c>
      <c r="H442" s="8">
        <v>2.7845979999999999</v>
      </c>
      <c r="I442" s="12">
        <v>1.6876639999999998</v>
      </c>
      <c r="J442" s="8">
        <v>1.6499717953336683</v>
      </c>
      <c r="K442" s="13">
        <v>42914</v>
      </c>
      <c r="L442" s="7">
        <v>0.73472222222222217</v>
      </c>
      <c r="M442">
        <v>2355</v>
      </c>
      <c r="N442">
        <v>-4589</v>
      </c>
      <c r="O442">
        <v>-24</v>
      </c>
      <c r="P442">
        <v>-7</v>
      </c>
      <c r="Q442">
        <v>898660</v>
      </c>
      <c r="R442">
        <v>-75634</v>
      </c>
      <c r="S442">
        <v>92420</v>
      </c>
      <c r="T442" t="s">
        <v>24</v>
      </c>
      <c r="U442" s="11">
        <v>9.1749900000000001E-4</v>
      </c>
      <c r="V442" s="11">
        <v>6.7000000000000004E-8</v>
      </c>
    </row>
    <row r="443" spans="1:22" x14ac:dyDescent="0.5">
      <c r="A443" t="s">
        <v>594</v>
      </c>
      <c r="B443" t="s">
        <v>595</v>
      </c>
      <c r="C443" s="46">
        <f t="shared" si="36"/>
        <v>4.8407301678681236</v>
      </c>
      <c r="D443" s="46">
        <f t="shared" si="37"/>
        <v>0.12926606006881411</v>
      </c>
      <c r="F443" s="8">
        <v>3.7530000000000001</v>
      </c>
      <c r="G443" s="8">
        <v>0.23899999999999999</v>
      </c>
      <c r="H443" s="8">
        <v>2.7662840000000002</v>
      </c>
      <c r="I443" s="12">
        <v>1.6674020000000001</v>
      </c>
      <c r="J443" s="8">
        <v>1.6590384322436942</v>
      </c>
      <c r="K443" s="13">
        <v>42914</v>
      </c>
      <c r="L443" s="7">
        <v>0.73749999999999993</v>
      </c>
      <c r="M443">
        <v>440</v>
      </c>
      <c r="N443">
        <v>-4839</v>
      </c>
      <c r="O443">
        <v>-18</v>
      </c>
      <c r="P443">
        <v>-10</v>
      </c>
      <c r="Q443">
        <v>898660</v>
      </c>
      <c r="R443">
        <v>-75634</v>
      </c>
      <c r="S443">
        <v>92420</v>
      </c>
      <c r="T443" t="s">
        <v>24</v>
      </c>
      <c r="U443" s="11">
        <v>8.9179639999999996E-4</v>
      </c>
      <c r="V443" s="11">
        <v>6.7000000000000004E-8</v>
      </c>
    </row>
    <row r="444" spans="1:22" x14ac:dyDescent="0.5">
      <c r="A444" t="s">
        <v>596</v>
      </c>
      <c r="B444" t="s">
        <v>597</v>
      </c>
      <c r="C444" s="46">
        <f t="shared" si="36"/>
        <v>4.6114820089999675</v>
      </c>
      <c r="D444" s="46">
        <f t="shared" si="37"/>
        <v>0.12926606006881411</v>
      </c>
      <c r="F444" s="8">
        <v>3.524</v>
      </c>
      <c r="G444" s="8">
        <v>0.22700000000000001</v>
      </c>
      <c r="H444" s="8">
        <v>2.7685179999999998</v>
      </c>
      <c r="I444" s="12">
        <v>1.6805839999999999</v>
      </c>
      <c r="J444" s="8">
        <v>1.6473547290703707</v>
      </c>
      <c r="K444" s="13">
        <v>42914</v>
      </c>
      <c r="L444" s="7">
        <v>0.73958333333333337</v>
      </c>
      <c r="M444">
        <v>171</v>
      </c>
      <c r="N444">
        <v>-5121</v>
      </c>
      <c r="O444">
        <v>-20</v>
      </c>
      <c r="P444">
        <v>-10</v>
      </c>
      <c r="Q444">
        <v>898660</v>
      </c>
      <c r="R444">
        <v>-75634</v>
      </c>
      <c r="S444">
        <v>92420</v>
      </c>
      <c r="T444" t="s">
        <v>24</v>
      </c>
      <c r="U444" s="11">
        <v>8.9605190000000001E-4</v>
      </c>
      <c r="V444" s="11">
        <v>6.7000000000000004E-8</v>
      </c>
    </row>
    <row r="445" spans="1:22" x14ac:dyDescent="0.5">
      <c r="A445" t="s">
        <v>598</v>
      </c>
      <c r="B445" t="s">
        <v>599</v>
      </c>
      <c r="C445" s="46">
        <f t="shared" si="36"/>
        <v>4.8997941039956583</v>
      </c>
      <c r="D445" s="46">
        <f t="shared" si="37"/>
        <v>0.12926606006881411</v>
      </c>
      <c r="F445" s="8">
        <v>3.8119999999999998</v>
      </c>
      <c r="G445" s="8">
        <v>0.16300000000000001</v>
      </c>
      <c r="H445" s="8">
        <v>2.7685620000000002</v>
      </c>
      <c r="I445" s="12">
        <v>1.6841435</v>
      </c>
      <c r="J445" s="8">
        <v>1.6438991095473754</v>
      </c>
      <c r="K445" s="13">
        <v>42914</v>
      </c>
      <c r="L445" s="7">
        <v>0.74236111111111114</v>
      </c>
      <c r="M445">
        <v>-240</v>
      </c>
      <c r="N445">
        <v>-4525</v>
      </c>
      <c r="O445">
        <v>-17</v>
      </c>
      <c r="P445">
        <v>-7</v>
      </c>
      <c r="Q445">
        <v>898660</v>
      </c>
      <c r="R445">
        <v>-75634</v>
      </c>
      <c r="S445">
        <v>92420</v>
      </c>
      <c r="T445" t="s">
        <v>24</v>
      </c>
      <c r="U445" s="11">
        <v>9.0430790000000001E-4</v>
      </c>
      <c r="V445" s="11">
        <v>6.5999999999999995E-8</v>
      </c>
    </row>
    <row r="446" spans="1:22" x14ac:dyDescent="0.5">
      <c r="A446" t="s">
        <v>600</v>
      </c>
      <c r="B446" t="s">
        <v>601</v>
      </c>
      <c r="C446" s="46">
        <f t="shared" si="36"/>
        <v>4.7586413074873768</v>
      </c>
      <c r="D446" s="46">
        <f t="shared" si="37"/>
        <v>0.12926606006881411</v>
      </c>
      <c r="F446" s="8">
        <v>3.6709999999999998</v>
      </c>
      <c r="G446" s="8">
        <v>0.223</v>
      </c>
      <c r="H446" s="8">
        <v>2.7563170000000001</v>
      </c>
      <c r="I446" s="12">
        <v>1.679332</v>
      </c>
      <c r="J446" s="8">
        <v>1.6413175000535927</v>
      </c>
      <c r="K446" s="13">
        <v>42914</v>
      </c>
      <c r="L446" s="7">
        <v>0.74513888888888891</v>
      </c>
      <c r="M446">
        <v>-508</v>
      </c>
      <c r="N446">
        <v>-4647</v>
      </c>
      <c r="O446">
        <v>-18</v>
      </c>
      <c r="P446">
        <v>-8</v>
      </c>
      <c r="Q446">
        <v>898660</v>
      </c>
      <c r="R446">
        <v>-75634</v>
      </c>
      <c r="S446">
        <v>92420</v>
      </c>
      <c r="T446" t="s">
        <v>24</v>
      </c>
      <c r="U446" s="11">
        <v>8.7315699999999995E-4</v>
      </c>
      <c r="V446" s="11">
        <v>6.7000000000000004E-8</v>
      </c>
    </row>
    <row r="447" spans="1:22" x14ac:dyDescent="0.5">
      <c r="A447" s="50" t="s">
        <v>602</v>
      </c>
      <c r="B447" s="50" t="s">
        <v>603</v>
      </c>
      <c r="C447" s="59">
        <f t="shared" ref="C447:C449" si="38">((F447/1000+1)/(E$456/1000+1)-1)*1000</f>
        <v>6.2953047304687981</v>
      </c>
      <c r="D447" s="59">
        <f t="shared" si="37"/>
        <v>0.12926606006881411</v>
      </c>
      <c r="E447" s="52"/>
      <c r="F447" s="51">
        <v>5.2060000000000004</v>
      </c>
      <c r="G447" s="51">
        <v>0.79200000000000004</v>
      </c>
      <c r="H447" s="51">
        <v>2.5234960000000002</v>
      </c>
      <c r="I447" s="12">
        <v>1.6749510000000001</v>
      </c>
      <c r="J447" s="8">
        <v>1.5066088500499417</v>
      </c>
      <c r="K447" s="13">
        <v>42914</v>
      </c>
      <c r="L447" s="7">
        <v>0.74791666666666667</v>
      </c>
      <c r="M447">
        <v>-562</v>
      </c>
      <c r="N447">
        <v>-4834</v>
      </c>
      <c r="O447">
        <v>-16</v>
      </c>
      <c r="P447">
        <v>-9</v>
      </c>
      <c r="Q447">
        <v>898660</v>
      </c>
      <c r="R447">
        <v>-75634</v>
      </c>
      <c r="S447">
        <v>92420</v>
      </c>
      <c r="T447" t="s">
        <v>24</v>
      </c>
      <c r="U447" s="11">
        <v>8.705707E-4</v>
      </c>
      <c r="V447" s="11">
        <v>6.5999999999999995E-8</v>
      </c>
    </row>
    <row r="448" spans="1:22" x14ac:dyDescent="0.5">
      <c r="A448" s="50" t="s">
        <v>604</v>
      </c>
      <c r="B448" s="50" t="s">
        <v>605</v>
      </c>
      <c r="C448" s="59">
        <f t="shared" si="38"/>
        <v>6.7417880442468547</v>
      </c>
      <c r="D448" s="59">
        <f t="shared" si="37"/>
        <v>0.12926606006881411</v>
      </c>
      <c r="E448" s="52"/>
      <c r="F448" s="51">
        <v>5.6520000000000001</v>
      </c>
      <c r="G448" s="51">
        <v>0.66900000000000004</v>
      </c>
      <c r="H448" s="51">
        <v>2.4651909999999999</v>
      </c>
      <c r="I448" s="12">
        <v>1.670844</v>
      </c>
      <c r="J448" s="8">
        <v>1.4754166157941735</v>
      </c>
      <c r="K448" s="13">
        <v>42914</v>
      </c>
      <c r="L448" s="7">
        <v>0.75069444444444444</v>
      </c>
      <c r="M448">
        <v>-602</v>
      </c>
      <c r="N448">
        <v>-4821</v>
      </c>
      <c r="O448">
        <v>-19</v>
      </c>
      <c r="P448">
        <v>-11</v>
      </c>
      <c r="Q448">
        <v>898660</v>
      </c>
      <c r="R448">
        <v>-75634</v>
      </c>
      <c r="S448">
        <v>92420</v>
      </c>
      <c r="T448" t="s">
        <v>24</v>
      </c>
      <c r="U448" s="11">
        <v>8.9882039999999996E-4</v>
      </c>
      <c r="V448" s="11">
        <v>6.5999999999999995E-8</v>
      </c>
    </row>
    <row r="449" spans="1:22" x14ac:dyDescent="0.5">
      <c r="A449" t="s">
        <v>606</v>
      </c>
      <c r="B449" t="s">
        <v>607</v>
      </c>
      <c r="C449" s="46">
        <f t="shared" si="38"/>
        <v>4.7065849570020468</v>
      </c>
      <c r="D449" s="46">
        <f t="shared" si="37"/>
        <v>0.12926606006881411</v>
      </c>
      <c r="F449" s="8">
        <v>3.6190000000000002</v>
      </c>
      <c r="G449" s="8">
        <v>0.249</v>
      </c>
      <c r="H449" s="8">
        <v>2.7539340000000001</v>
      </c>
      <c r="I449" s="12">
        <v>1.672174</v>
      </c>
      <c r="J449" s="8">
        <v>1.646918323093171</v>
      </c>
      <c r="K449" s="13">
        <v>42914</v>
      </c>
      <c r="L449" s="7">
        <v>0.75347222222222221</v>
      </c>
      <c r="M449">
        <v>-1233</v>
      </c>
      <c r="N449">
        <v>-5202</v>
      </c>
      <c r="O449">
        <v>-17</v>
      </c>
      <c r="P449">
        <v>-11</v>
      </c>
      <c r="Q449">
        <v>898660</v>
      </c>
      <c r="R449">
        <v>-75634</v>
      </c>
      <c r="S449">
        <v>92420</v>
      </c>
      <c r="T449" t="s">
        <v>24</v>
      </c>
      <c r="U449" s="11">
        <v>9.2207719999999995E-4</v>
      </c>
      <c r="V449" s="11">
        <v>6.5E-8</v>
      </c>
    </row>
    <row r="451" spans="1:22" x14ac:dyDescent="0.5">
      <c r="A451" t="s">
        <v>608</v>
      </c>
      <c r="B451" t="s">
        <v>440</v>
      </c>
      <c r="F451" s="8">
        <v>3.992</v>
      </c>
      <c r="G451" s="8">
        <v>0.23699999999999999</v>
      </c>
      <c r="H451" s="8">
        <v>2.7650589999999999</v>
      </c>
      <c r="I451" s="12">
        <v>1.6761245000000002</v>
      </c>
      <c r="J451" s="8">
        <v>1.6496739949806829</v>
      </c>
      <c r="K451" s="13">
        <v>42914</v>
      </c>
      <c r="L451" s="7">
        <v>0.75624999999999998</v>
      </c>
      <c r="M451">
        <v>-2666</v>
      </c>
      <c r="N451">
        <v>-567</v>
      </c>
      <c r="O451">
        <v>-27</v>
      </c>
      <c r="P451">
        <v>-4</v>
      </c>
      <c r="Q451">
        <v>898660</v>
      </c>
      <c r="R451">
        <v>-75634</v>
      </c>
      <c r="S451">
        <v>92420</v>
      </c>
      <c r="T451" t="s">
        <v>24</v>
      </c>
      <c r="U451" s="11">
        <v>1.006318E-3</v>
      </c>
      <c r="V451" s="11">
        <v>6.5E-8</v>
      </c>
    </row>
    <row r="452" spans="1:22" x14ac:dyDescent="0.5">
      <c r="A452" t="s">
        <v>609</v>
      </c>
      <c r="B452" t="s">
        <v>440</v>
      </c>
      <c r="F452" s="8">
        <v>4.0519999999999996</v>
      </c>
      <c r="G452" s="8">
        <v>0.255</v>
      </c>
      <c r="H452" s="8">
        <v>2.7677520000000002</v>
      </c>
      <c r="I452" s="12">
        <v>1.6707265</v>
      </c>
      <c r="J452" s="8">
        <v>1.6566158494523193</v>
      </c>
      <c r="K452" s="13">
        <v>42914</v>
      </c>
      <c r="L452" s="7">
        <v>0.7631944444444444</v>
      </c>
      <c r="M452">
        <v>-2650</v>
      </c>
      <c r="N452">
        <v>-554</v>
      </c>
      <c r="O452">
        <v>-28</v>
      </c>
      <c r="P452">
        <v>-3</v>
      </c>
      <c r="Q452">
        <v>898660</v>
      </c>
      <c r="R452">
        <v>-75634</v>
      </c>
      <c r="S452">
        <v>92420</v>
      </c>
      <c r="T452" t="s">
        <v>24</v>
      </c>
      <c r="U452" s="11">
        <v>9.8938010000000002E-4</v>
      </c>
      <c r="V452" s="11">
        <v>6.5E-8</v>
      </c>
    </row>
    <row r="453" spans="1:22" x14ac:dyDescent="0.5">
      <c r="A453" t="s">
        <v>610</v>
      </c>
      <c r="B453" t="s">
        <v>440</v>
      </c>
      <c r="F453" s="8">
        <v>3.9529999999999998</v>
      </c>
      <c r="G453" s="8">
        <v>0.13900000000000001</v>
      </c>
      <c r="H453" s="8">
        <v>2.7577940000000001</v>
      </c>
      <c r="I453" s="12">
        <v>1.6683409999999999</v>
      </c>
      <c r="J453" s="8">
        <v>1.6530157803470635</v>
      </c>
      <c r="K453" s="13">
        <v>42914</v>
      </c>
      <c r="L453" s="7">
        <v>0.76527777777777783</v>
      </c>
      <c r="M453">
        <v>-2645</v>
      </c>
      <c r="N453">
        <v>-521</v>
      </c>
      <c r="O453">
        <v>-27</v>
      </c>
      <c r="P453">
        <v>-4</v>
      </c>
      <c r="Q453">
        <v>898660</v>
      </c>
      <c r="R453">
        <v>-75634</v>
      </c>
      <c r="S453">
        <v>92420</v>
      </c>
      <c r="T453" t="s">
        <v>24</v>
      </c>
      <c r="U453" s="11">
        <v>9.8754890000000007E-4</v>
      </c>
      <c r="V453" s="11">
        <v>6.5999999999999995E-8</v>
      </c>
    </row>
    <row r="454" spans="1:22" x14ac:dyDescent="0.5">
      <c r="A454" t="s">
        <v>611</v>
      </c>
      <c r="B454" t="s">
        <v>440</v>
      </c>
      <c r="F454" s="8">
        <v>4.0880000000000001</v>
      </c>
      <c r="G454" s="8">
        <v>0.19600000000000001</v>
      </c>
      <c r="H454" s="8">
        <v>2.75427</v>
      </c>
      <c r="I454" s="12">
        <v>1.6672845000000001</v>
      </c>
      <c r="J454" s="8">
        <v>1.6519496222750225</v>
      </c>
      <c r="K454" s="13">
        <v>42914</v>
      </c>
      <c r="L454" s="7">
        <v>0.7680555555555556</v>
      </c>
      <c r="M454">
        <v>-2658</v>
      </c>
      <c r="N454">
        <v>-496</v>
      </c>
      <c r="O454">
        <v>-27</v>
      </c>
      <c r="P454">
        <v>-5</v>
      </c>
      <c r="Q454">
        <v>898660</v>
      </c>
      <c r="R454">
        <v>-75634</v>
      </c>
      <c r="S454">
        <v>92420</v>
      </c>
      <c r="T454" t="s">
        <v>24</v>
      </c>
      <c r="U454" s="11">
        <v>1.096208E-3</v>
      </c>
      <c r="V454" s="11">
        <v>6.5E-8</v>
      </c>
    </row>
    <row r="455" spans="1:22" s="15" customFormat="1" x14ac:dyDescent="0.5">
      <c r="B455" s="15" t="s">
        <v>29</v>
      </c>
      <c r="C455" s="16"/>
      <c r="D455" s="16"/>
      <c r="E455" s="16"/>
      <c r="F455" s="16">
        <f>AVERAGE(F451:F454)</f>
        <v>4.0212500000000002</v>
      </c>
      <c r="G455" s="16">
        <f>2*STDEV(F451:F454)</f>
        <v>0.12063581557729865</v>
      </c>
      <c r="H455" s="17"/>
      <c r="I455" s="14"/>
      <c r="J455" s="17"/>
      <c r="L455" s="18"/>
      <c r="U455" s="19"/>
      <c r="V455" s="19"/>
    </row>
    <row r="456" spans="1:22" x14ac:dyDescent="0.5">
      <c r="B456" s="40" t="s">
        <v>90</v>
      </c>
      <c r="C456" s="40">
        <v>5.09</v>
      </c>
      <c r="D456" s="40"/>
      <c r="E456" s="41">
        <f>((F456/1000+1)/(C456/1000+1)-1)*1000</f>
        <v>-1.0824901252624031</v>
      </c>
      <c r="F456" s="41">
        <f>AVERAGE(F428:F431, F451:F454)</f>
        <v>4.0019999999999998</v>
      </c>
      <c r="G456" s="41">
        <f>2*STDEV(F428:F431, F451:F454)</f>
        <v>0.12926606006881411</v>
      </c>
    </row>
    <row r="457" spans="1:22" x14ac:dyDescent="0.5">
      <c r="B457" s="40"/>
      <c r="C457" s="40"/>
      <c r="D457" s="40"/>
      <c r="E457" s="41"/>
      <c r="F457" s="41"/>
      <c r="G457" s="41"/>
    </row>
    <row r="458" spans="1:22" x14ac:dyDescent="0.5">
      <c r="A458" s="53"/>
      <c r="B458" s="58" t="s">
        <v>615</v>
      </c>
      <c r="C458" s="60"/>
      <c r="D458" s="60"/>
      <c r="E458" s="54"/>
      <c r="F458" s="55"/>
      <c r="G458" s="55"/>
      <c r="H458" s="55"/>
      <c r="I458" s="55"/>
      <c r="J458" s="55"/>
      <c r="K458" s="53"/>
      <c r="L458" s="56"/>
      <c r="M458" s="53"/>
      <c r="N458" s="53"/>
      <c r="O458" s="53"/>
      <c r="P458" s="53"/>
      <c r="Q458" s="53"/>
      <c r="R458" s="53"/>
      <c r="S458" s="53"/>
      <c r="T458" s="53"/>
      <c r="U458" s="57"/>
      <c r="V458" s="57"/>
    </row>
    <row r="459" spans="1:22" x14ac:dyDescent="0.5">
      <c r="A459" s="21"/>
      <c r="B459" s="21" t="s">
        <v>612</v>
      </c>
      <c r="C459" s="48"/>
      <c r="D459" s="48"/>
      <c r="E459" s="22"/>
      <c r="F459" s="23"/>
      <c r="G459" s="23"/>
      <c r="H459" s="23"/>
      <c r="I459" s="23"/>
      <c r="J459" s="23"/>
      <c r="K459" s="21"/>
      <c r="L459" s="24"/>
      <c r="M459" s="21"/>
      <c r="N459" s="21"/>
      <c r="O459" s="21"/>
      <c r="P459" s="21"/>
      <c r="Q459" s="21"/>
      <c r="R459" s="21"/>
      <c r="S459" s="21"/>
      <c r="T459" s="21"/>
      <c r="U459" s="25"/>
      <c r="V459" s="25"/>
    </row>
    <row r="461" spans="1:22" x14ac:dyDescent="0.5">
      <c r="A461" t="s">
        <v>613</v>
      </c>
      <c r="B461" t="s">
        <v>614</v>
      </c>
      <c r="F461" s="8">
        <v>3.8479999999999999</v>
      </c>
      <c r="G461" s="8">
        <v>0.30299999999999999</v>
      </c>
      <c r="H461" s="8">
        <v>2.7846669999999998</v>
      </c>
      <c r="I461" s="12">
        <v>1.659227</v>
      </c>
      <c r="J461" s="8">
        <v>1.6782917587527202</v>
      </c>
      <c r="K461" s="13">
        <v>42914</v>
      </c>
      <c r="L461" s="7">
        <v>0.78263888888888899</v>
      </c>
      <c r="M461">
        <v>-4300</v>
      </c>
      <c r="N461">
        <v>77</v>
      </c>
      <c r="O461">
        <v>-16</v>
      </c>
      <c r="P461">
        <v>4</v>
      </c>
      <c r="Q461">
        <v>898683</v>
      </c>
      <c r="R461">
        <v>-75634</v>
      </c>
      <c r="S461">
        <v>92420</v>
      </c>
      <c r="T461" t="s">
        <v>24</v>
      </c>
      <c r="U461" s="11">
        <v>7.4517219999999996E-4</v>
      </c>
      <c r="V461" s="11">
        <v>4.9999999999999998E-8</v>
      </c>
    </row>
    <row r="462" spans="1:22" x14ac:dyDescent="0.5">
      <c r="A462" t="s">
        <v>616</v>
      </c>
      <c r="B462" t="s">
        <v>617</v>
      </c>
      <c r="F462" s="8">
        <v>3.702</v>
      </c>
      <c r="G462" s="8">
        <v>0.221</v>
      </c>
      <c r="H462" s="8">
        <v>2.805682</v>
      </c>
      <c r="I462" s="12">
        <v>1.6611045</v>
      </c>
      <c r="J462" s="8">
        <v>1.6890460533939917</v>
      </c>
      <c r="K462" s="13">
        <v>42914</v>
      </c>
      <c r="L462" s="7">
        <v>0.78541666666666676</v>
      </c>
      <c r="M462">
        <v>-3830</v>
      </c>
      <c r="N462">
        <v>502</v>
      </c>
      <c r="O462">
        <v>-19</v>
      </c>
      <c r="P462">
        <v>6</v>
      </c>
      <c r="Q462">
        <v>898683</v>
      </c>
      <c r="R462">
        <v>-75634</v>
      </c>
      <c r="S462">
        <v>92420</v>
      </c>
      <c r="T462" t="s">
        <v>24</v>
      </c>
      <c r="U462" s="11">
        <v>7.4124620000000005E-4</v>
      </c>
      <c r="V462" s="11">
        <v>4.9999999999999998E-8</v>
      </c>
    </row>
    <row r="463" spans="1:22" x14ac:dyDescent="0.5">
      <c r="A463" t="s">
        <v>618</v>
      </c>
      <c r="B463" t="s">
        <v>619</v>
      </c>
      <c r="F463" s="8">
        <v>3.7519999999999998</v>
      </c>
      <c r="G463" s="8">
        <v>0.20200000000000001</v>
      </c>
      <c r="H463" s="8">
        <v>2.7889550000000001</v>
      </c>
      <c r="I463" s="12">
        <v>1.6620429999999999</v>
      </c>
      <c r="J463" s="8">
        <v>1.678028185793027</v>
      </c>
      <c r="K463" s="13">
        <v>42914</v>
      </c>
      <c r="L463" s="7">
        <v>0.78749999999999998</v>
      </c>
      <c r="M463">
        <v>-3625</v>
      </c>
      <c r="N463">
        <v>137</v>
      </c>
      <c r="O463">
        <v>-21</v>
      </c>
      <c r="P463">
        <v>6</v>
      </c>
      <c r="Q463">
        <v>898683</v>
      </c>
      <c r="R463">
        <v>-75634</v>
      </c>
      <c r="S463">
        <v>92420</v>
      </c>
      <c r="T463" t="s">
        <v>24</v>
      </c>
      <c r="U463" s="11">
        <v>7.278009E-4</v>
      </c>
      <c r="V463" s="11">
        <v>4.9999999999999998E-8</v>
      </c>
    </row>
    <row r="464" spans="1:22" x14ac:dyDescent="0.5">
      <c r="A464" t="s">
        <v>620</v>
      </c>
      <c r="B464" t="s">
        <v>621</v>
      </c>
      <c r="F464" s="8">
        <v>3.8330000000000002</v>
      </c>
      <c r="G464" s="8">
        <v>0.24299999999999999</v>
      </c>
      <c r="H464" s="8">
        <v>2.793463</v>
      </c>
      <c r="I464" s="12">
        <v>1.6588750000000001</v>
      </c>
      <c r="J464" s="8">
        <v>1.6839502675005651</v>
      </c>
      <c r="K464" s="13">
        <v>42914</v>
      </c>
      <c r="L464" s="7">
        <v>0.79027777777777775</v>
      </c>
      <c r="M464">
        <v>-3177</v>
      </c>
      <c r="N464">
        <v>477</v>
      </c>
      <c r="O464">
        <v>-22</v>
      </c>
      <c r="P464">
        <v>7</v>
      </c>
      <c r="Q464">
        <v>898683</v>
      </c>
      <c r="R464">
        <v>-75634</v>
      </c>
      <c r="S464">
        <v>92420</v>
      </c>
      <c r="T464" t="s">
        <v>24</v>
      </c>
      <c r="U464" s="11">
        <v>7.4351609999999998E-4</v>
      </c>
      <c r="V464" s="11">
        <v>4.9999999999999998E-8</v>
      </c>
    </row>
    <row r="465" spans="1:22" s="15" customFormat="1" x14ac:dyDescent="0.5">
      <c r="B465" s="15" t="s">
        <v>29</v>
      </c>
      <c r="C465" s="16"/>
      <c r="D465" s="16"/>
      <c r="E465" s="16"/>
      <c r="F465" s="16">
        <f>AVERAGE(F461:F464)</f>
        <v>3.7837499999999999</v>
      </c>
      <c r="G465" s="16">
        <f>2*STDEV(F461:F464)</f>
        <v>0.13781509351301122</v>
      </c>
      <c r="H465" s="17"/>
      <c r="I465" s="14"/>
      <c r="J465" s="17"/>
      <c r="L465" s="18"/>
      <c r="U465" s="19"/>
      <c r="V465" s="19"/>
    </row>
    <row r="467" spans="1:22" x14ac:dyDescent="0.5">
      <c r="A467" t="s">
        <v>622</v>
      </c>
      <c r="B467" t="s">
        <v>625</v>
      </c>
      <c r="C467" s="46">
        <f>((F467/1000+1)/(E$482/1000+1)-1)*1000</f>
        <v>4.7637175486656691</v>
      </c>
      <c r="D467" s="46">
        <f>$G$482</f>
        <v>0.21968142518526368</v>
      </c>
      <c r="F467" s="8">
        <v>3.5089999999999999</v>
      </c>
      <c r="G467" s="8">
        <v>0.23499999999999999</v>
      </c>
      <c r="H467" s="8">
        <v>2.7926389999999999</v>
      </c>
      <c r="I467" s="12">
        <v>1.658366</v>
      </c>
      <c r="J467" s="8">
        <v>1.683970245410241</v>
      </c>
      <c r="K467" s="13">
        <v>42914</v>
      </c>
      <c r="L467" s="7">
        <v>0.7944444444444444</v>
      </c>
      <c r="M467">
        <v>-5315</v>
      </c>
      <c r="N467">
        <v>3620</v>
      </c>
      <c r="O467">
        <v>-24</v>
      </c>
      <c r="P467">
        <v>6</v>
      </c>
      <c r="Q467">
        <v>898683</v>
      </c>
      <c r="R467">
        <v>-75634</v>
      </c>
      <c r="S467">
        <v>92420</v>
      </c>
      <c r="T467" t="s">
        <v>24</v>
      </c>
      <c r="U467" s="11">
        <v>6.7765000000000002E-4</v>
      </c>
      <c r="V467" s="11">
        <v>4.9999999999999998E-8</v>
      </c>
    </row>
    <row r="468" spans="1:22" x14ac:dyDescent="0.5">
      <c r="A468" t="s">
        <v>623</v>
      </c>
      <c r="B468" t="s">
        <v>624</v>
      </c>
      <c r="C468" s="46">
        <f t="shared" ref="C468:C475" si="39">((F468/1000+1)/(E$482/1000+1)-1)*1000</f>
        <v>4.5344312230635175</v>
      </c>
      <c r="D468" s="46">
        <f t="shared" ref="D468:D475" si="40">$G$482</f>
        <v>0.21968142518526368</v>
      </c>
      <c r="F468" s="8">
        <v>3.28</v>
      </c>
      <c r="G468" s="8">
        <v>0.245</v>
      </c>
      <c r="H468" s="8">
        <v>2.782489</v>
      </c>
      <c r="I468" s="12">
        <v>1.6592660000000001</v>
      </c>
      <c r="J468" s="8">
        <v>1.6769396829682521</v>
      </c>
      <c r="K468" s="13">
        <v>42914</v>
      </c>
      <c r="L468" s="7">
        <v>0.79722222222222217</v>
      </c>
      <c r="M468">
        <v>-4674</v>
      </c>
      <c r="N468">
        <v>4264</v>
      </c>
      <c r="O468">
        <v>-27</v>
      </c>
      <c r="P468">
        <v>9</v>
      </c>
      <c r="Q468">
        <v>898683</v>
      </c>
      <c r="R468">
        <v>-75634</v>
      </c>
      <c r="S468">
        <v>92420</v>
      </c>
      <c r="T468" t="s">
        <v>24</v>
      </c>
      <c r="U468" s="11">
        <v>7.0596809999999999E-4</v>
      </c>
      <c r="V468" s="11">
        <v>4.9999999999999998E-8</v>
      </c>
    </row>
    <row r="469" spans="1:22" x14ac:dyDescent="0.5">
      <c r="A469" t="s">
        <v>626</v>
      </c>
      <c r="B469" t="s">
        <v>627</v>
      </c>
      <c r="C469" s="46">
        <f t="shared" si="39"/>
        <v>4.8528288280480503</v>
      </c>
      <c r="D469" s="46">
        <f t="shared" si="40"/>
        <v>0.21968142518526368</v>
      </c>
      <c r="F469" s="8">
        <v>3.5979999999999999</v>
      </c>
      <c r="G469" s="8">
        <v>0.25</v>
      </c>
      <c r="H469" s="8">
        <v>2.751369</v>
      </c>
      <c r="I469" s="12">
        <v>1.6536724999999999</v>
      </c>
      <c r="J469" s="8">
        <v>1.663793163398436</v>
      </c>
      <c r="K469" s="13">
        <v>42914</v>
      </c>
      <c r="L469" s="7">
        <v>0.80069444444444438</v>
      </c>
      <c r="M469">
        <v>-3657</v>
      </c>
      <c r="N469">
        <v>4421</v>
      </c>
      <c r="O469">
        <v>-28</v>
      </c>
      <c r="P469">
        <v>9</v>
      </c>
      <c r="Q469">
        <v>898683</v>
      </c>
      <c r="R469">
        <v>-75634</v>
      </c>
      <c r="S469">
        <v>92420</v>
      </c>
      <c r="T469" t="s">
        <v>24</v>
      </c>
      <c r="U469" s="11">
        <v>7.0375039999999998E-4</v>
      </c>
      <c r="V469" s="11">
        <v>4.9999999999999998E-8</v>
      </c>
    </row>
    <row r="470" spans="1:22" x14ac:dyDescent="0.5">
      <c r="A470" t="s">
        <v>628</v>
      </c>
      <c r="B470" t="s">
        <v>629</v>
      </c>
      <c r="C470" s="46">
        <f t="shared" si="39"/>
        <v>4.7597125473453072</v>
      </c>
      <c r="D470" s="46">
        <f t="shared" si="40"/>
        <v>0.21968142518526368</v>
      </c>
      <c r="F470" s="8">
        <v>3.5049999999999999</v>
      </c>
      <c r="G470" s="8">
        <v>0.23300000000000001</v>
      </c>
      <c r="H470" s="8">
        <v>2.7441309999999999</v>
      </c>
      <c r="I470" s="12">
        <v>1.6609480000000001</v>
      </c>
      <c r="J470" s="8">
        <v>1.6521474483246916</v>
      </c>
      <c r="K470" s="13">
        <v>42914</v>
      </c>
      <c r="L470" s="7">
        <v>0.8027777777777777</v>
      </c>
      <c r="M470">
        <v>-2051</v>
      </c>
      <c r="N470">
        <v>5292</v>
      </c>
      <c r="O470">
        <v>-30</v>
      </c>
      <c r="P470">
        <v>17</v>
      </c>
      <c r="Q470">
        <v>898683</v>
      </c>
      <c r="R470">
        <v>-75634</v>
      </c>
      <c r="S470">
        <v>92420</v>
      </c>
      <c r="T470" t="s">
        <v>24</v>
      </c>
      <c r="U470" s="11">
        <v>7.1670990000000003E-4</v>
      </c>
      <c r="V470" s="11">
        <v>4.9999999999999998E-8</v>
      </c>
    </row>
    <row r="471" spans="1:22" x14ac:dyDescent="0.5">
      <c r="A471" t="s">
        <v>630</v>
      </c>
      <c r="B471" t="s">
        <v>631</v>
      </c>
      <c r="C471" s="46">
        <f t="shared" si="39"/>
        <v>4.7156575328188843</v>
      </c>
      <c r="D471" s="46">
        <f t="shared" si="40"/>
        <v>0.21968142518526368</v>
      </c>
      <c r="F471" s="8">
        <v>3.4609999999999999</v>
      </c>
      <c r="G471" s="8">
        <v>0.248</v>
      </c>
      <c r="H471" s="8">
        <v>2.7672310000000002</v>
      </c>
      <c r="I471" s="12">
        <v>1.6609085000000001</v>
      </c>
      <c r="J471" s="8">
        <v>1.6660947908930563</v>
      </c>
      <c r="K471" s="13">
        <v>42914</v>
      </c>
      <c r="L471" s="7">
        <v>0.80555555555555547</v>
      </c>
      <c r="M471">
        <v>-1976</v>
      </c>
      <c r="N471">
        <v>5153</v>
      </c>
      <c r="O471">
        <v>-31</v>
      </c>
      <c r="P471">
        <v>16</v>
      </c>
      <c r="Q471">
        <v>898683</v>
      </c>
      <c r="R471">
        <v>-75634</v>
      </c>
      <c r="S471">
        <v>92420</v>
      </c>
      <c r="T471" t="s">
        <v>24</v>
      </c>
      <c r="U471" s="11">
        <v>7.096289E-4</v>
      </c>
      <c r="V471" s="11">
        <v>4.9999999999999998E-8</v>
      </c>
    </row>
    <row r="472" spans="1:22" x14ac:dyDescent="0.5">
      <c r="A472" t="s">
        <v>632</v>
      </c>
      <c r="B472" t="s">
        <v>633</v>
      </c>
      <c r="C472" s="46">
        <f t="shared" si="39"/>
        <v>4.6816150215942542</v>
      </c>
      <c r="D472" s="46">
        <f t="shared" si="40"/>
        <v>0.21968142518526368</v>
      </c>
      <c r="F472" s="8">
        <v>3.427</v>
      </c>
      <c r="G472" s="8">
        <v>0.23100000000000001</v>
      </c>
      <c r="H472" s="8">
        <v>2.766454</v>
      </c>
      <c r="I472" s="12">
        <v>1.654298</v>
      </c>
      <c r="J472" s="8">
        <v>1.6722827447050048</v>
      </c>
      <c r="K472" s="13">
        <v>42914</v>
      </c>
      <c r="L472" s="7">
        <v>0.80833333333333324</v>
      </c>
      <c r="M472">
        <v>-1387</v>
      </c>
      <c r="N472">
        <v>4831</v>
      </c>
      <c r="O472">
        <v>-34</v>
      </c>
      <c r="P472">
        <v>15</v>
      </c>
      <c r="Q472">
        <v>898683</v>
      </c>
      <c r="R472">
        <v>-75634</v>
      </c>
      <c r="S472">
        <v>92420</v>
      </c>
      <c r="T472" t="s">
        <v>24</v>
      </c>
      <c r="U472" s="11">
        <v>7.1242009999999999E-4</v>
      </c>
      <c r="V472" s="11">
        <v>4.9999999999999998E-8</v>
      </c>
    </row>
    <row r="473" spans="1:22" x14ac:dyDescent="0.5">
      <c r="A473" t="s">
        <v>634</v>
      </c>
      <c r="B473" t="s">
        <v>635</v>
      </c>
      <c r="C473" s="46">
        <f t="shared" si="39"/>
        <v>4.786746306258971</v>
      </c>
      <c r="D473" s="46">
        <f t="shared" si="40"/>
        <v>0.21968142518526368</v>
      </c>
      <c r="F473" s="8">
        <v>3.532</v>
      </c>
      <c r="G473" s="8">
        <v>0.25</v>
      </c>
      <c r="H473" s="8">
        <v>2.7556509999999999</v>
      </c>
      <c r="I473" s="12">
        <v>1.6557455000000001</v>
      </c>
      <c r="J473" s="8">
        <v>1.6642962339320866</v>
      </c>
      <c r="K473" s="13">
        <v>42914</v>
      </c>
      <c r="L473" s="7">
        <v>0.81111111111111101</v>
      </c>
      <c r="M473">
        <v>-1326</v>
      </c>
      <c r="N473">
        <v>5257</v>
      </c>
      <c r="O473">
        <v>-31</v>
      </c>
      <c r="P473">
        <v>14</v>
      </c>
      <c r="Q473">
        <v>898683</v>
      </c>
      <c r="R473">
        <v>-75634</v>
      </c>
      <c r="S473">
        <v>92420</v>
      </c>
      <c r="T473" t="s">
        <v>24</v>
      </c>
      <c r="U473" s="11">
        <v>6.9514390000000004E-4</v>
      </c>
      <c r="V473" s="11">
        <v>4.9000000000000002E-8</v>
      </c>
    </row>
    <row r="474" spans="1:22" x14ac:dyDescent="0.5">
      <c r="A474" t="s">
        <v>636</v>
      </c>
      <c r="B474" t="s">
        <v>637</v>
      </c>
      <c r="C474" s="46">
        <f t="shared" si="39"/>
        <v>5.5807378180598999</v>
      </c>
      <c r="D474" s="46">
        <f t="shared" si="40"/>
        <v>0.21968142518526368</v>
      </c>
      <c r="F474" s="8">
        <v>4.3250000000000002</v>
      </c>
      <c r="G474" s="8">
        <v>0.27600000000000002</v>
      </c>
      <c r="H474" s="8">
        <v>2.740113</v>
      </c>
      <c r="I474" s="12">
        <v>1.6523425</v>
      </c>
      <c r="J474" s="8">
        <v>1.658320233244621</v>
      </c>
      <c r="K474" s="13">
        <v>42914</v>
      </c>
      <c r="L474" s="7">
        <v>0.81458333333333333</v>
      </c>
      <c r="M474">
        <v>2072</v>
      </c>
      <c r="N474">
        <v>5417</v>
      </c>
      <c r="O474">
        <v>-30</v>
      </c>
      <c r="P474">
        <v>16</v>
      </c>
      <c r="Q474">
        <v>898683</v>
      </c>
      <c r="R474">
        <v>-75634</v>
      </c>
      <c r="S474">
        <v>92420</v>
      </c>
      <c r="T474" t="s">
        <v>24</v>
      </c>
      <c r="U474" s="11">
        <v>6.9408169999999995E-4</v>
      </c>
      <c r="V474" s="11">
        <v>4.9999999999999998E-8</v>
      </c>
    </row>
    <row r="475" spans="1:22" x14ac:dyDescent="0.5">
      <c r="A475" t="s">
        <v>638</v>
      </c>
      <c r="B475" t="s">
        <v>639</v>
      </c>
      <c r="C475" s="46">
        <f t="shared" si="39"/>
        <v>5.2753564673673203</v>
      </c>
      <c r="D475" s="46">
        <f t="shared" si="40"/>
        <v>0.21968142518526368</v>
      </c>
      <c r="F475" s="8">
        <v>4.0199999999999996</v>
      </c>
      <c r="G475" s="8">
        <v>0.24299999999999999</v>
      </c>
      <c r="H475" s="8">
        <v>2.7470110000000001</v>
      </c>
      <c r="I475" s="12">
        <v>1.6525380000000001</v>
      </c>
      <c r="J475" s="8">
        <v>1.6622982345943029</v>
      </c>
      <c r="K475" s="13">
        <v>42914</v>
      </c>
      <c r="L475" s="7">
        <v>0.81736111111111109</v>
      </c>
      <c r="M475">
        <v>2582</v>
      </c>
      <c r="N475">
        <v>5397</v>
      </c>
      <c r="O475">
        <v>-29</v>
      </c>
      <c r="P475">
        <v>17</v>
      </c>
      <c r="Q475">
        <v>898683</v>
      </c>
      <c r="R475">
        <v>-75634</v>
      </c>
      <c r="S475">
        <v>92420</v>
      </c>
      <c r="T475" t="s">
        <v>24</v>
      </c>
      <c r="U475" s="11">
        <v>7.5064619999999996E-4</v>
      </c>
      <c r="V475" s="11">
        <v>4.9000000000000002E-8</v>
      </c>
    </row>
    <row r="477" spans="1:22" x14ac:dyDescent="0.5">
      <c r="A477" t="s">
        <v>640</v>
      </c>
      <c r="B477" t="s">
        <v>614</v>
      </c>
      <c r="F477" s="8">
        <v>3.9529999999999998</v>
      </c>
      <c r="G477" s="8">
        <v>0.17100000000000001</v>
      </c>
      <c r="H477" s="8">
        <v>2.7161930000000001</v>
      </c>
      <c r="I477" s="12">
        <v>1.6372045</v>
      </c>
      <c r="J477" s="8">
        <v>1.6590432044378085</v>
      </c>
      <c r="K477" s="13">
        <v>42914</v>
      </c>
      <c r="L477" s="7">
        <v>0.82013888888888886</v>
      </c>
      <c r="M477">
        <v>-4284</v>
      </c>
      <c r="N477">
        <v>48</v>
      </c>
      <c r="O477">
        <v>-19</v>
      </c>
      <c r="P477">
        <v>5</v>
      </c>
      <c r="Q477">
        <v>898683</v>
      </c>
      <c r="R477">
        <v>-75634</v>
      </c>
      <c r="S477">
        <v>92420</v>
      </c>
      <c r="T477" t="s">
        <v>24</v>
      </c>
      <c r="U477" s="11">
        <v>7.5126559999999997E-4</v>
      </c>
      <c r="V477" s="11">
        <v>4.9999999999999998E-8</v>
      </c>
    </row>
    <row r="478" spans="1:22" x14ac:dyDescent="0.5">
      <c r="A478" t="s">
        <v>641</v>
      </c>
      <c r="B478" t="s">
        <v>614</v>
      </c>
      <c r="F478" s="8">
        <v>3.7069999999999999</v>
      </c>
      <c r="G478" s="8">
        <v>0.23799999999999999</v>
      </c>
      <c r="H478" s="8">
        <v>2.746588</v>
      </c>
      <c r="I478" s="12">
        <v>1.6344665</v>
      </c>
      <c r="J478" s="8">
        <v>1.6804186564851589</v>
      </c>
      <c r="K478" s="13">
        <v>42914</v>
      </c>
      <c r="L478" s="7">
        <v>0.8222222222222223</v>
      </c>
      <c r="M478">
        <v>-4271</v>
      </c>
      <c r="N478">
        <v>75</v>
      </c>
      <c r="O478">
        <v>-20</v>
      </c>
      <c r="P478">
        <v>6</v>
      </c>
      <c r="Q478">
        <v>898683</v>
      </c>
      <c r="R478">
        <v>-75634</v>
      </c>
      <c r="S478">
        <v>92420</v>
      </c>
      <c r="T478" t="s">
        <v>24</v>
      </c>
      <c r="U478" s="11">
        <v>7.6006190000000001E-4</v>
      </c>
      <c r="V478" s="11">
        <v>4.9999999999999998E-8</v>
      </c>
    </row>
    <row r="479" spans="1:22" x14ac:dyDescent="0.5">
      <c r="A479" t="s">
        <v>642</v>
      </c>
      <c r="B479" t="s">
        <v>614</v>
      </c>
      <c r="F479" s="8">
        <v>3.8849999999999998</v>
      </c>
      <c r="G479" s="8">
        <v>0.29799999999999999</v>
      </c>
      <c r="H479" s="8">
        <v>2.7420990000000001</v>
      </c>
      <c r="I479" s="12">
        <v>1.6300465000000002</v>
      </c>
      <c r="J479" s="8">
        <v>1.6822213354036217</v>
      </c>
      <c r="K479" s="13">
        <v>42914</v>
      </c>
      <c r="L479" s="7">
        <v>0.82500000000000007</v>
      </c>
      <c r="M479">
        <v>-4259</v>
      </c>
      <c r="N479">
        <v>55</v>
      </c>
      <c r="O479">
        <v>-20</v>
      </c>
      <c r="P479">
        <v>6</v>
      </c>
      <c r="Q479">
        <v>898683</v>
      </c>
      <c r="R479">
        <v>-75634</v>
      </c>
      <c r="S479">
        <v>92420</v>
      </c>
      <c r="T479" t="s">
        <v>24</v>
      </c>
      <c r="U479" s="11">
        <v>7.7781940000000004E-4</v>
      </c>
      <c r="V479" s="11">
        <v>4.9000000000000002E-8</v>
      </c>
    </row>
    <row r="480" spans="1:22" x14ac:dyDescent="0.5">
      <c r="A480" t="s">
        <v>643</v>
      </c>
      <c r="B480" t="s">
        <v>614</v>
      </c>
      <c r="F480" s="8">
        <v>3.9990000000000001</v>
      </c>
      <c r="G480" s="8">
        <v>0.20200000000000001</v>
      </c>
      <c r="H480" s="8">
        <v>2.730369</v>
      </c>
      <c r="I480" s="12">
        <v>1.6326670000000001</v>
      </c>
      <c r="J480" s="8">
        <v>1.6723367349251255</v>
      </c>
      <c r="K480" s="13">
        <v>42914</v>
      </c>
      <c r="L480" s="7">
        <v>0.82708333333333339</v>
      </c>
      <c r="M480">
        <v>-4241</v>
      </c>
      <c r="N480">
        <v>45</v>
      </c>
      <c r="O480">
        <v>-20</v>
      </c>
      <c r="P480">
        <v>5</v>
      </c>
      <c r="Q480">
        <v>898683</v>
      </c>
      <c r="R480">
        <v>-75634</v>
      </c>
      <c r="S480">
        <v>92420</v>
      </c>
      <c r="T480" t="s">
        <v>24</v>
      </c>
      <c r="U480" s="11">
        <v>7.6618719999999995E-4</v>
      </c>
      <c r="V480" s="11">
        <v>4.9999999999999998E-8</v>
      </c>
    </row>
    <row r="481" spans="1:22" s="15" customFormat="1" x14ac:dyDescent="0.5">
      <c r="B481" s="15" t="s">
        <v>29</v>
      </c>
      <c r="C481" s="16"/>
      <c r="D481" s="16"/>
      <c r="E481" s="16"/>
      <c r="F481" s="16">
        <f>AVERAGE(F477:F480)</f>
        <v>3.8860000000000001</v>
      </c>
      <c r="G481" s="16">
        <f>2*STDEV(F477:F480)</f>
        <v>0.25638512697372562</v>
      </c>
      <c r="H481" s="17"/>
      <c r="I481" s="14"/>
      <c r="J481" s="17"/>
      <c r="L481" s="18"/>
      <c r="U481" s="19"/>
      <c r="V481" s="19"/>
    </row>
    <row r="482" spans="1:22" x14ac:dyDescent="0.5">
      <c r="B482" s="40" t="s">
        <v>90</v>
      </c>
      <c r="C482" s="40">
        <v>5.09</v>
      </c>
      <c r="D482" s="40"/>
      <c r="E482" s="41">
        <f>((F482/1000+1)/(C482/1000+1)-1)*1000</f>
        <v>-1.248768766976216</v>
      </c>
      <c r="F482" s="41">
        <f>AVERAGE(F461:F464, F477:F480)</f>
        <v>3.8348749999999998</v>
      </c>
      <c r="G482" s="41">
        <f>2*STDEV(F461:F464, F477:F480)</f>
        <v>0.21968142518526368</v>
      </c>
    </row>
    <row r="484" spans="1:22" x14ac:dyDescent="0.5">
      <c r="A484" s="20"/>
      <c r="B484" s="20" t="s">
        <v>644</v>
      </c>
      <c r="C484" s="47"/>
      <c r="D484" s="47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33"/>
    </row>
    <row r="485" spans="1:22" x14ac:dyDescent="0.5">
      <c r="A485" s="21"/>
      <c r="B485" s="21" t="s">
        <v>52</v>
      </c>
      <c r="C485" s="48"/>
      <c r="D485" s="48"/>
      <c r="E485" s="22"/>
      <c r="F485" s="23"/>
      <c r="G485" s="23"/>
      <c r="H485" s="23"/>
      <c r="I485" s="23"/>
      <c r="J485" s="23"/>
      <c r="K485" s="21"/>
      <c r="L485" s="24"/>
      <c r="M485" s="21"/>
      <c r="N485" s="21"/>
      <c r="O485" s="21"/>
      <c r="P485" s="21"/>
      <c r="Q485" s="21"/>
      <c r="R485" s="21"/>
      <c r="S485" s="21"/>
      <c r="T485" s="21"/>
      <c r="U485" s="25"/>
      <c r="V485" s="25"/>
    </row>
    <row r="486" spans="1:22" x14ac:dyDescent="0.5">
      <c r="C486" s="61"/>
      <c r="D486" s="61"/>
      <c r="E486"/>
      <c r="F486"/>
      <c r="G486"/>
      <c r="H486"/>
      <c r="J486"/>
      <c r="L486"/>
      <c r="U486"/>
      <c r="V486"/>
    </row>
    <row r="487" spans="1:22" x14ac:dyDescent="0.5">
      <c r="A487" t="s">
        <v>645</v>
      </c>
      <c r="B487" t="s">
        <v>40</v>
      </c>
      <c r="F487" s="8">
        <v>4.3449999999999998</v>
      </c>
      <c r="G487" s="8">
        <v>0.27800000000000002</v>
      </c>
      <c r="H487" s="8">
        <v>2.7529979999999998</v>
      </c>
      <c r="I487" s="12">
        <v>1.6724479999999999</v>
      </c>
      <c r="J487" s="8">
        <v>1.6460888470075004</v>
      </c>
      <c r="K487" s="13">
        <v>42915</v>
      </c>
      <c r="L487" s="7">
        <v>0.34097222222222223</v>
      </c>
      <c r="M487">
        <v>1549</v>
      </c>
      <c r="N487">
        <v>-588</v>
      </c>
      <c r="O487">
        <v>-5</v>
      </c>
      <c r="P487">
        <v>0</v>
      </c>
      <c r="Q487">
        <v>898683</v>
      </c>
      <c r="R487">
        <v>-76549</v>
      </c>
      <c r="S487">
        <v>91654</v>
      </c>
      <c r="T487" t="s">
        <v>24</v>
      </c>
      <c r="U487" s="11">
        <v>1.730376E-4</v>
      </c>
      <c r="V487" s="11">
        <v>1.6000000000000001E-8</v>
      </c>
    </row>
    <row r="488" spans="1:22" x14ac:dyDescent="0.5">
      <c r="A488" t="s">
        <v>646</v>
      </c>
      <c r="B488" t="s">
        <v>40</v>
      </c>
      <c r="F488" s="8">
        <v>4.149</v>
      </c>
      <c r="G488" s="8">
        <v>0.29699999999999999</v>
      </c>
      <c r="H488" s="8">
        <v>2.7524039999999999</v>
      </c>
      <c r="I488" s="12">
        <v>1.6634125000000002</v>
      </c>
      <c r="J488" s="8">
        <v>1.654673149324055</v>
      </c>
      <c r="K488" s="13">
        <v>42915</v>
      </c>
      <c r="L488" s="7">
        <v>0.3430555555555555</v>
      </c>
      <c r="M488">
        <v>1569</v>
      </c>
      <c r="N488">
        <v>-588</v>
      </c>
      <c r="O488">
        <v>-5</v>
      </c>
      <c r="P488">
        <v>-1</v>
      </c>
      <c r="Q488">
        <v>898683</v>
      </c>
      <c r="R488">
        <v>-76549</v>
      </c>
      <c r="S488">
        <v>91654</v>
      </c>
      <c r="T488" t="s">
        <v>24</v>
      </c>
      <c r="U488" s="11">
        <v>1.800401E-4</v>
      </c>
      <c r="V488" s="11">
        <v>1.6000000000000001E-8</v>
      </c>
    </row>
    <row r="489" spans="1:22" x14ac:dyDescent="0.5">
      <c r="A489" t="s">
        <v>647</v>
      </c>
      <c r="B489" t="s">
        <v>40</v>
      </c>
      <c r="F489" s="8">
        <v>3.9769999999999999</v>
      </c>
      <c r="G489" s="8">
        <v>0.19</v>
      </c>
      <c r="H489" s="8">
        <v>2.7239469999999999</v>
      </c>
      <c r="I489" s="12">
        <v>1.6551979999999999</v>
      </c>
      <c r="J489" s="8">
        <v>1.6456925395028268</v>
      </c>
      <c r="K489" s="13">
        <v>42915</v>
      </c>
      <c r="L489" s="7">
        <v>0.34513888888888888</v>
      </c>
      <c r="M489">
        <v>1589</v>
      </c>
      <c r="N489">
        <v>-588</v>
      </c>
      <c r="O489">
        <v>-5</v>
      </c>
      <c r="P489">
        <v>-1</v>
      </c>
      <c r="Q489">
        <v>898683</v>
      </c>
      <c r="R489">
        <v>-76549</v>
      </c>
      <c r="S489">
        <v>91654</v>
      </c>
      <c r="T489" t="s">
        <v>24</v>
      </c>
      <c r="U489" s="11">
        <v>1.7970860000000001E-4</v>
      </c>
      <c r="V489" s="11">
        <v>1.6000000000000001E-8</v>
      </c>
    </row>
    <row r="490" spans="1:22" x14ac:dyDescent="0.5">
      <c r="A490" t="s">
        <v>648</v>
      </c>
      <c r="B490" t="s">
        <v>40</v>
      </c>
      <c r="F490" s="8">
        <v>4.5529999999999999</v>
      </c>
      <c r="G490" s="8">
        <v>0.223</v>
      </c>
      <c r="H490" s="8">
        <v>2.613594</v>
      </c>
      <c r="I490" s="12">
        <v>1.6464750000000001</v>
      </c>
      <c r="J490" s="8">
        <v>1.5873876007834919</v>
      </c>
      <c r="K490" s="13">
        <v>42915</v>
      </c>
      <c r="L490" s="7">
        <v>0.34861111111111115</v>
      </c>
      <c r="M490">
        <v>1568</v>
      </c>
      <c r="N490">
        <v>-609</v>
      </c>
      <c r="O490">
        <v>-6</v>
      </c>
      <c r="P490">
        <v>-1</v>
      </c>
      <c r="Q490">
        <v>898683</v>
      </c>
      <c r="R490">
        <v>-76549</v>
      </c>
      <c r="S490">
        <v>91654</v>
      </c>
      <c r="T490" t="s">
        <v>24</v>
      </c>
      <c r="U490" s="11">
        <v>1.8269240000000001E-4</v>
      </c>
      <c r="V490" s="11">
        <v>1.6000000000000001E-8</v>
      </c>
    </row>
    <row r="491" spans="1:22" s="15" customFormat="1" x14ac:dyDescent="0.5">
      <c r="B491" s="15" t="s">
        <v>29</v>
      </c>
      <c r="C491" s="16"/>
      <c r="D491" s="16"/>
      <c r="E491" s="16"/>
      <c r="F491" s="16">
        <f>AVERAGE(F487:F490)</f>
        <v>4.2560000000000002</v>
      </c>
      <c r="G491" s="16">
        <f>2*STDEV(F487:F490)</f>
        <v>0.4972189323292775</v>
      </c>
      <c r="H491" s="17"/>
      <c r="I491" s="14"/>
      <c r="J491" s="17"/>
      <c r="L491" s="18"/>
      <c r="U491" s="19"/>
      <c r="V491" s="19"/>
    </row>
    <row r="492" spans="1:22" s="15" customFormat="1" x14ac:dyDescent="0.5">
      <c r="C492" s="16"/>
      <c r="D492" s="16"/>
      <c r="E492" s="16"/>
      <c r="F492" s="16"/>
      <c r="G492" s="16"/>
      <c r="H492" s="17"/>
      <c r="I492" s="14"/>
      <c r="J492" s="17"/>
      <c r="L492" s="18"/>
      <c r="U492" s="19"/>
      <c r="V492" s="19"/>
    </row>
    <row r="493" spans="1:22" x14ac:dyDescent="0.5">
      <c r="A493" s="53"/>
      <c r="B493" s="58" t="s">
        <v>649</v>
      </c>
      <c r="C493" s="60"/>
      <c r="D493" s="60"/>
      <c r="E493" s="54"/>
      <c r="F493" s="55"/>
      <c r="G493" s="55"/>
      <c r="H493" s="55"/>
      <c r="I493" s="55"/>
      <c r="J493" s="55"/>
      <c r="K493" s="53"/>
      <c r="L493" s="56"/>
      <c r="M493" s="53"/>
      <c r="N493" s="53"/>
      <c r="O493" s="53"/>
      <c r="P493" s="53"/>
      <c r="Q493" s="53"/>
      <c r="R493" s="53"/>
      <c r="S493" s="53"/>
      <c r="T493" s="53"/>
      <c r="U493" s="57"/>
      <c r="V493" s="57"/>
    </row>
    <row r="494" spans="1:22" x14ac:dyDescent="0.5">
      <c r="C494" s="61"/>
      <c r="D494" s="61"/>
      <c r="E494"/>
      <c r="F494"/>
      <c r="G494"/>
      <c r="H494"/>
      <c r="I494"/>
      <c r="J494"/>
      <c r="L494"/>
      <c r="U494"/>
      <c r="V494"/>
    </row>
    <row r="495" spans="1:22" x14ac:dyDescent="0.5">
      <c r="A495" s="21"/>
      <c r="B495" s="21" t="s">
        <v>612</v>
      </c>
      <c r="C495" s="48"/>
      <c r="D495" s="48"/>
      <c r="E495" s="22"/>
      <c r="F495" s="23"/>
      <c r="G495" s="23"/>
      <c r="H495" s="23"/>
      <c r="I495" s="23"/>
      <c r="J495" s="23"/>
      <c r="K495" s="21"/>
      <c r="L495" s="24"/>
      <c r="M495" s="21"/>
      <c r="N495" s="21"/>
      <c r="O495" s="21"/>
      <c r="P495" s="21"/>
      <c r="Q495" s="21"/>
      <c r="R495" s="21"/>
      <c r="S495" s="21"/>
      <c r="T495" s="21"/>
      <c r="U495" s="25"/>
      <c r="V495" s="25"/>
    </row>
    <row r="497" spans="1:22" x14ac:dyDescent="0.5">
      <c r="A497" t="s">
        <v>650</v>
      </c>
      <c r="B497" t="s">
        <v>614</v>
      </c>
      <c r="F497" s="8">
        <v>4.085</v>
      </c>
      <c r="G497" s="8">
        <v>0.23599999999999999</v>
      </c>
      <c r="H497" s="8">
        <v>2.6881910000000002</v>
      </c>
      <c r="I497" s="12">
        <v>1.631885</v>
      </c>
      <c r="J497" s="8">
        <v>1.6472919353998599</v>
      </c>
      <c r="K497" s="13">
        <v>42915</v>
      </c>
      <c r="L497" s="7">
        <v>0.35694444444444445</v>
      </c>
      <c r="M497">
        <v>-4210</v>
      </c>
      <c r="N497">
        <v>77</v>
      </c>
      <c r="O497">
        <v>-14</v>
      </c>
      <c r="P497">
        <v>9</v>
      </c>
      <c r="Q497">
        <v>898683</v>
      </c>
      <c r="R497">
        <v>-76549</v>
      </c>
      <c r="S497">
        <v>91654</v>
      </c>
      <c r="T497" t="s">
        <v>24</v>
      </c>
      <c r="U497" s="11">
        <v>5.3951360000000002E-4</v>
      </c>
      <c r="V497" s="11">
        <v>2.7999999999999999E-8</v>
      </c>
    </row>
    <row r="498" spans="1:22" x14ac:dyDescent="0.5">
      <c r="A498" t="s">
        <v>651</v>
      </c>
      <c r="B498" t="s">
        <v>614</v>
      </c>
      <c r="F498" s="8">
        <v>4.0039999999999996</v>
      </c>
      <c r="G498" s="8">
        <v>0.186</v>
      </c>
      <c r="H498" s="8">
        <v>2.679332</v>
      </c>
      <c r="I498" s="12">
        <v>1.6283645</v>
      </c>
      <c r="J498" s="8">
        <v>1.645412928125122</v>
      </c>
      <c r="K498" s="13">
        <v>42915</v>
      </c>
      <c r="L498" s="7">
        <v>0.35902777777777778</v>
      </c>
      <c r="M498">
        <v>-4211</v>
      </c>
      <c r="N498">
        <v>58</v>
      </c>
      <c r="O498">
        <v>-15</v>
      </c>
      <c r="P498">
        <v>9</v>
      </c>
      <c r="Q498">
        <v>898683</v>
      </c>
      <c r="R498">
        <v>-76549</v>
      </c>
      <c r="S498">
        <v>91654</v>
      </c>
      <c r="T498" t="s">
        <v>24</v>
      </c>
      <c r="U498" s="11">
        <v>5.9142639999999996E-4</v>
      </c>
      <c r="V498" s="11">
        <v>2.9999999999999997E-8</v>
      </c>
    </row>
    <row r="499" spans="1:22" x14ac:dyDescent="0.5">
      <c r="A499" t="s">
        <v>652</v>
      </c>
      <c r="B499" t="s">
        <v>614</v>
      </c>
      <c r="F499" s="8">
        <v>4.1959999999999997</v>
      </c>
      <c r="G499" s="8">
        <v>0.222</v>
      </c>
      <c r="H499" s="8">
        <v>2.6725729999999999</v>
      </c>
      <c r="I499" s="12">
        <v>1.6245309999999999</v>
      </c>
      <c r="J499" s="8">
        <v>1.6451351189974215</v>
      </c>
      <c r="K499" s="13">
        <v>42915</v>
      </c>
      <c r="L499" s="7">
        <v>0.36180555555555555</v>
      </c>
      <c r="M499">
        <v>-4198</v>
      </c>
      <c r="N499">
        <v>58</v>
      </c>
      <c r="O499">
        <v>-16</v>
      </c>
      <c r="P499">
        <v>8</v>
      </c>
      <c r="Q499">
        <v>898683</v>
      </c>
      <c r="R499">
        <v>-76549</v>
      </c>
      <c r="S499">
        <v>91654</v>
      </c>
      <c r="T499" t="s">
        <v>24</v>
      </c>
      <c r="U499" s="11">
        <v>5.8093890000000001E-4</v>
      </c>
      <c r="V499" s="11">
        <v>3.2000000000000002E-8</v>
      </c>
    </row>
    <row r="500" spans="1:22" x14ac:dyDescent="0.5">
      <c r="A500" t="s">
        <v>653</v>
      </c>
      <c r="B500" t="s">
        <v>614</v>
      </c>
      <c r="F500" s="8">
        <v>4.1040000000000001</v>
      </c>
      <c r="G500" s="8">
        <v>0.247</v>
      </c>
      <c r="H500" s="8">
        <v>2.6505160000000001</v>
      </c>
      <c r="I500" s="12">
        <v>1.6166689999999999</v>
      </c>
      <c r="J500" s="8">
        <v>1.6394920667124813</v>
      </c>
      <c r="K500" s="13">
        <v>42915</v>
      </c>
      <c r="L500" s="7">
        <v>0.36388888888888887</v>
      </c>
      <c r="M500">
        <v>-4193</v>
      </c>
      <c r="N500">
        <v>77</v>
      </c>
      <c r="O500">
        <v>-16</v>
      </c>
      <c r="P500">
        <v>8</v>
      </c>
      <c r="Q500">
        <v>898683</v>
      </c>
      <c r="R500">
        <v>-76549</v>
      </c>
      <c r="S500">
        <v>91654</v>
      </c>
      <c r="T500" t="s">
        <v>24</v>
      </c>
      <c r="U500" s="11">
        <v>6.0598409999999998E-4</v>
      </c>
      <c r="V500" s="11">
        <v>3.2999999999999998E-8</v>
      </c>
    </row>
    <row r="501" spans="1:22" s="15" customFormat="1" x14ac:dyDescent="0.5">
      <c r="B501" s="15" t="s">
        <v>29</v>
      </c>
      <c r="C501" s="16"/>
      <c r="D501" s="16"/>
      <c r="E501" s="16"/>
      <c r="F501" s="16">
        <f>AVERAGE(F497:F500)</f>
        <v>4.0972499999999998</v>
      </c>
      <c r="G501" s="16">
        <f>2*STDEV(F497:F500)</f>
        <v>0.15766102879278709</v>
      </c>
      <c r="H501" s="17"/>
      <c r="I501" s="14"/>
      <c r="J501" s="17"/>
      <c r="L501" s="18"/>
      <c r="U501" s="19"/>
      <c r="V501" s="19"/>
    </row>
    <row r="503" spans="1:22" x14ac:dyDescent="0.5">
      <c r="A503" t="s">
        <v>654</v>
      </c>
      <c r="B503" t="s">
        <v>655</v>
      </c>
      <c r="C503" s="46">
        <f>((F503/1000+1)/(E$525/1000+1)-1)*1000</f>
        <v>5.1946075644151435</v>
      </c>
      <c r="D503" s="46">
        <f>$G$525</f>
        <v>0.13915664349419826</v>
      </c>
      <c r="F503" s="8">
        <v>4.1609999999999996</v>
      </c>
      <c r="G503" s="8">
        <v>0.27100000000000002</v>
      </c>
      <c r="H503" s="8">
        <v>2.6368749999999999</v>
      </c>
      <c r="I503" s="12">
        <v>1.6176075000000001</v>
      </c>
      <c r="J503" s="8">
        <v>1.630108045369473</v>
      </c>
      <c r="K503" s="13">
        <v>42915</v>
      </c>
      <c r="L503" s="7">
        <v>0.36736111111111108</v>
      </c>
      <c r="M503">
        <v>2522</v>
      </c>
      <c r="N503">
        <v>4871</v>
      </c>
      <c r="O503">
        <v>-30</v>
      </c>
      <c r="P503">
        <v>16</v>
      </c>
      <c r="Q503">
        <v>898683</v>
      </c>
      <c r="R503">
        <v>-76549</v>
      </c>
      <c r="S503">
        <v>91654</v>
      </c>
      <c r="T503" t="s">
        <v>24</v>
      </c>
      <c r="U503" s="11">
        <v>5.4402490000000003E-4</v>
      </c>
      <c r="V503" s="11">
        <v>3.4E-8</v>
      </c>
    </row>
    <row r="504" spans="1:22" x14ac:dyDescent="0.5">
      <c r="A504" t="s">
        <v>656</v>
      </c>
      <c r="B504" t="s">
        <v>657</v>
      </c>
      <c r="C504" s="46">
        <f t="shared" ref="C504:C518" si="41">((F504/1000+1)/(E$525/1000+1)-1)*1000</f>
        <v>5.211625062932379</v>
      </c>
      <c r="D504" s="46">
        <f t="shared" ref="D504:D518" si="42">$G$525</f>
        <v>0.13915664349419826</v>
      </c>
      <c r="F504" s="8">
        <v>4.1779999999999999</v>
      </c>
      <c r="G504" s="8">
        <v>0.19800000000000001</v>
      </c>
      <c r="H504" s="8">
        <v>2.634655</v>
      </c>
      <c r="I504" s="12">
        <v>1.611388</v>
      </c>
      <c r="J504" s="8">
        <v>1.6350221051664775</v>
      </c>
      <c r="K504" s="13">
        <v>42915</v>
      </c>
      <c r="L504" s="7">
        <v>0.37013888888888885</v>
      </c>
      <c r="M504">
        <v>2317</v>
      </c>
      <c r="N504">
        <v>4936</v>
      </c>
      <c r="O504">
        <v>-29</v>
      </c>
      <c r="P504">
        <v>16</v>
      </c>
      <c r="Q504">
        <v>898683</v>
      </c>
      <c r="R504">
        <v>-76549</v>
      </c>
      <c r="S504">
        <v>91654</v>
      </c>
      <c r="T504" t="s">
        <v>24</v>
      </c>
      <c r="U504" s="11">
        <v>6.1564219999999997E-4</v>
      </c>
      <c r="V504" s="11">
        <v>3.5000000000000002E-8</v>
      </c>
    </row>
    <row r="505" spans="1:22" x14ac:dyDescent="0.5">
      <c r="A505" t="s">
        <v>658</v>
      </c>
      <c r="B505" t="s">
        <v>659</v>
      </c>
      <c r="C505" s="46">
        <f t="shared" si="41"/>
        <v>5.2356497667214175</v>
      </c>
      <c r="D505" s="46">
        <f t="shared" si="42"/>
        <v>0.13915664349419826</v>
      </c>
      <c r="F505" s="8">
        <v>4.202</v>
      </c>
      <c r="G505" s="8">
        <v>0.23400000000000001</v>
      </c>
      <c r="H505" s="8">
        <v>2.6082960000000002</v>
      </c>
      <c r="I505" s="12">
        <v>1.6021179999999999</v>
      </c>
      <c r="J505" s="8">
        <v>1.62802989542593</v>
      </c>
      <c r="K505" s="13">
        <v>42915</v>
      </c>
      <c r="L505" s="7">
        <v>0.37222222222222223</v>
      </c>
      <c r="M505">
        <v>2210</v>
      </c>
      <c r="N505">
        <v>4871</v>
      </c>
      <c r="O505">
        <v>-30</v>
      </c>
      <c r="P505">
        <v>16</v>
      </c>
      <c r="Q505">
        <v>898683</v>
      </c>
      <c r="R505">
        <v>-76549</v>
      </c>
      <c r="S505">
        <v>91654</v>
      </c>
      <c r="T505" t="s">
        <v>24</v>
      </c>
      <c r="U505" s="11">
        <v>5.7026069999999997E-4</v>
      </c>
      <c r="V505" s="11">
        <v>3.5000000000000002E-8</v>
      </c>
    </row>
    <row r="506" spans="1:22" x14ac:dyDescent="0.5">
      <c r="A506" s="50" t="s">
        <v>660</v>
      </c>
      <c r="B506" s="50" t="s">
        <v>661</v>
      </c>
      <c r="C506" s="59">
        <f t="shared" si="41"/>
        <v>4.8022040691932943</v>
      </c>
      <c r="D506" s="59">
        <f t="shared" si="42"/>
        <v>0.13915664349419826</v>
      </c>
      <c r="E506" s="52"/>
      <c r="F506" s="51">
        <v>3.7690000000000001</v>
      </c>
      <c r="G506" s="51">
        <v>0.17199999999999999</v>
      </c>
      <c r="H506" s="51">
        <v>2.6129030000000002</v>
      </c>
      <c r="I506" s="12">
        <v>1.5976975</v>
      </c>
      <c r="J506" s="8">
        <v>1.6354178434903981</v>
      </c>
      <c r="K506" s="13">
        <v>42915</v>
      </c>
      <c r="L506" s="7">
        <v>0.3743055555555555</v>
      </c>
      <c r="M506">
        <v>3189</v>
      </c>
      <c r="N506">
        <v>4570</v>
      </c>
      <c r="O506">
        <v>-32</v>
      </c>
      <c r="P506">
        <v>14</v>
      </c>
      <c r="Q506">
        <v>898683</v>
      </c>
      <c r="R506">
        <v>-76549</v>
      </c>
      <c r="S506">
        <v>91654</v>
      </c>
      <c r="T506" t="s">
        <v>24</v>
      </c>
      <c r="U506" s="11">
        <v>5.5427679999999998E-4</v>
      </c>
      <c r="V506" s="11">
        <v>3.5999999999999998E-8</v>
      </c>
    </row>
    <row r="507" spans="1:22" x14ac:dyDescent="0.5">
      <c r="A507" t="s">
        <v>662</v>
      </c>
      <c r="B507" t="s">
        <v>663</v>
      </c>
      <c r="C507" s="46">
        <f t="shared" si="41"/>
        <v>5.282698144974951</v>
      </c>
      <c r="D507" s="46">
        <f t="shared" si="42"/>
        <v>0.13915664349419826</v>
      </c>
      <c r="F507" s="8">
        <v>4.2489999999999997</v>
      </c>
      <c r="G507" s="8">
        <v>0.27600000000000002</v>
      </c>
      <c r="H507" s="8">
        <v>2.773434</v>
      </c>
      <c r="I507" s="12">
        <v>1.6762809999999999</v>
      </c>
      <c r="J507" s="8">
        <v>1.6545161580904395</v>
      </c>
      <c r="K507" s="13">
        <v>42915</v>
      </c>
      <c r="L507" s="7">
        <v>0.37916666666666665</v>
      </c>
      <c r="M507">
        <v>-6183</v>
      </c>
      <c r="N507">
        <v>1791</v>
      </c>
      <c r="O507">
        <v>-6</v>
      </c>
      <c r="P507">
        <v>3</v>
      </c>
      <c r="Q507">
        <v>898683</v>
      </c>
      <c r="R507">
        <v>-76549</v>
      </c>
      <c r="S507">
        <v>91654</v>
      </c>
      <c r="T507" t="s">
        <v>24</v>
      </c>
      <c r="U507" s="11">
        <v>5.3977980000000005E-4</v>
      </c>
      <c r="V507" s="11">
        <v>3.7E-8</v>
      </c>
    </row>
    <row r="508" spans="1:22" x14ac:dyDescent="0.5">
      <c r="A508" t="s">
        <v>664</v>
      </c>
      <c r="B508" t="s">
        <v>665</v>
      </c>
      <c r="C508" s="46">
        <f t="shared" si="41"/>
        <v>7.6591417614448876</v>
      </c>
      <c r="D508" s="46">
        <f t="shared" si="42"/>
        <v>0.13915664349419826</v>
      </c>
      <c r="F508" s="8">
        <v>6.6230000000000002</v>
      </c>
      <c r="G508" s="8">
        <v>0.20899999999999999</v>
      </c>
      <c r="H508" s="8">
        <v>2.777809</v>
      </c>
      <c r="I508" s="12">
        <v>1.6866080000000001</v>
      </c>
      <c r="J508" s="8">
        <v>1.646979618263402</v>
      </c>
      <c r="K508" s="13">
        <v>42915</v>
      </c>
      <c r="L508" s="7">
        <v>0.38194444444444442</v>
      </c>
      <c r="M508">
        <v>-5507</v>
      </c>
      <c r="N508">
        <v>1613</v>
      </c>
      <c r="O508">
        <v>-13</v>
      </c>
      <c r="P508">
        <v>4</v>
      </c>
      <c r="Q508">
        <v>898683</v>
      </c>
      <c r="R508">
        <v>-76549</v>
      </c>
      <c r="S508">
        <v>91654</v>
      </c>
      <c r="T508" t="s">
        <v>24</v>
      </c>
      <c r="U508" s="11">
        <v>5.3999229999999998E-4</v>
      </c>
      <c r="V508" s="11">
        <v>3.7E-8</v>
      </c>
    </row>
    <row r="509" spans="1:22" x14ac:dyDescent="0.5">
      <c r="A509" t="s">
        <v>666</v>
      </c>
      <c r="B509" t="s">
        <v>667</v>
      </c>
      <c r="C509" s="46">
        <f t="shared" si="41"/>
        <v>6.383830401974544</v>
      </c>
      <c r="D509" s="46">
        <f t="shared" si="42"/>
        <v>0.13915664349419826</v>
      </c>
      <c r="F509" s="8">
        <v>5.3490000000000002</v>
      </c>
      <c r="G509" s="8">
        <v>0.24199999999999999</v>
      </c>
      <c r="H509" s="8">
        <v>2.8015249999999998</v>
      </c>
      <c r="I509" s="12">
        <v>1.6920839999999999</v>
      </c>
      <c r="J509" s="8">
        <v>1.6556654397772215</v>
      </c>
      <c r="K509" s="13">
        <v>42915</v>
      </c>
      <c r="L509" s="7">
        <v>0.3840277777777778</v>
      </c>
      <c r="M509">
        <v>-5456</v>
      </c>
      <c r="N509">
        <v>1521</v>
      </c>
      <c r="O509">
        <v>-13</v>
      </c>
      <c r="P509">
        <v>3</v>
      </c>
      <c r="Q509">
        <v>898683</v>
      </c>
      <c r="R509">
        <v>-76549</v>
      </c>
      <c r="S509">
        <v>91654</v>
      </c>
      <c r="T509" t="s">
        <v>24</v>
      </c>
      <c r="U509" s="11">
        <v>7.1347770000000003E-4</v>
      </c>
      <c r="V509" s="11">
        <v>3.8000000000000003E-8</v>
      </c>
    </row>
    <row r="510" spans="1:22" x14ac:dyDescent="0.5">
      <c r="A510" s="50" t="s">
        <v>668</v>
      </c>
      <c r="B510" s="50" t="s">
        <v>669</v>
      </c>
      <c r="C510" s="59">
        <f t="shared" si="41"/>
        <v>12.925557037875901</v>
      </c>
      <c r="D510" s="59">
        <f t="shared" si="42"/>
        <v>0.13915664349419826</v>
      </c>
      <c r="E510" s="52"/>
      <c r="F510" s="51">
        <v>11.884</v>
      </c>
      <c r="G510" s="51">
        <v>1.2509999999999999</v>
      </c>
      <c r="H510" s="51">
        <v>2.0416590000000001</v>
      </c>
      <c r="I510" s="12">
        <v>1.6832830000000001</v>
      </c>
      <c r="J510" s="8">
        <v>1.2129029996738516</v>
      </c>
      <c r="K510" s="13">
        <v>42915</v>
      </c>
      <c r="L510" s="7">
        <v>0.38680555555555557</v>
      </c>
      <c r="M510">
        <v>-4366</v>
      </c>
      <c r="N510">
        <v>1512</v>
      </c>
      <c r="O510">
        <v>-25</v>
      </c>
      <c r="P510">
        <v>7</v>
      </c>
      <c r="Q510">
        <v>898683</v>
      </c>
      <c r="R510">
        <v>-76549</v>
      </c>
      <c r="S510">
        <v>91654</v>
      </c>
      <c r="T510" t="s">
        <v>24</v>
      </c>
      <c r="U510" s="11">
        <v>6.7046339999999997E-4</v>
      </c>
      <c r="V510" s="11">
        <v>3.8000000000000003E-8</v>
      </c>
    </row>
    <row r="511" spans="1:22" x14ac:dyDescent="0.5">
      <c r="A511" t="s">
        <v>670</v>
      </c>
      <c r="B511" t="s">
        <v>671</v>
      </c>
      <c r="C511" s="46">
        <f t="shared" si="41"/>
        <v>5.7611901621075212</v>
      </c>
      <c r="D511" s="46">
        <f t="shared" si="42"/>
        <v>0.13915664349419826</v>
      </c>
      <c r="F511" s="8">
        <v>4.7270000000000003</v>
      </c>
      <c r="G511" s="8">
        <v>0.25600000000000001</v>
      </c>
      <c r="H511" s="8">
        <v>2.7543690000000001</v>
      </c>
      <c r="I511" s="12">
        <v>1.6737774999999999</v>
      </c>
      <c r="J511" s="8">
        <v>1.6456004456984277</v>
      </c>
      <c r="K511" s="13">
        <v>42915</v>
      </c>
      <c r="L511" s="7">
        <v>0.3888888888888889</v>
      </c>
      <c r="M511">
        <v>-4895</v>
      </c>
      <c r="N511">
        <v>1330</v>
      </c>
      <c r="O511">
        <v>-17</v>
      </c>
      <c r="P511">
        <v>5</v>
      </c>
      <c r="Q511">
        <v>898683</v>
      </c>
      <c r="R511">
        <v>-76549</v>
      </c>
      <c r="S511">
        <v>91654</v>
      </c>
      <c r="T511" t="s">
        <v>24</v>
      </c>
      <c r="U511" s="11">
        <v>5.6271200000000004E-4</v>
      </c>
      <c r="V511" s="11">
        <v>3.8000000000000003E-8</v>
      </c>
    </row>
    <row r="512" spans="1:22" x14ac:dyDescent="0.5">
      <c r="A512" t="s">
        <v>672</v>
      </c>
      <c r="B512" t="s">
        <v>673</v>
      </c>
      <c r="C512" s="46">
        <f t="shared" si="41"/>
        <v>6.0274639624364745</v>
      </c>
      <c r="D512" s="46">
        <f t="shared" si="42"/>
        <v>0.13915664349419826</v>
      </c>
      <c r="F512" s="8">
        <v>4.9930000000000003</v>
      </c>
      <c r="G512" s="8">
        <v>0.27100000000000002</v>
      </c>
      <c r="H512" s="8">
        <v>2.737984</v>
      </c>
      <c r="I512" s="12">
        <v>1.6609864999999999</v>
      </c>
      <c r="J512" s="8">
        <v>1.6484083404651393</v>
      </c>
      <c r="K512" s="13">
        <v>42915</v>
      </c>
      <c r="L512" s="7">
        <v>0.39166666666666666</v>
      </c>
      <c r="M512">
        <v>-5042</v>
      </c>
      <c r="N512">
        <v>1783</v>
      </c>
      <c r="O512">
        <v>-17</v>
      </c>
      <c r="P512">
        <v>5</v>
      </c>
      <c r="Q512">
        <v>898683</v>
      </c>
      <c r="R512">
        <v>-76549</v>
      </c>
      <c r="S512">
        <v>91654</v>
      </c>
      <c r="T512" t="s">
        <v>24</v>
      </c>
      <c r="U512" s="11">
        <v>5.7273890000000003E-4</v>
      </c>
      <c r="V512" s="11">
        <v>3.8000000000000003E-8</v>
      </c>
    </row>
    <row r="513" spans="1:22" x14ac:dyDescent="0.5">
      <c r="A513" t="s">
        <v>674</v>
      </c>
      <c r="B513" t="s">
        <v>675</v>
      </c>
      <c r="C513" s="46">
        <f t="shared" si="41"/>
        <v>8.6531638807181288</v>
      </c>
      <c r="D513" s="46">
        <f>$G$525</f>
        <v>0.13915664349419826</v>
      </c>
      <c r="F513" s="8">
        <v>7.6159999999999997</v>
      </c>
      <c r="G513" s="8">
        <v>0.247</v>
      </c>
      <c r="H513" s="8">
        <v>2.7059630000000001</v>
      </c>
      <c r="I513" s="12">
        <v>1.6436980000000001</v>
      </c>
      <c r="J513" s="8">
        <v>1.6462653115109953</v>
      </c>
      <c r="K513" s="13">
        <v>42915</v>
      </c>
      <c r="L513" s="7">
        <v>0.39374999999999999</v>
      </c>
      <c r="M513">
        <v>-6160</v>
      </c>
      <c r="N513">
        <v>1537</v>
      </c>
      <c r="O513">
        <v>-6</v>
      </c>
      <c r="P513">
        <v>2</v>
      </c>
      <c r="Q513">
        <v>898683</v>
      </c>
      <c r="R513">
        <v>-76549</v>
      </c>
      <c r="S513">
        <v>91654</v>
      </c>
      <c r="T513" t="s">
        <v>24</v>
      </c>
      <c r="U513" s="11">
        <v>5.6864890000000003E-4</v>
      </c>
      <c r="V513" s="11">
        <v>3.8000000000000003E-8</v>
      </c>
    </row>
    <row r="514" spans="1:22" x14ac:dyDescent="0.5">
      <c r="A514" t="s">
        <v>676</v>
      </c>
      <c r="B514" t="s">
        <v>677</v>
      </c>
      <c r="C514" s="46">
        <f t="shared" si="41"/>
        <v>7.1105776915942887</v>
      </c>
      <c r="D514" s="46">
        <f t="shared" si="42"/>
        <v>0.13915664349419826</v>
      </c>
      <c r="F514" s="8">
        <v>6.0750000000000002</v>
      </c>
      <c r="G514" s="8">
        <v>0.217</v>
      </c>
      <c r="H514" s="8">
        <v>2.6998160000000002</v>
      </c>
      <c r="I514" s="12">
        <v>1.6385734999999999</v>
      </c>
      <c r="J514" s="8">
        <v>1.6476624332079095</v>
      </c>
      <c r="K514" s="13">
        <v>42915</v>
      </c>
      <c r="L514" s="7">
        <v>0.39652777777777781</v>
      </c>
      <c r="M514">
        <v>-5787</v>
      </c>
      <c r="N514">
        <v>1327</v>
      </c>
      <c r="O514">
        <v>-10</v>
      </c>
      <c r="P514">
        <v>3</v>
      </c>
      <c r="Q514">
        <v>898683</v>
      </c>
      <c r="R514">
        <v>-76549</v>
      </c>
      <c r="S514">
        <v>91654</v>
      </c>
      <c r="T514" t="s">
        <v>24</v>
      </c>
      <c r="U514" s="11">
        <v>6.3576029999999996E-4</v>
      </c>
      <c r="V514" s="11">
        <v>3.8999999999999998E-8</v>
      </c>
    </row>
    <row r="515" spans="1:22" x14ac:dyDescent="0.5">
      <c r="A515" t="s">
        <v>678</v>
      </c>
      <c r="B515" t="s">
        <v>679</v>
      </c>
      <c r="C515" s="46">
        <f>((F515/1000+1)/(E$525/1000+1)-1)*1000</f>
        <v>9.9424896507318561</v>
      </c>
      <c r="D515" s="46">
        <f t="shared" si="42"/>
        <v>0.13915664349419826</v>
      </c>
      <c r="F515" s="8">
        <v>8.9039999999999999</v>
      </c>
      <c r="G515" s="8">
        <v>0.216</v>
      </c>
      <c r="H515" s="8">
        <v>2.697387</v>
      </c>
      <c r="I515" s="12">
        <v>1.633489</v>
      </c>
      <c r="J515" s="8">
        <v>1.6513040491855164</v>
      </c>
      <c r="K515" s="13">
        <v>42915</v>
      </c>
      <c r="L515" s="7">
        <v>0.39861111111111108</v>
      </c>
      <c r="M515">
        <v>-5432</v>
      </c>
      <c r="N515">
        <v>1430</v>
      </c>
      <c r="O515">
        <v>-13</v>
      </c>
      <c r="P515">
        <v>4</v>
      </c>
      <c r="Q515">
        <v>898683</v>
      </c>
      <c r="R515">
        <v>-76549</v>
      </c>
      <c r="S515">
        <v>91654</v>
      </c>
      <c r="T515" t="s">
        <v>24</v>
      </c>
      <c r="U515" s="11">
        <v>5.9588950000000001E-4</v>
      </c>
      <c r="V515" s="11">
        <v>3.8999999999999998E-8</v>
      </c>
    </row>
    <row r="516" spans="1:22" x14ac:dyDescent="0.5">
      <c r="A516" t="s">
        <v>680</v>
      </c>
      <c r="B516" t="s">
        <v>681</v>
      </c>
      <c r="C516" s="46">
        <f t="shared" si="41"/>
        <v>7.268740324872125</v>
      </c>
      <c r="D516" s="46">
        <f t="shared" si="42"/>
        <v>0.13915664349419826</v>
      </c>
      <c r="F516" s="8">
        <v>6.2329999999999997</v>
      </c>
      <c r="G516" s="8">
        <v>0.254</v>
      </c>
      <c r="H516" s="8">
        <v>2.6859289999999998</v>
      </c>
      <c r="I516" s="12">
        <v>1.6296945</v>
      </c>
      <c r="J516" s="8">
        <v>1.6481180982079768</v>
      </c>
      <c r="K516" s="13">
        <v>42915</v>
      </c>
      <c r="L516" s="7">
        <v>0.40138888888888885</v>
      </c>
      <c r="M516">
        <v>-5326</v>
      </c>
      <c r="N516">
        <v>1291</v>
      </c>
      <c r="O516">
        <v>-13</v>
      </c>
      <c r="P516">
        <v>4</v>
      </c>
      <c r="Q516">
        <v>898683</v>
      </c>
      <c r="R516">
        <v>-76549</v>
      </c>
      <c r="S516">
        <v>91654</v>
      </c>
      <c r="T516" t="s">
        <v>24</v>
      </c>
      <c r="U516" s="11">
        <v>6.5500940000000004E-4</v>
      </c>
      <c r="V516" s="11">
        <v>3.8999999999999998E-8</v>
      </c>
    </row>
    <row r="517" spans="1:22" x14ac:dyDescent="0.5">
      <c r="A517" t="s">
        <v>682</v>
      </c>
      <c r="B517" t="s">
        <v>683</v>
      </c>
      <c r="C517" s="46">
        <f t="shared" si="41"/>
        <v>6.4338818682017074</v>
      </c>
      <c r="D517" s="46">
        <f t="shared" si="42"/>
        <v>0.13915664349419826</v>
      </c>
      <c r="F517" s="8">
        <v>5.399</v>
      </c>
      <c r="G517" s="8">
        <v>0.16500000000000001</v>
      </c>
      <c r="H517" s="8">
        <v>2.6798679999999999</v>
      </c>
      <c r="I517" s="12">
        <v>1.6231230000000001</v>
      </c>
      <c r="J517" s="8">
        <v>1.6510566358803367</v>
      </c>
      <c r="K517" s="13">
        <v>42915</v>
      </c>
      <c r="L517" s="7">
        <v>0.40416666666666662</v>
      </c>
      <c r="M517">
        <v>-4996</v>
      </c>
      <c r="N517">
        <v>1592</v>
      </c>
      <c r="O517">
        <v>-17</v>
      </c>
      <c r="P517">
        <v>4</v>
      </c>
      <c r="Q517">
        <v>898683</v>
      </c>
      <c r="R517">
        <v>-76549</v>
      </c>
      <c r="S517">
        <v>91654</v>
      </c>
      <c r="T517" t="s">
        <v>24</v>
      </c>
      <c r="U517" s="11">
        <v>8.4960310000000002E-4</v>
      </c>
      <c r="V517" s="11">
        <v>3.8999999999999998E-8</v>
      </c>
    </row>
    <row r="518" spans="1:22" x14ac:dyDescent="0.5">
      <c r="A518" t="s">
        <v>684</v>
      </c>
      <c r="B518" t="s">
        <v>685</v>
      </c>
      <c r="C518" s="46">
        <f t="shared" si="41"/>
        <v>11.646241561107384</v>
      </c>
      <c r="D518" s="46">
        <f t="shared" si="42"/>
        <v>0.13915664349419826</v>
      </c>
      <c r="F518" s="8">
        <v>10.606</v>
      </c>
      <c r="G518" s="8">
        <v>0.22600000000000001</v>
      </c>
      <c r="H518" s="8">
        <v>2.6584949999999998</v>
      </c>
      <c r="I518" s="12">
        <v>1.6223015000000001</v>
      </c>
      <c r="J518" s="8">
        <v>1.638718203737098</v>
      </c>
      <c r="K518" s="13">
        <v>42915</v>
      </c>
      <c r="L518" s="7">
        <v>0.40625</v>
      </c>
      <c r="M518">
        <v>-3579</v>
      </c>
      <c r="N518">
        <v>1472</v>
      </c>
      <c r="O518">
        <v>-25</v>
      </c>
      <c r="P518">
        <v>9</v>
      </c>
      <c r="Q518">
        <v>898683</v>
      </c>
      <c r="R518">
        <v>-76549</v>
      </c>
      <c r="S518">
        <v>91654</v>
      </c>
      <c r="T518" t="s">
        <v>24</v>
      </c>
      <c r="U518" s="11">
        <v>6.2960800000000003E-4</v>
      </c>
      <c r="V518" s="11">
        <v>3.8999999999999998E-8</v>
      </c>
    </row>
    <row r="520" spans="1:22" x14ac:dyDescent="0.5">
      <c r="A520" t="s">
        <v>686</v>
      </c>
      <c r="B520" t="s">
        <v>614</v>
      </c>
      <c r="F520" s="8">
        <v>4.0469999999999997</v>
      </c>
      <c r="G520" s="8">
        <v>0.21199999999999999</v>
      </c>
      <c r="H520" s="8">
        <v>2.648466</v>
      </c>
      <c r="I520" s="12">
        <v>1.6129525</v>
      </c>
      <c r="J520" s="8">
        <v>1.6419987569379755</v>
      </c>
      <c r="K520" s="13">
        <v>42915</v>
      </c>
      <c r="L520" s="7">
        <v>0.40833333333333338</v>
      </c>
      <c r="M520">
        <v>-4181</v>
      </c>
      <c r="N520">
        <v>72</v>
      </c>
      <c r="O520">
        <v>-21</v>
      </c>
      <c r="P520">
        <v>7</v>
      </c>
      <c r="Q520">
        <v>898683</v>
      </c>
      <c r="R520">
        <v>-76549</v>
      </c>
      <c r="S520">
        <v>91654</v>
      </c>
      <c r="T520" t="s">
        <v>24</v>
      </c>
      <c r="U520" s="11">
        <v>6.4607789999999998E-4</v>
      </c>
      <c r="V520" s="11">
        <v>3.8999999999999998E-8</v>
      </c>
    </row>
    <row r="521" spans="1:22" x14ac:dyDescent="0.5">
      <c r="A521" t="s">
        <v>687</v>
      </c>
      <c r="B521" t="s">
        <v>614</v>
      </c>
      <c r="F521" s="8">
        <v>4.008</v>
      </c>
      <c r="G521" s="8">
        <v>0.20100000000000001</v>
      </c>
      <c r="H521" s="8">
        <v>2.6598160000000002</v>
      </c>
      <c r="I521" s="12">
        <v>1.6123270000000001</v>
      </c>
      <c r="J521" s="8">
        <v>1.6496752829916017</v>
      </c>
      <c r="K521" s="13">
        <v>42915</v>
      </c>
      <c r="L521" s="7">
        <v>0.41111111111111115</v>
      </c>
      <c r="M521">
        <v>-4184</v>
      </c>
      <c r="N521">
        <v>54</v>
      </c>
      <c r="O521">
        <v>-21</v>
      </c>
      <c r="P521">
        <v>7</v>
      </c>
      <c r="Q521">
        <v>898683</v>
      </c>
      <c r="R521">
        <v>-76549</v>
      </c>
      <c r="S521">
        <v>91654</v>
      </c>
      <c r="T521" t="s">
        <v>24</v>
      </c>
      <c r="U521" s="11">
        <v>6.9272249999999995E-4</v>
      </c>
      <c r="V521" s="11">
        <v>3.8999999999999998E-8</v>
      </c>
    </row>
    <row r="522" spans="1:22" x14ac:dyDescent="0.5">
      <c r="A522" t="s">
        <v>688</v>
      </c>
      <c r="B522" t="s">
        <v>614</v>
      </c>
      <c r="F522" s="8">
        <v>3.9860000000000002</v>
      </c>
      <c r="G522" s="8">
        <v>0.20399999999999999</v>
      </c>
      <c r="H522" s="8">
        <v>2.64418</v>
      </c>
      <c r="I522" s="12">
        <v>1.6111144999999998</v>
      </c>
      <c r="J522" s="8">
        <v>1.6412117202098302</v>
      </c>
      <c r="K522" s="13">
        <v>42915</v>
      </c>
      <c r="L522" s="7">
        <v>0.41319444444444442</v>
      </c>
      <c r="M522">
        <v>-4164</v>
      </c>
      <c r="N522">
        <v>52</v>
      </c>
      <c r="O522">
        <v>-22</v>
      </c>
      <c r="P522">
        <v>7</v>
      </c>
      <c r="Q522">
        <v>898683</v>
      </c>
      <c r="R522">
        <v>-76549</v>
      </c>
      <c r="S522">
        <v>91654</v>
      </c>
      <c r="T522" t="s">
        <v>24</v>
      </c>
      <c r="U522" s="11">
        <v>6.7060169999999997E-4</v>
      </c>
      <c r="V522" s="11">
        <v>3.8999999999999998E-8</v>
      </c>
    </row>
    <row r="523" spans="1:22" x14ac:dyDescent="0.5">
      <c r="A523" t="s">
        <v>689</v>
      </c>
      <c r="B523" t="s">
        <v>614</v>
      </c>
      <c r="F523" s="8">
        <v>4.0220000000000002</v>
      </c>
      <c r="G523" s="8">
        <v>0.20100000000000001</v>
      </c>
      <c r="H523" s="8">
        <v>2.6596380000000002</v>
      </c>
      <c r="I523" s="12">
        <v>1.6137744999999999</v>
      </c>
      <c r="J523" s="8">
        <v>1.6480852808121582</v>
      </c>
      <c r="K523" s="13">
        <v>42915</v>
      </c>
      <c r="L523" s="7">
        <v>0.4152777777777778</v>
      </c>
      <c r="M523">
        <v>-4163</v>
      </c>
      <c r="N523">
        <v>85</v>
      </c>
      <c r="O523">
        <v>-22</v>
      </c>
      <c r="P523">
        <v>6</v>
      </c>
      <c r="Q523">
        <v>898683</v>
      </c>
      <c r="R523">
        <v>-76549</v>
      </c>
      <c r="S523">
        <v>91654</v>
      </c>
      <c r="T523" t="s">
        <v>24</v>
      </c>
      <c r="U523" s="11">
        <v>6.7351789999999998E-4</v>
      </c>
      <c r="V523" s="11">
        <v>3.8999999999999998E-8</v>
      </c>
    </row>
    <row r="524" spans="1:22" x14ac:dyDescent="0.5">
      <c r="B524" s="15" t="s">
        <v>29</v>
      </c>
      <c r="C524" s="16"/>
      <c r="D524" s="16"/>
      <c r="E524" s="16"/>
      <c r="F524" s="16">
        <f>AVERAGE(F520:F523)</f>
        <v>4.0157500000000006</v>
      </c>
      <c r="G524" s="16">
        <f>2*STDEV(F520:F523)</f>
        <v>5.1130551858290137E-2</v>
      </c>
    </row>
    <row r="525" spans="1:22" x14ac:dyDescent="0.5">
      <c r="B525" s="40" t="s">
        <v>90</v>
      </c>
      <c r="C525" s="40">
        <v>5.09</v>
      </c>
      <c r="D525" s="40"/>
      <c r="E525" s="41">
        <f>((F525/1000+1)/(C525/1000+1)-1)*1000</f>
        <v>-1.0282661254217285</v>
      </c>
      <c r="F525" s="41">
        <f>AVERAGE(F497:F500, F520:F523)</f>
        <v>4.0564999999999998</v>
      </c>
      <c r="G525" s="41">
        <f>2*STDEV(F497:F500, F520:F523)</f>
        <v>0.13915664349419826</v>
      </c>
    </row>
    <row r="527" spans="1:22" x14ac:dyDescent="0.5">
      <c r="A527" t="s">
        <v>690</v>
      </c>
      <c r="B527" t="s">
        <v>691</v>
      </c>
      <c r="C527" s="46">
        <f>((F527/1000+1)/(E$548/1000+1)-1)*1000</f>
        <v>4.742510644226039</v>
      </c>
      <c r="D527" s="46">
        <f>$G$548</f>
        <v>9.7637448904461729E-2</v>
      </c>
      <c r="F527" s="8">
        <v>3.6890000000000001</v>
      </c>
      <c r="G527" s="8">
        <v>0.19800000000000001</v>
      </c>
      <c r="H527" s="8">
        <v>2.6327759999999998</v>
      </c>
      <c r="I527" s="12">
        <v>1.6242570000000001</v>
      </c>
      <c r="J527" s="8">
        <v>1.6209109765264977</v>
      </c>
      <c r="K527" s="13">
        <v>42915</v>
      </c>
      <c r="L527" s="7">
        <v>0.41805555555555557</v>
      </c>
      <c r="M527">
        <v>-1401</v>
      </c>
      <c r="N527">
        <v>6277</v>
      </c>
      <c r="O527">
        <v>-21</v>
      </c>
      <c r="P527">
        <v>21</v>
      </c>
      <c r="Q527">
        <v>898683</v>
      </c>
      <c r="R527">
        <v>-76549</v>
      </c>
      <c r="S527">
        <v>91654</v>
      </c>
      <c r="T527" t="s">
        <v>24</v>
      </c>
      <c r="U527" s="11">
        <v>6.2096609999999996E-4</v>
      </c>
      <c r="V527" s="11">
        <v>4.0000000000000001E-8</v>
      </c>
    </row>
    <row r="528" spans="1:22" x14ac:dyDescent="0.5">
      <c r="A528" t="s">
        <v>692</v>
      </c>
      <c r="B528" t="s">
        <v>693</v>
      </c>
      <c r="C528" s="46">
        <f t="shared" ref="C528:C541" si="43">((F528/1000+1)/(E$548/1000+1)-1)*1000</f>
        <v>4.6263888861568514</v>
      </c>
      <c r="D528" s="46">
        <f t="shared" ref="D528:D541" si="44">$G$548</f>
        <v>9.7637448904461729E-2</v>
      </c>
      <c r="F528" s="8">
        <v>3.573</v>
      </c>
      <c r="G528" s="8">
        <v>0.215</v>
      </c>
      <c r="H528" s="8">
        <v>2.649438</v>
      </c>
      <c r="I528" s="12">
        <v>1.6229275000000001</v>
      </c>
      <c r="J528" s="8">
        <v>1.6325054569597224</v>
      </c>
      <c r="K528" s="13">
        <v>42915</v>
      </c>
      <c r="L528" s="7">
        <v>0.4201388888888889</v>
      </c>
      <c r="M528">
        <v>-897</v>
      </c>
      <c r="N528">
        <v>6321</v>
      </c>
      <c r="O528">
        <v>-22</v>
      </c>
      <c r="P528">
        <v>21</v>
      </c>
      <c r="Q528">
        <v>898683</v>
      </c>
      <c r="R528">
        <v>-76549</v>
      </c>
      <c r="S528">
        <v>91654</v>
      </c>
      <c r="T528" t="s">
        <v>24</v>
      </c>
      <c r="U528" s="11">
        <v>6.2023449999999995E-4</v>
      </c>
      <c r="V528" s="11">
        <v>4.0000000000000001E-8</v>
      </c>
    </row>
    <row r="529" spans="1:22" x14ac:dyDescent="0.5">
      <c r="A529" t="s">
        <v>694</v>
      </c>
      <c r="B529" t="s">
        <v>695</v>
      </c>
      <c r="C529" s="46">
        <f t="shared" si="43"/>
        <v>4.7204875521784651</v>
      </c>
      <c r="D529" s="46">
        <f t="shared" si="44"/>
        <v>9.7637448904461729E-2</v>
      </c>
      <c r="F529" s="8">
        <v>3.6669999999999998</v>
      </c>
      <c r="G529" s="8">
        <v>0.19600000000000001</v>
      </c>
      <c r="H529" s="8">
        <v>2.6467019999999999</v>
      </c>
      <c r="I529" s="12">
        <v>1.6199545</v>
      </c>
      <c r="J529" s="8">
        <v>1.6338125546118734</v>
      </c>
      <c r="K529" s="13">
        <v>42915</v>
      </c>
      <c r="L529" s="7">
        <v>0.42222222222222222</v>
      </c>
      <c r="M529">
        <v>-436</v>
      </c>
      <c r="N529">
        <v>6357</v>
      </c>
      <c r="O529">
        <v>-23</v>
      </c>
      <c r="P529">
        <v>22</v>
      </c>
      <c r="Q529">
        <v>898683</v>
      </c>
      <c r="R529">
        <v>-76549</v>
      </c>
      <c r="S529">
        <v>91654</v>
      </c>
      <c r="T529" t="s">
        <v>24</v>
      </c>
      <c r="U529" s="11">
        <v>5.9071549999999997E-4</v>
      </c>
      <c r="V529" s="11">
        <v>4.0000000000000001E-8</v>
      </c>
    </row>
    <row r="530" spans="1:22" x14ac:dyDescent="0.5">
      <c r="A530" t="s">
        <v>696</v>
      </c>
      <c r="B530" t="s">
        <v>697</v>
      </c>
      <c r="C530" s="46">
        <f t="shared" si="43"/>
        <v>4.7755452822975109</v>
      </c>
      <c r="D530" s="46">
        <f t="shared" si="44"/>
        <v>9.7637448904461729E-2</v>
      </c>
      <c r="F530" s="8">
        <v>3.722</v>
      </c>
      <c r="G530" s="8">
        <v>0.28499999999999998</v>
      </c>
      <c r="H530" s="8">
        <v>2.6488830000000001</v>
      </c>
      <c r="I530" s="12">
        <v>1.6233184999999999</v>
      </c>
      <c r="J530" s="8">
        <v>1.6317703519056799</v>
      </c>
      <c r="K530" s="13">
        <v>42915</v>
      </c>
      <c r="L530" s="7">
        <v>0.42499999999999999</v>
      </c>
      <c r="M530">
        <v>1250</v>
      </c>
      <c r="N530">
        <v>6328</v>
      </c>
      <c r="O530">
        <v>-26</v>
      </c>
      <c r="P530">
        <v>21</v>
      </c>
      <c r="Q530">
        <v>898683</v>
      </c>
      <c r="R530">
        <v>-76549</v>
      </c>
      <c r="S530">
        <v>91654</v>
      </c>
      <c r="T530" t="s">
        <v>24</v>
      </c>
      <c r="U530" s="11">
        <v>6.013209E-4</v>
      </c>
      <c r="V530" s="11">
        <v>4.0000000000000001E-8</v>
      </c>
    </row>
    <row r="531" spans="1:22" x14ac:dyDescent="0.5">
      <c r="A531" t="s">
        <v>698</v>
      </c>
      <c r="B531" t="s">
        <v>699</v>
      </c>
      <c r="C531" s="46">
        <f t="shared" si="43"/>
        <v>4.6404035810962974</v>
      </c>
      <c r="D531" s="46">
        <f t="shared" si="44"/>
        <v>9.7637448904461729E-2</v>
      </c>
      <c r="F531" s="8">
        <v>3.5870000000000002</v>
      </c>
      <c r="G531" s="8">
        <v>0.248</v>
      </c>
      <c r="H531" s="8">
        <v>2.63883</v>
      </c>
      <c r="I531" s="12">
        <v>1.6214409999999999</v>
      </c>
      <c r="J531" s="8">
        <v>1.6274597718942596</v>
      </c>
      <c r="K531" s="13">
        <v>42915</v>
      </c>
      <c r="L531" s="7">
        <v>0.42708333333333331</v>
      </c>
      <c r="M531">
        <v>1687</v>
      </c>
      <c r="N531">
        <v>6147</v>
      </c>
      <c r="O531">
        <v>-27</v>
      </c>
      <c r="P531">
        <v>20</v>
      </c>
      <c r="Q531">
        <v>898683</v>
      </c>
      <c r="R531">
        <v>-76549</v>
      </c>
      <c r="S531">
        <v>91654</v>
      </c>
      <c r="T531" t="s">
        <v>24</v>
      </c>
      <c r="U531" s="11">
        <v>6.0685969999999998E-4</v>
      </c>
      <c r="V531" s="11">
        <v>4.0000000000000001E-8</v>
      </c>
    </row>
    <row r="532" spans="1:22" x14ac:dyDescent="0.5">
      <c r="A532" t="s">
        <v>700</v>
      </c>
      <c r="B532" t="s">
        <v>701</v>
      </c>
      <c r="C532" s="46">
        <f t="shared" si="43"/>
        <v>4.5493080639902317</v>
      </c>
      <c r="D532" s="46">
        <f t="shared" si="44"/>
        <v>9.7637448904461729E-2</v>
      </c>
      <c r="F532" s="8">
        <v>3.496</v>
      </c>
      <c r="G532" s="8">
        <v>0.221</v>
      </c>
      <c r="H532" s="8">
        <v>2.6318320000000002</v>
      </c>
      <c r="I532" s="12">
        <v>1.6211669999999998</v>
      </c>
      <c r="J532" s="8">
        <v>1.6234181919567821</v>
      </c>
      <c r="K532" s="13">
        <v>42915</v>
      </c>
      <c r="L532" s="7">
        <v>0.42986111111111108</v>
      </c>
      <c r="M532">
        <v>2028</v>
      </c>
      <c r="N532">
        <v>6360</v>
      </c>
      <c r="O532">
        <v>-27</v>
      </c>
      <c r="P532">
        <v>21</v>
      </c>
      <c r="Q532">
        <v>898683</v>
      </c>
      <c r="R532">
        <v>-76549</v>
      </c>
      <c r="S532">
        <v>91654</v>
      </c>
      <c r="T532" t="s">
        <v>24</v>
      </c>
      <c r="U532" s="11">
        <v>6.0375719999999997E-4</v>
      </c>
      <c r="V532" s="11">
        <v>4.0000000000000001E-8</v>
      </c>
    </row>
    <row r="533" spans="1:22" x14ac:dyDescent="0.5">
      <c r="A533" t="s">
        <v>702</v>
      </c>
      <c r="B533" t="s">
        <v>703</v>
      </c>
      <c r="C533" s="46">
        <f t="shared" si="43"/>
        <v>4.6714361198905152</v>
      </c>
      <c r="D533" s="46">
        <f t="shared" si="44"/>
        <v>9.7637448904461729E-2</v>
      </c>
      <c r="F533" s="8">
        <v>3.6179999999999999</v>
      </c>
      <c r="G533" s="8">
        <v>0.22600000000000001</v>
      </c>
      <c r="H533" s="8">
        <v>2.645419</v>
      </c>
      <c r="I533" s="12">
        <v>1.6269564999999999</v>
      </c>
      <c r="J533" s="8">
        <v>1.6259924589256074</v>
      </c>
      <c r="K533" s="13">
        <v>42915</v>
      </c>
      <c r="L533" s="7">
        <v>0.43194444444444446</v>
      </c>
      <c r="M533">
        <v>2147</v>
      </c>
      <c r="N533">
        <v>6237</v>
      </c>
      <c r="O533">
        <v>-28</v>
      </c>
      <c r="P533">
        <v>20</v>
      </c>
      <c r="Q533">
        <v>898683</v>
      </c>
      <c r="R533">
        <v>-76549</v>
      </c>
      <c r="S533">
        <v>91654</v>
      </c>
      <c r="T533" t="s">
        <v>24</v>
      </c>
      <c r="U533" s="11">
        <v>6.3046990000000002E-4</v>
      </c>
      <c r="V533" s="11">
        <v>4.0000000000000001E-8</v>
      </c>
    </row>
    <row r="534" spans="1:22" x14ac:dyDescent="0.5">
      <c r="A534" t="s">
        <v>704</v>
      </c>
      <c r="B534" t="s">
        <v>705</v>
      </c>
      <c r="C534" s="46">
        <f t="shared" si="43"/>
        <v>5.7795980697408211</v>
      </c>
      <c r="D534" s="46">
        <f t="shared" si="44"/>
        <v>9.7637448904461729E-2</v>
      </c>
      <c r="F534" s="8">
        <v>4.7249999999999996</v>
      </c>
      <c r="G534" s="8">
        <v>0.24399999999999999</v>
      </c>
      <c r="H534" s="8">
        <v>2.6816360000000001</v>
      </c>
      <c r="I534" s="12">
        <v>1.6288339999999999</v>
      </c>
      <c r="J534" s="8">
        <v>1.6463531581487127</v>
      </c>
      <c r="K534" s="13">
        <v>42915</v>
      </c>
      <c r="L534" s="7">
        <v>0.44305555555555554</v>
      </c>
      <c r="M534">
        <v>-2392</v>
      </c>
      <c r="N534">
        <v>-1770</v>
      </c>
      <c r="O534">
        <v>-30</v>
      </c>
      <c r="P534">
        <v>11</v>
      </c>
      <c r="Q534">
        <v>898683</v>
      </c>
      <c r="R534">
        <v>-76549</v>
      </c>
      <c r="S534">
        <v>91654</v>
      </c>
      <c r="T534" t="s">
        <v>24</v>
      </c>
      <c r="U534" s="11">
        <v>5.9326270000000002E-4</v>
      </c>
      <c r="V534" s="11">
        <v>4.0000000000000001E-8</v>
      </c>
    </row>
    <row r="535" spans="1:22" x14ac:dyDescent="0.5">
      <c r="A535" t="s">
        <v>706</v>
      </c>
      <c r="B535" t="s">
        <v>707</v>
      </c>
      <c r="C535" s="46">
        <f t="shared" si="43"/>
        <v>5.809629558896745</v>
      </c>
      <c r="D535" s="46">
        <f t="shared" si="44"/>
        <v>9.7637448904461729E-2</v>
      </c>
      <c r="F535" s="8">
        <v>4.7549999999999999</v>
      </c>
      <c r="G535" s="8">
        <v>0.255</v>
      </c>
      <c r="H535" s="8">
        <v>2.6835819999999999</v>
      </c>
      <c r="I535" s="12">
        <v>1.6300460000000001</v>
      </c>
      <c r="J535" s="8">
        <v>1.646322864508118</v>
      </c>
      <c r="K535" s="13">
        <v>42915</v>
      </c>
      <c r="L535" s="7">
        <v>0.44513888888888892</v>
      </c>
      <c r="M535">
        <v>-2505</v>
      </c>
      <c r="N535">
        <v>-1932</v>
      </c>
      <c r="O535">
        <v>-31</v>
      </c>
      <c r="P535">
        <v>8</v>
      </c>
      <c r="Q535">
        <v>898683</v>
      </c>
      <c r="R535">
        <v>-76549</v>
      </c>
      <c r="S535">
        <v>91654</v>
      </c>
      <c r="T535" t="s">
        <v>24</v>
      </c>
      <c r="U535" s="11">
        <v>5.8947830000000004E-4</v>
      </c>
      <c r="V535" s="11">
        <v>4.0000000000000001E-8</v>
      </c>
    </row>
    <row r="536" spans="1:22" x14ac:dyDescent="0.5">
      <c r="A536" t="s">
        <v>708</v>
      </c>
      <c r="B536" t="s">
        <v>709</v>
      </c>
      <c r="C536" s="46">
        <f t="shared" si="43"/>
        <v>5.7876064668491711</v>
      </c>
      <c r="D536" s="46">
        <f t="shared" si="44"/>
        <v>9.7637448904461729E-2</v>
      </c>
      <c r="F536" s="8">
        <v>4.7329999999999997</v>
      </c>
      <c r="G536" s="8">
        <v>0.26</v>
      </c>
      <c r="H536" s="8">
        <v>2.6704469999999998</v>
      </c>
      <c r="I536" s="12">
        <v>1.6307505</v>
      </c>
      <c r="J536" s="8">
        <v>1.6375570634502334</v>
      </c>
      <c r="K536" s="13">
        <v>42915</v>
      </c>
      <c r="L536" s="7">
        <v>0.44722222222222219</v>
      </c>
      <c r="M536">
        <v>-3064</v>
      </c>
      <c r="N536">
        <v>-1872</v>
      </c>
      <c r="O536">
        <v>-27</v>
      </c>
      <c r="P536">
        <v>8</v>
      </c>
      <c r="Q536">
        <v>898683</v>
      </c>
      <c r="R536">
        <v>-76549</v>
      </c>
      <c r="S536">
        <v>91654</v>
      </c>
      <c r="T536" t="s">
        <v>24</v>
      </c>
      <c r="U536" s="11">
        <v>6.1368359999999995E-4</v>
      </c>
      <c r="V536" s="11">
        <v>4.0000000000000001E-8</v>
      </c>
    </row>
    <row r="537" spans="1:22" x14ac:dyDescent="0.5">
      <c r="A537" t="s">
        <v>710</v>
      </c>
      <c r="B537" t="s">
        <v>711</v>
      </c>
      <c r="C537" s="46">
        <f t="shared" si="43"/>
        <v>6.0198499829875463</v>
      </c>
      <c r="D537" s="46">
        <f t="shared" si="44"/>
        <v>9.7637448904461729E-2</v>
      </c>
      <c r="F537" s="8">
        <v>4.9649999999999999</v>
      </c>
      <c r="G537" s="8">
        <v>0.22800000000000001</v>
      </c>
      <c r="H537" s="8">
        <v>2.6839010000000001</v>
      </c>
      <c r="I537" s="12">
        <v>1.6256265000000001</v>
      </c>
      <c r="J537" s="8">
        <v>1.6509948625960513</v>
      </c>
      <c r="K537" s="13">
        <v>42915</v>
      </c>
      <c r="L537" s="7">
        <v>0.45</v>
      </c>
      <c r="M537">
        <v>-3219</v>
      </c>
      <c r="N537">
        <v>-2056</v>
      </c>
      <c r="O537">
        <v>-27</v>
      </c>
      <c r="P537">
        <v>7</v>
      </c>
      <c r="Q537">
        <v>898683</v>
      </c>
      <c r="R537">
        <v>-76549</v>
      </c>
      <c r="S537">
        <v>91654</v>
      </c>
      <c r="T537" t="s">
        <v>24</v>
      </c>
      <c r="U537" s="11">
        <v>5.9566280000000001E-4</v>
      </c>
      <c r="V537" s="11">
        <v>4.0000000000000001E-8</v>
      </c>
    </row>
    <row r="538" spans="1:22" x14ac:dyDescent="0.5">
      <c r="A538" t="s">
        <v>712</v>
      </c>
      <c r="B538" t="s">
        <v>713</v>
      </c>
      <c r="C538" s="46">
        <f t="shared" si="43"/>
        <v>5.9157408205805506</v>
      </c>
      <c r="D538" s="46">
        <f t="shared" si="44"/>
        <v>9.7637448904461729E-2</v>
      </c>
      <c r="F538" s="8">
        <v>4.8609999999999998</v>
      </c>
      <c r="G538" s="8">
        <v>0.219</v>
      </c>
      <c r="H538" s="8">
        <v>2.6567660000000002</v>
      </c>
      <c r="I538" s="12">
        <v>1.6215195000000002</v>
      </c>
      <c r="J538" s="8">
        <v>1.6384422142317745</v>
      </c>
      <c r="K538" s="13">
        <v>42915</v>
      </c>
      <c r="L538" s="7">
        <v>0.45208333333333334</v>
      </c>
      <c r="M538">
        <v>-4822</v>
      </c>
      <c r="N538">
        <v>-1884</v>
      </c>
      <c r="O538">
        <v>-16</v>
      </c>
      <c r="P538">
        <v>6</v>
      </c>
      <c r="Q538">
        <v>898683</v>
      </c>
      <c r="R538">
        <v>-76549</v>
      </c>
      <c r="S538">
        <v>91654</v>
      </c>
      <c r="T538" t="s">
        <v>24</v>
      </c>
      <c r="U538" s="11">
        <v>5.7695119999999999E-4</v>
      </c>
      <c r="V538" s="11">
        <v>4.0000000000000001E-8</v>
      </c>
    </row>
    <row r="539" spans="1:22" x14ac:dyDescent="0.5">
      <c r="A539" t="s">
        <v>714</v>
      </c>
      <c r="B539" t="s">
        <v>715</v>
      </c>
      <c r="C539" s="46">
        <f t="shared" si="43"/>
        <v>5.9888174441931064</v>
      </c>
      <c r="D539" s="46">
        <f t="shared" si="44"/>
        <v>9.7637448904461729E-2</v>
      </c>
      <c r="F539" s="8">
        <v>4.9340000000000002</v>
      </c>
      <c r="G539" s="8">
        <v>0.23699999999999999</v>
      </c>
      <c r="H539" s="8">
        <v>2.6706629999999998</v>
      </c>
      <c r="I539" s="12">
        <v>1.62148</v>
      </c>
      <c r="J539" s="8">
        <v>1.6470526926018203</v>
      </c>
      <c r="K539" s="13">
        <v>42915</v>
      </c>
      <c r="L539" s="7">
        <v>0.4548611111111111</v>
      </c>
      <c r="M539">
        <v>-6000</v>
      </c>
      <c r="N539">
        <v>-1772</v>
      </c>
      <c r="O539">
        <v>-4</v>
      </c>
      <c r="P539">
        <v>5</v>
      </c>
      <c r="Q539">
        <v>898683</v>
      </c>
      <c r="R539">
        <v>-76549</v>
      </c>
      <c r="S539">
        <v>91654</v>
      </c>
      <c r="T539" t="s">
        <v>24</v>
      </c>
      <c r="U539" s="11">
        <v>5.6069859999999998E-4</v>
      </c>
      <c r="V539" s="11">
        <v>4.0000000000000001E-8</v>
      </c>
    </row>
    <row r="540" spans="1:22" x14ac:dyDescent="0.5">
      <c r="A540" t="s">
        <v>716</v>
      </c>
      <c r="B540" t="s">
        <v>717</v>
      </c>
      <c r="C540" s="46">
        <f t="shared" si="43"/>
        <v>5.9537807068446025</v>
      </c>
      <c r="D540" s="46">
        <f t="shared" si="44"/>
        <v>9.7637448904461729E-2</v>
      </c>
      <c r="F540" s="8">
        <v>4.899</v>
      </c>
      <c r="G540" s="8">
        <v>0.23899999999999999</v>
      </c>
      <c r="H540" s="8">
        <v>2.6763699999999999</v>
      </c>
      <c r="I540" s="12">
        <v>1.6176470000000001</v>
      </c>
      <c r="J540" s="8">
        <v>1.6544833328903028</v>
      </c>
      <c r="K540" s="13">
        <v>42915</v>
      </c>
      <c r="L540" s="7">
        <v>0.45694444444444443</v>
      </c>
      <c r="M540">
        <v>-5306</v>
      </c>
      <c r="N540">
        <v>-1965</v>
      </c>
      <c r="O540">
        <v>-11</v>
      </c>
      <c r="P540">
        <v>5</v>
      </c>
      <c r="Q540">
        <v>898683</v>
      </c>
      <c r="R540">
        <v>-76549</v>
      </c>
      <c r="S540">
        <v>91654</v>
      </c>
      <c r="T540" t="s">
        <v>24</v>
      </c>
      <c r="U540" s="11">
        <v>5.6818509999999995E-4</v>
      </c>
      <c r="V540" s="11">
        <v>4.0000000000000001E-8</v>
      </c>
    </row>
    <row r="541" spans="1:22" x14ac:dyDescent="0.5">
      <c r="A541" t="s">
        <v>718</v>
      </c>
      <c r="B541" t="s">
        <v>719</v>
      </c>
      <c r="C541" s="46">
        <f t="shared" si="43"/>
        <v>5.7085235454052974</v>
      </c>
      <c r="D541" s="46">
        <f t="shared" si="44"/>
        <v>9.7637448904461729E-2</v>
      </c>
      <c r="F541" s="8">
        <v>4.6539999999999999</v>
      </c>
      <c r="G541" s="8">
        <v>0.22800000000000001</v>
      </c>
      <c r="H541" s="8">
        <v>2.6834579999999999</v>
      </c>
      <c r="I541" s="12">
        <v>1.628951</v>
      </c>
      <c r="J541" s="8">
        <v>1.6473534194705672</v>
      </c>
      <c r="K541" s="13">
        <v>42915</v>
      </c>
      <c r="L541" s="7">
        <v>0.4597222222222222</v>
      </c>
      <c r="M541">
        <v>1173</v>
      </c>
      <c r="N541">
        <v>-2700</v>
      </c>
      <c r="O541">
        <v>-48</v>
      </c>
      <c r="P541">
        <v>10</v>
      </c>
      <c r="Q541">
        <v>898683</v>
      </c>
      <c r="R541">
        <v>-76549</v>
      </c>
      <c r="S541">
        <v>91654</v>
      </c>
      <c r="T541" t="s">
        <v>24</v>
      </c>
      <c r="U541" s="11">
        <v>6.3827860000000003E-4</v>
      </c>
      <c r="V541" s="11">
        <v>4.0000000000000001E-8</v>
      </c>
    </row>
    <row r="543" spans="1:22" x14ac:dyDescent="0.5">
      <c r="A543" t="s">
        <v>720</v>
      </c>
      <c r="B543" t="s">
        <v>614</v>
      </c>
      <c r="F543" s="8">
        <v>4.0090000000000003</v>
      </c>
      <c r="G543" s="8">
        <v>0.214</v>
      </c>
      <c r="H543" s="8">
        <v>2.6530309999999999</v>
      </c>
      <c r="I543" s="12">
        <v>1.614752</v>
      </c>
      <c r="J543" s="8">
        <v>1.6429959523196132</v>
      </c>
      <c r="K543" s="13">
        <v>42915</v>
      </c>
      <c r="L543" s="7">
        <v>0.46249999999999997</v>
      </c>
      <c r="M543">
        <v>-4146</v>
      </c>
      <c r="N543">
        <v>71</v>
      </c>
      <c r="O543">
        <v>-12</v>
      </c>
      <c r="P543">
        <v>5</v>
      </c>
      <c r="Q543">
        <v>898683</v>
      </c>
      <c r="R543">
        <v>-76549</v>
      </c>
      <c r="S543">
        <v>91654</v>
      </c>
      <c r="T543" t="s">
        <v>24</v>
      </c>
      <c r="U543" s="11">
        <v>6.6899920000000005E-4</v>
      </c>
      <c r="V543" s="11">
        <v>4.1000000000000003E-8</v>
      </c>
    </row>
    <row r="544" spans="1:22" x14ac:dyDescent="0.5">
      <c r="A544" t="s">
        <v>721</v>
      </c>
      <c r="B544" t="s">
        <v>614</v>
      </c>
      <c r="F544" s="8">
        <v>4</v>
      </c>
      <c r="G544" s="8">
        <v>0.27300000000000002</v>
      </c>
      <c r="H544" s="8">
        <v>2.6617150000000001</v>
      </c>
      <c r="I544" s="12">
        <v>1.6161604999999999</v>
      </c>
      <c r="J544" s="8">
        <v>1.6469372936660687</v>
      </c>
      <c r="K544" s="13">
        <v>42915</v>
      </c>
      <c r="L544" s="7">
        <v>0.46458333333333335</v>
      </c>
      <c r="M544">
        <v>-4146</v>
      </c>
      <c r="N544">
        <v>46</v>
      </c>
      <c r="O544">
        <v>-13</v>
      </c>
      <c r="P544">
        <v>4</v>
      </c>
      <c r="Q544">
        <v>898683</v>
      </c>
      <c r="R544">
        <v>-76549</v>
      </c>
      <c r="S544">
        <v>91654</v>
      </c>
      <c r="T544" t="s">
        <v>24</v>
      </c>
      <c r="U544" s="11">
        <v>6.6291609999999997E-4</v>
      </c>
      <c r="V544" s="11">
        <v>4.0000000000000001E-8</v>
      </c>
    </row>
    <row r="545" spans="1:22" x14ac:dyDescent="0.5">
      <c r="A545" t="s">
        <v>722</v>
      </c>
      <c r="B545" t="s">
        <v>614</v>
      </c>
      <c r="F545" s="8">
        <v>4.125</v>
      </c>
      <c r="G545" s="8">
        <v>0.16400000000000001</v>
      </c>
      <c r="H545" s="8">
        <v>2.6507689999999999</v>
      </c>
      <c r="I545" s="12">
        <v>1.6160429999999999</v>
      </c>
      <c r="J545" s="8">
        <v>1.6402837053221975</v>
      </c>
      <c r="K545" s="13">
        <v>42915</v>
      </c>
      <c r="L545" s="7">
        <v>0.46666666666666662</v>
      </c>
      <c r="M545">
        <v>-4123</v>
      </c>
      <c r="N545">
        <v>42</v>
      </c>
      <c r="O545">
        <v>-13</v>
      </c>
      <c r="P545">
        <v>4</v>
      </c>
      <c r="Q545">
        <v>898683</v>
      </c>
      <c r="R545">
        <v>-76549</v>
      </c>
      <c r="S545">
        <v>91654</v>
      </c>
      <c r="T545" t="s">
        <v>24</v>
      </c>
      <c r="U545" s="11">
        <v>6.5920449999999999E-4</v>
      </c>
      <c r="V545" s="11">
        <v>4.0000000000000001E-8</v>
      </c>
    </row>
    <row r="546" spans="1:22" x14ac:dyDescent="0.5">
      <c r="A546" t="s">
        <v>723</v>
      </c>
      <c r="B546" t="s">
        <v>614</v>
      </c>
      <c r="F546" s="8">
        <v>4.0919999999999996</v>
      </c>
      <c r="G546" s="8">
        <v>0.155</v>
      </c>
      <c r="H546" s="8">
        <v>2.6490269999999998</v>
      </c>
      <c r="I546" s="12">
        <v>1.617334</v>
      </c>
      <c r="J546" s="8">
        <v>1.6378973050711849</v>
      </c>
      <c r="K546" s="13">
        <v>42915</v>
      </c>
      <c r="L546" s="7">
        <v>0.4694444444444445</v>
      </c>
      <c r="M546">
        <v>-4121</v>
      </c>
      <c r="N546">
        <v>67</v>
      </c>
      <c r="O546">
        <v>-12</v>
      </c>
      <c r="P546">
        <v>5</v>
      </c>
      <c r="Q546">
        <v>898683</v>
      </c>
      <c r="R546">
        <v>-76549</v>
      </c>
      <c r="S546">
        <v>91654</v>
      </c>
      <c r="T546" t="s">
        <v>24</v>
      </c>
      <c r="U546" s="11">
        <v>6.9228870000000002E-4</v>
      </c>
      <c r="V546" s="11">
        <v>4.0000000000000001E-8</v>
      </c>
    </row>
    <row r="547" spans="1:22" x14ac:dyDescent="0.5">
      <c r="B547" s="15" t="s">
        <v>29</v>
      </c>
      <c r="C547" s="16"/>
      <c r="D547" s="16"/>
      <c r="E547" s="16"/>
      <c r="F547" s="16">
        <f>AVERAGE(F543:F546)</f>
        <v>4.0564999999999998</v>
      </c>
      <c r="G547" s="16">
        <f>2*STDEV(F543:F546)</f>
        <v>0.12329368732150586</v>
      </c>
    </row>
    <row r="548" spans="1:22" x14ac:dyDescent="0.5">
      <c r="B548" s="40" t="s">
        <v>90</v>
      </c>
      <c r="C548" s="40">
        <v>5.09</v>
      </c>
      <c r="D548" s="40"/>
      <c r="E548" s="41">
        <f>((F548/1000+1)/(C548/1000+1)-1)*1000</f>
        <v>-1.0485379418758711</v>
      </c>
      <c r="F548" s="41">
        <f>AVERAGE(F520:F523, F543:F546)</f>
        <v>4.0361250000000002</v>
      </c>
      <c r="G548" s="41">
        <f>2*STDEV(F520:F523, F543:F546)</f>
        <v>9.7637448904461729E-2</v>
      </c>
    </row>
    <row r="550" spans="1:22" x14ac:dyDescent="0.5">
      <c r="A550" t="s">
        <v>724</v>
      </c>
      <c r="B550" t="s">
        <v>725</v>
      </c>
      <c r="C550" s="46">
        <f>((F550/1000+1)/(E$572/1000+1)-1)*1000</f>
        <v>5.6371550259801673</v>
      </c>
      <c r="D550" s="46">
        <f>$G$572</f>
        <v>0.21691998012580044</v>
      </c>
      <c r="F550" s="8">
        <v>4.6630000000000003</v>
      </c>
      <c r="G550" s="8">
        <v>0.25</v>
      </c>
      <c r="H550" s="8">
        <v>2.6659269999999999</v>
      </c>
      <c r="I550" s="12">
        <v>1.6269955</v>
      </c>
      <c r="J550" s="8">
        <v>1.6385583119314098</v>
      </c>
      <c r="K550" s="13">
        <v>42915</v>
      </c>
      <c r="L550" s="7">
        <v>0.47152777777777777</v>
      </c>
      <c r="M550">
        <v>1331</v>
      </c>
      <c r="N550">
        <v>-3912</v>
      </c>
      <c r="O550">
        <v>-44</v>
      </c>
      <c r="P550">
        <v>6</v>
      </c>
      <c r="Q550">
        <v>898683</v>
      </c>
      <c r="R550">
        <v>-76549</v>
      </c>
      <c r="S550">
        <v>91654</v>
      </c>
      <c r="T550" t="s">
        <v>24</v>
      </c>
      <c r="U550" s="11">
        <v>6.4127940000000005E-4</v>
      </c>
      <c r="V550" s="11">
        <v>4.1000000000000003E-8</v>
      </c>
    </row>
    <row r="551" spans="1:22" x14ac:dyDescent="0.5">
      <c r="A551" t="s">
        <v>726</v>
      </c>
      <c r="B551" t="s">
        <v>727</v>
      </c>
      <c r="C551" s="46">
        <f t="shared" ref="C551:C564" si="45">((F551/1000+1)/(E$572/1000+1)-1)*1000</f>
        <v>5.6671841149888991</v>
      </c>
      <c r="D551" s="46">
        <f t="shared" ref="D551:D564" si="46">$G$572</f>
        <v>0.21691998012580044</v>
      </c>
      <c r="F551" s="8">
        <v>4.6929999999999996</v>
      </c>
      <c r="G551" s="8">
        <v>0.21299999999999999</v>
      </c>
      <c r="H551" s="8">
        <v>2.6600649999999999</v>
      </c>
      <c r="I551" s="12">
        <v>1.6225754999999999</v>
      </c>
      <c r="J551" s="8">
        <v>1.6394090752633699</v>
      </c>
      <c r="K551" s="13">
        <v>42915</v>
      </c>
      <c r="L551" s="7">
        <v>0.47430555555555554</v>
      </c>
      <c r="M551">
        <v>784</v>
      </c>
      <c r="N551">
        <v>-3929</v>
      </c>
      <c r="O551">
        <v>-23</v>
      </c>
      <c r="P551">
        <v>5</v>
      </c>
      <c r="Q551">
        <v>898683</v>
      </c>
      <c r="R551">
        <v>-76549</v>
      </c>
      <c r="S551">
        <v>91654</v>
      </c>
      <c r="T551" t="s">
        <v>24</v>
      </c>
      <c r="U551" s="11">
        <v>6.0237970000000002E-4</v>
      </c>
      <c r="V551" s="11">
        <v>4.1000000000000003E-8</v>
      </c>
    </row>
    <row r="552" spans="1:22" x14ac:dyDescent="0.5">
      <c r="A552" t="s">
        <v>728</v>
      </c>
      <c r="B552" t="s">
        <v>729</v>
      </c>
      <c r="C552" s="46">
        <f t="shared" si="45"/>
        <v>5.7732868961528627</v>
      </c>
      <c r="D552" s="46">
        <f t="shared" si="46"/>
        <v>0.21691998012580044</v>
      </c>
      <c r="F552" s="8">
        <v>4.7990000000000004</v>
      </c>
      <c r="G552" s="8">
        <v>0.20599999999999999</v>
      </c>
      <c r="H552" s="8">
        <v>2.6491549999999999</v>
      </c>
      <c r="I552" s="12">
        <v>1.618077</v>
      </c>
      <c r="J552" s="8">
        <v>1.6372243100915469</v>
      </c>
      <c r="K552" s="13">
        <v>42915</v>
      </c>
      <c r="L552" s="7">
        <v>0.47638888888888892</v>
      </c>
      <c r="M552">
        <v>138</v>
      </c>
      <c r="N552">
        <v>-3928</v>
      </c>
      <c r="O552">
        <v>-21</v>
      </c>
      <c r="P552">
        <v>4</v>
      </c>
      <c r="Q552">
        <v>898683</v>
      </c>
      <c r="R552">
        <v>-76549</v>
      </c>
      <c r="S552">
        <v>91654</v>
      </c>
      <c r="T552" t="s">
        <v>24</v>
      </c>
      <c r="U552" s="11">
        <v>6.4883859999999998E-4</v>
      </c>
      <c r="V552" s="11">
        <v>4.1000000000000003E-8</v>
      </c>
    </row>
    <row r="553" spans="1:22" x14ac:dyDescent="0.5">
      <c r="A553" t="s">
        <v>730</v>
      </c>
      <c r="B553" t="s">
        <v>731</v>
      </c>
      <c r="C553" s="46">
        <f t="shared" si="45"/>
        <v>5.8924022825541655</v>
      </c>
      <c r="D553" s="46">
        <f t="shared" si="46"/>
        <v>0.21691998012580044</v>
      </c>
      <c r="F553" s="8">
        <v>4.9180000000000001</v>
      </c>
      <c r="G553" s="8">
        <v>0.24</v>
      </c>
      <c r="H553" s="8">
        <v>2.6434739999999999</v>
      </c>
      <c r="I553" s="12">
        <v>1.6173729999999999</v>
      </c>
      <c r="J553" s="8">
        <v>1.634424464857519</v>
      </c>
      <c r="K553" s="13">
        <v>42915</v>
      </c>
      <c r="L553" s="7">
        <v>0.47916666666666669</v>
      </c>
      <c r="M553">
        <v>802</v>
      </c>
      <c r="N553">
        <v>-2686</v>
      </c>
      <c r="O553">
        <v>-20</v>
      </c>
      <c r="P553">
        <v>7</v>
      </c>
      <c r="Q553">
        <v>898683</v>
      </c>
      <c r="R553">
        <v>-76549</v>
      </c>
      <c r="S553">
        <v>91654</v>
      </c>
      <c r="T553" t="s">
        <v>24</v>
      </c>
      <c r="U553" s="11">
        <v>6.053279E-4</v>
      </c>
      <c r="V553" s="11">
        <v>4.1000000000000003E-8</v>
      </c>
    </row>
    <row r="554" spans="1:22" x14ac:dyDescent="0.5">
      <c r="A554" t="s">
        <v>732</v>
      </c>
      <c r="B554" t="s">
        <v>733</v>
      </c>
      <c r="C554" s="46">
        <f t="shared" si="45"/>
        <v>5.7602742909157456</v>
      </c>
      <c r="D554" s="46">
        <f t="shared" si="46"/>
        <v>0.21691998012580044</v>
      </c>
      <c r="F554" s="8">
        <v>4.7859999999999996</v>
      </c>
      <c r="G554" s="8">
        <v>0.26900000000000002</v>
      </c>
      <c r="H554" s="8">
        <v>2.6269469999999999</v>
      </c>
      <c r="I554" s="12">
        <v>1.6122485</v>
      </c>
      <c r="J554" s="8">
        <v>1.6293685495753292</v>
      </c>
      <c r="K554" s="13">
        <v>42915</v>
      </c>
      <c r="L554" s="7">
        <v>0.48194444444444445</v>
      </c>
      <c r="M554">
        <v>-3760</v>
      </c>
      <c r="N554">
        <v>-2703</v>
      </c>
      <c r="O554">
        <v>1</v>
      </c>
      <c r="P554">
        <v>4</v>
      </c>
      <c r="Q554">
        <v>898683</v>
      </c>
      <c r="R554">
        <v>-76549</v>
      </c>
      <c r="S554">
        <v>91654</v>
      </c>
      <c r="T554" t="s">
        <v>24</v>
      </c>
      <c r="U554" s="11">
        <v>6.437325E-4</v>
      </c>
      <c r="V554" s="11">
        <v>4.1000000000000003E-8</v>
      </c>
    </row>
    <row r="555" spans="1:22" x14ac:dyDescent="0.5">
      <c r="A555" t="s">
        <v>734</v>
      </c>
      <c r="B555" t="s">
        <v>735</v>
      </c>
      <c r="C555" s="46">
        <f t="shared" si="45"/>
        <v>5.7642781694504652</v>
      </c>
      <c r="D555" s="46">
        <f t="shared" si="46"/>
        <v>0.21691998012580044</v>
      </c>
      <c r="F555" s="8">
        <v>4.79</v>
      </c>
      <c r="G555" s="8">
        <v>0.23599999999999999</v>
      </c>
      <c r="H555" s="8">
        <v>2.616676</v>
      </c>
      <c r="I555" s="12">
        <v>1.602978</v>
      </c>
      <c r="J555" s="8">
        <v>1.6323842248614766</v>
      </c>
      <c r="K555" s="13">
        <v>42915</v>
      </c>
      <c r="L555" s="7">
        <v>0.48402777777777778</v>
      </c>
      <c r="M555">
        <v>-3782</v>
      </c>
      <c r="N555">
        <v>-3461</v>
      </c>
      <c r="O555">
        <v>-1</v>
      </c>
      <c r="P555">
        <v>1</v>
      </c>
      <c r="Q555">
        <v>898683</v>
      </c>
      <c r="R555">
        <v>-76549</v>
      </c>
      <c r="S555">
        <v>91654</v>
      </c>
      <c r="T555" t="s">
        <v>24</v>
      </c>
      <c r="U555" s="11">
        <v>6.2365629999999999E-4</v>
      </c>
      <c r="V555" s="11">
        <v>4.0000000000000001E-8</v>
      </c>
    </row>
    <row r="556" spans="1:22" x14ac:dyDescent="0.5">
      <c r="A556" t="s">
        <v>736</v>
      </c>
      <c r="B556" t="s">
        <v>737</v>
      </c>
      <c r="C556" s="46">
        <f t="shared" si="45"/>
        <v>5.6011201191694671</v>
      </c>
      <c r="D556" s="46">
        <f t="shared" si="46"/>
        <v>0.21691998012580044</v>
      </c>
      <c r="F556" s="8">
        <v>4.6269999999999998</v>
      </c>
      <c r="G556" s="8">
        <v>0.219</v>
      </c>
      <c r="H556" s="8">
        <v>2.6268400000000001</v>
      </c>
      <c r="I556" s="12">
        <v>1.6058729999999999</v>
      </c>
      <c r="J556" s="8">
        <v>1.6357706991773324</v>
      </c>
      <c r="K556" s="13">
        <v>42915</v>
      </c>
      <c r="L556" s="7">
        <v>0.48680555555555555</v>
      </c>
      <c r="M556">
        <v>-3408</v>
      </c>
      <c r="N556">
        <v>-3368</v>
      </c>
      <c r="O556">
        <v>-2</v>
      </c>
      <c r="P556">
        <v>1</v>
      </c>
      <c r="Q556">
        <v>898683</v>
      </c>
      <c r="R556">
        <v>-76549</v>
      </c>
      <c r="S556">
        <v>91654</v>
      </c>
      <c r="T556" t="s">
        <v>24</v>
      </c>
      <c r="U556" s="11">
        <v>6.3452099999999998E-4</v>
      </c>
      <c r="V556" s="11">
        <v>4.1000000000000003E-8</v>
      </c>
    </row>
    <row r="557" spans="1:22" x14ac:dyDescent="0.5">
      <c r="A557" t="s">
        <v>738</v>
      </c>
      <c r="B557" t="s">
        <v>739</v>
      </c>
      <c r="C557" s="46">
        <f t="shared" si="45"/>
        <v>7.2807471643911992</v>
      </c>
      <c r="D557" s="46">
        <f t="shared" si="46"/>
        <v>0.21691998012580044</v>
      </c>
      <c r="F557" s="8">
        <v>6.3049999999999997</v>
      </c>
      <c r="G557" s="8">
        <v>0.17599999999999999</v>
      </c>
      <c r="H557" s="8">
        <v>2.585906</v>
      </c>
      <c r="I557" s="12">
        <v>1.5834985000000001</v>
      </c>
      <c r="J557" s="8">
        <v>1.6330334383013307</v>
      </c>
      <c r="K557" s="13">
        <v>42915</v>
      </c>
      <c r="L557" s="7">
        <v>0.48958333333333331</v>
      </c>
      <c r="M557">
        <v>-2180</v>
      </c>
      <c r="N557">
        <v>3621</v>
      </c>
      <c r="O557">
        <v>5</v>
      </c>
      <c r="P557">
        <v>8</v>
      </c>
      <c r="Q557">
        <v>898683</v>
      </c>
      <c r="R557">
        <v>-76549</v>
      </c>
      <c r="S557">
        <v>91654</v>
      </c>
      <c r="T557" t="s">
        <v>24</v>
      </c>
      <c r="U557" s="11">
        <v>6.7331550000000002E-4</v>
      </c>
      <c r="V557" s="11">
        <v>4.1000000000000003E-8</v>
      </c>
    </row>
    <row r="558" spans="1:22" x14ac:dyDescent="0.5">
      <c r="A558" t="s">
        <v>740</v>
      </c>
      <c r="B558" t="s">
        <v>741</v>
      </c>
      <c r="C558" s="46">
        <f t="shared" si="45"/>
        <v>7.0675406324292034</v>
      </c>
      <c r="D558" s="46">
        <f t="shared" si="46"/>
        <v>0.21691998012580044</v>
      </c>
      <c r="F558" s="8">
        <v>6.0919999999999996</v>
      </c>
      <c r="G558" s="8">
        <v>0.20899999999999999</v>
      </c>
      <c r="H558" s="8">
        <v>2.7572839999999998</v>
      </c>
      <c r="I558" s="12">
        <v>1.7124239999999999</v>
      </c>
      <c r="J558" s="8">
        <v>1.6101643051020074</v>
      </c>
      <c r="K558" s="13">
        <v>42915</v>
      </c>
      <c r="L558" s="7">
        <v>0.49374999999999997</v>
      </c>
      <c r="M558">
        <v>-2159</v>
      </c>
      <c r="N558">
        <v>3505</v>
      </c>
      <c r="O558">
        <v>6</v>
      </c>
      <c r="P558">
        <v>8</v>
      </c>
      <c r="Q558">
        <v>898683</v>
      </c>
      <c r="R558">
        <v>-76549</v>
      </c>
      <c r="S558">
        <v>91654</v>
      </c>
      <c r="T558" t="s">
        <v>24</v>
      </c>
      <c r="U558" s="11">
        <v>6.3758640000000002E-4</v>
      </c>
      <c r="V558" s="11">
        <v>4.1000000000000003E-8</v>
      </c>
    </row>
    <row r="559" spans="1:22" x14ac:dyDescent="0.5">
      <c r="A559" s="50" t="s">
        <v>742</v>
      </c>
      <c r="B559" s="50" t="s">
        <v>743</v>
      </c>
      <c r="C559" s="59">
        <f t="shared" si="45"/>
        <v>11.508842896820637</v>
      </c>
      <c r="D559" s="59">
        <f t="shared" si="46"/>
        <v>0.21691998012580044</v>
      </c>
      <c r="E559" s="52"/>
      <c r="F559" s="51">
        <v>10.529</v>
      </c>
      <c r="G559" s="51">
        <v>1.2470000000000001</v>
      </c>
      <c r="H559" s="51">
        <v>2.1305399999999999</v>
      </c>
      <c r="I559" s="12">
        <v>1.7071434999999999</v>
      </c>
      <c r="J559" s="8">
        <v>1.2480145927978521</v>
      </c>
      <c r="K559" s="13">
        <v>42915</v>
      </c>
      <c r="L559" s="7">
        <v>0.49652777777777773</v>
      </c>
      <c r="M559">
        <v>-3209</v>
      </c>
      <c r="N559">
        <v>3333</v>
      </c>
      <c r="O559">
        <v>2</v>
      </c>
      <c r="P559">
        <v>10</v>
      </c>
      <c r="Q559">
        <v>898683</v>
      </c>
      <c r="R559">
        <v>-76549</v>
      </c>
      <c r="S559">
        <v>91654</v>
      </c>
      <c r="T559" t="s">
        <v>24</v>
      </c>
      <c r="U559" s="11">
        <v>6.6112699999999996E-4</v>
      </c>
      <c r="V559" s="11">
        <v>4.1000000000000003E-8</v>
      </c>
    </row>
    <row r="560" spans="1:22" x14ac:dyDescent="0.5">
      <c r="A560" t="s">
        <v>744</v>
      </c>
      <c r="B560" t="s">
        <v>745</v>
      </c>
      <c r="C560" s="46">
        <f t="shared" si="45"/>
        <v>6.5460354533108944</v>
      </c>
      <c r="D560" s="46">
        <f t="shared" si="46"/>
        <v>0.21691998012580044</v>
      </c>
      <c r="F560" s="8">
        <v>5.5709999999999997</v>
      </c>
      <c r="G560" s="8">
        <v>0.192</v>
      </c>
      <c r="H560" s="8">
        <v>2.8199709999999998</v>
      </c>
      <c r="I560" s="12">
        <v>1.7193475</v>
      </c>
      <c r="J560" s="8">
        <v>1.640140227615418</v>
      </c>
      <c r="K560" s="13">
        <v>42915</v>
      </c>
      <c r="L560" s="7">
        <v>0.4993055555555555</v>
      </c>
      <c r="M560">
        <v>-4615</v>
      </c>
      <c r="N560">
        <v>2984</v>
      </c>
      <c r="O560">
        <v>8</v>
      </c>
      <c r="P560">
        <v>5</v>
      </c>
      <c r="Q560">
        <v>898683</v>
      </c>
      <c r="R560">
        <v>-76549</v>
      </c>
      <c r="S560">
        <v>91654</v>
      </c>
      <c r="T560" t="s">
        <v>24</v>
      </c>
      <c r="U560" s="11">
        <v>6.164276E-4</v>
      </c>
      <c r="V560" s="11">
        <v>4.1000000000000003E-8</v>
      </c>
    </row>
    <row r="561" spans="1:22" x14ac:dyDescent="0.5">
      <c r="A561" t="s">
        <v>746</v>
      </c>
      <c r="B561" t="s">
        <v>747</v>
      </c>
      <c r="C561" s="46">
        <f t="shared" si="45"/>
        <v>7.6551098073669444</v>
      </c>
      <c r="D561" s="46">
        <f t="shared" si="46"/>
        <v>0.21691998012580044</v>
      </c>
      <c r="F561" s="8">
        <v>6.6790000000000003</v>
      </c>
      <c r="G561" s="8">
        <v>0.26400000000000001</v>
      </c>
      <c r="H561" s="8">
        <v>2.6885500000000002</v>
      </c>
      <c r="I561" s="12">
        <v>1.7189169999999998</v>
      </c>
      <c r="J561" s="8">
        <v>1.5640952995403503</v>
      </c>
      <c r="K561" s="13">
        <v>42915</v>
      </c>
      <c r="L561" s="7">
        <v>0.50138888888888888</v>
      </c>
      <c r="M561">
        <v>-4798</v>
      </c>
      <c r="N561">
        <v>2885</v>
      </c>
      <c r="O561">
        <v>10</v>
      </c>
      <c r="P561">
        <v>4</v>
      </c>
      <c r="Q561">
        <v>898683</v>
      </c>
      <c r="R561">
        <v>-76549</v>
      </c>
      <c r="S561">
        <v>91654</v>
      </c>
      <c r="T561" t="s">
        <v>24</v>
      </c>
      <c r="U561" s="11">
        <v>5.74539E-4</v>
      </c>
      <c r="V561" s="11">
        <v>4.1000000000000003E-8</v>
      </c>
    </row>
    <row r="562" spans="1:22" x14ac:dyDescent="0.5">
      <c r="A562" t="s">
        <v>748</v>
      </c>
      <c r="B562" t="s">
        <v>749</v>
      </c>
      <c r="C562" s="46">
        <f t="shared" si="45"/>
        <v>6.794275922449744</v>
      </c>
      <c r="D562" s="46">
        <f t="shared" si="46"/>
        <v>0.21691998012580044</v>
      </c>
      <c r="F562" s="8">
        <v>5.819</v>
      </c>
      <c r="G562" s="8">
        <v>0.22500000000000001</v>
      </c>
      <c r="H562" s="8">
        <v>2.795223</v>
      </c>
      <c r="I562" s="12">
        <v>1.7128934999999998</v>
      </c>
      <c r="J562" s="8">
        <v>1.6318720340756738</v>
      </c>
      <c r="K562" s="13">
        <v>42915</v>
      </c>
      <c r="L562" s="7">
        <v>0.50416666666666665</v>
      </c>
      <c r="M562">
        <v>-4729</v>
      </c>
      <c r="N562">
        <v>2642</v>
      </c>
      <c r="O562">
        <v>10</v>
      </c>
      <c r="P562">
        <v>3</v>
      </c>
      <c r="Q562">
        <v>898683</v>
      </c>
      <c r="R562">
        <v>-76549</v>
      </c>
      <c r="S562">
        <v>91654</v>
      </c>
      <c r="T562" t="s">
        <v>24</v>
      </c>
      <c r="U562" s="11">
        <v>6.1377109999999997E-4</v>
      </c>
      <c r="V562" s="11">
        <v>4.1000000000000003E-8</v>
      </c>
    </row>
    <row r="563" spans="1:22" x14ac:dyDescent="0.5">
      <c r="A563" t="s">
        <v>750</v>
      </c>
      <c r="B563" t="s">
        <v>751</v>
      </c>
      <c r="C563" s="46">
        <f t="shared" si="45"/>
        <v>7.066539662795801</v>
      </c>
      <c r="D563" s="46">
        <f t="shared" si="46"/>
        <v>0.21691998012580044</v>
      </c>
      <c r="F563" s="8">
        <v>6.0910000000000002</v>
      </c>
      <c r="G563" s="8">
        <v>0.254</v>
      </c>
      <c r="H563" s="8">
        <v>2.8021319999999998</v>
      </c>
      <c r="I563" s="12">
        <v>1.7176655000000001</v>
      </c>
      <c r="J563" s="8">
        <v>1.6313607043979166</v>
      </c>
      <c r="K563" s="13">
        <v>42915</v>
      </c>
      <c r="L563" s="7">
        <v>0.50624999999999998</v>
      </c>
      <c r="M563">
        <v>-2057</v>
      </c>
      <c r="N563">
        <v>3419</v>
      </c>
      <c r="O563">
        <v>4</v>
      </c>
      <c r="P563">
        <v>9</v>
      </c>
      <c r="Q563">
        <v>898683</v>
      </c>
      <c r="R563">
        <v>-76549</v>
      </c>
      <c r="S563">
        <v>91654</v>
      </c>
      <c r="T563" t="s">
        <v>24</v>
      </c>
      <c r="U563" s="11">
        <v>6.2184480000000003E-4</v>
      </c>
      <c r="V563" s="11">
        <v>4.1000000000000003E-8</v>
      </c>
    </row>
    <row r="564" spans="1:22" x14ac:dyDescent="0.5">
      <c r="A564" t="s">
        <v>752</v>
      </c>
      <c r="B564" t="s">
        <v>753</v>
      </c>
      <c r="C564" s="46">
        <f t="shared" si="45"/>
        <v>6.7081925339580462</v>
      </c>
      <c r="D564" s="46">
        <f t="shared" si="46"/>
        <v>0.21691998012580044</v>
      </c>
      <c r="F564" s="8">
        <v>5.7329999999999997</v>
      </c>
      <c r="G564" s="8">
        <v>0.22900000000000001</v>
      </c>
      <c r="H564" s="8">
        <v>2.7897029999999998</v>
      </c>
      <c r="I564" s="12">
        <v>1.715436</v>
      </c>
      <c r="J564" s="8">
        <v>1.6262355459486684</v>
      </c>
      <c r="K564" s="13">
        <v>42915</v>
      </c>
      <c r="L564" s="7">
        <v>0.50972222222222219</v>
      </c>
      <c r="M564">
        <v>-4853</v>
      </c>
      <c r="N564">
        <v>3038</v>
      </c>
      <c r="O564">
        <v>7</v>
      </c>
      <c r="P564">
        <v>4</v>
      </c>
      <c r="Q564">
        <v>898683</v>
      </c>
      <c r="R564">
        <v>-76549</v>
      </c>
      <c r="S564">
        <v>91654</v>
      </c>
      <c r="T564" t="s">
        <v>24</v>
      </c>
      <c r="U564" s="11">
        <v>6.1260890000000004E-4</v>
      </c>
      <c r="V564" s="11">
        <v>4.1000000000000003E-8</v>
      </c>
    </row>
    <row r="566" spans="1:22" x14ac:dyDescent="0.5">
      <c r="A566" t="s">
        <v>754</v>
      </c>
      <c r="B566" t="s">
        <v>614</v>
      </c>
      <c r="F566" s="8">
        <v>4.0339999999999998</v>
      </c>
      <c r="G566" s="8">
        <v>0.20699999999999999</v>
      </c>
      <c r="H566" s="8">
        <v>2.8266049999999998</v>
      </c>
      <c r="I566" s="12">
        <v>1.7090990000000001</v>
      </c>
      <c r="J566" s="8">
        <v>1.6538567982311145</v>
      </c>
      <c r="K566" s="13">
        <v>42915</v>
      </c>
      <c r="L566" s="7">
        <v>0.51250000000000007</v>
      </c>
      <c r="M566">
        <v>-4230</v>
      </c>
      <c r="N566">
        <v>89</v>
      </c>
      <c r="O566">
        <v>-15</v>
      </c>
      <c r="P566">
        <v>5</v>
      </c>
      <c r="Q566">
        <v>898683</v>
      </c>
      <c r="R566">
        <v>-76549</v>
      </c>
      <c r="S566">
        <v>91654</v>
      </c>
      <c r="T566" t="s">
        <v>24</v>
      </c>
      <c r="U566" s="11">
        <v>6.4183640000000004E-4</v>
      </c>
      <c r="V566" s="11">
        <v>4.1000000000000003E-8</v>
      </c>
    </row>
    <row r="567" spans="1:22" x14ac:dyDescent="0.5">
      <c r="A567" t="s">
        <v>755</v>
      </c>
      <c r="B567" t="s">
        <v>614</v>
      </c>
      <c r="F567" s="8">
        <v>4.1040000000000001</v>
      </c>
      <c r="G567" s="8">
        <v>0.22</v>
      </c>
      <c r="H567" s="8">
        <v>2.7975340000000002</v>
      </c>
      <c r="I567" s="12">
        <v>1.7074954999999998</v>
      </c>
      <c r="J567" s="8">
        <v>1.6383844056982877</v>
      </c>
      <c r="K567" s="13">
        <v>42915</v>
      </c>
      <c r="L567" s="7">
        <v>0.51458333333333328</v>
      </c>
      <c r="M567">
        <v>-4184</v>
      </c>
      <c r="N567">
        <v>35</v>
      </c>
      <c r="O567">
        <v>-16</v>
      </c>
      <c r="P567">
        <v>3</v>
      </c>
      <c r="Q567">
        <v>898683</v>
      </c>
      <c r="R567">
        <v>-76549</v>
      </c>
      <c r="S567">
        <v>91654</v>
      </c>
      <c r="T567" t="s">
        <v>24</v>
      </c>
      <c r="U567" s="11">
        <v>6.4010439999999998E-4</v>
      </c>
      <c r="V567" s="11">
        <v>4.1000000000000003E-8</v>
      </c>
    </row>
    <row r="568" spans="1:22" x14ac:dyDescent="0.5">
      <c r="A568" s="50" t="s">
        <v>756</v>
      </c>
      <c r="B568" s="50" t="s">
        <v>614</v>
      </c>
      <c r="C568" s="59"/>
      <c r="D568" s="59"/>
      <c r="E568" s="51">
        <v>3.3140000000000001</v>
      </c>
      <c r="F568" s="51"/>
      <c r="G568" s="51">
        <v>0.255</v>
      </c>
      <c r="H568" s="51">
        <v>2.8650799999999998</v>
      </c>
      <c r="I568" s="12">
        <v>1.7058524999999998</v>
      </c>
      <c r="J568" s="8">
        <v>1.6795590474557445</v>
      </c>
      <c r="K568" s="13">
        <v>42915</v>
      </c>
      <c r="L568" s="7">
        <v>0.51666666666666672</v>
      </c>
      <c r="M568">
        <v>-4159</v>
      </c>
      <c r="N568">
        <v>31</v>
      </c>
      <c r="O568">
        <v>-15</v>
      </c>
      <c r="P568">
        <v>3</v>
      </c>
      <c r="Q568">
        <v>898683</v>
      </c>
      <c r="R568">
        <v>-76549</v>
      </c>
      <c r="S568">
        <v>91654</v>
      </c>
      <c r="T568" t="s">
        <v>24</v>
      </c>
      <c r="U568" s="11">
        <v>6.6199949999999998E-4</v>
      </c>
      <c r="V568" s="11">
        <v>4.1000000000000003E-8</v>
      </c>
    </row>
    <row r="569" spans="1:22" x14ac:dyDescent="0.5">
      <c r="A569" t="s">
        <v>757</v>
      </c>
      <c r="B569" t="s">
        <v>614</v>
      </c>
      <c r="F569" s="8">
        <v>4.2489999999999997</v>
      </c>
      <c r="G569" s="8">
        <v>0.23</v>
      </c>
      <c r="H569" s="8">
        <v>2.8081309999999999</v>
      </c>
      <c r="I569" s="12">
        <v>1.7062044999999999</v>
      </c>
      <c r="J569" s="8">
        <v>1.6458349512030943</v>
      </c>
      <c r="K569" s="13">
        <v>42915</v>
      </c>
      <c r="L569" s="7">
        <v>0.51944444444444449</v>
      </c>
      <c r="M569">
        <v>-4104</v>
      </c>
      <c r="N569">
        <v>66</v>
      </c>
      <c r="O569">
        <v>-16</v>
      </c>
      <c r="P569">
        <v>5</v>
      </c>
      <c r="Q569">
        <v>898683</v>
      </c>
      <c r="R569">
        <v>-76549</v>
      </c>
      <c r="S569">
        <v>91654</v>
      </c>
      <c r="T569" t="s">
        <v>24</v>
      </c>
      <c r="U569" s="11">
        <v>6.3093049999999999E-4</v>
      </c>
      <c r="V569" s="11">
        <v>4.1000000000000003E-8</v>
      </c>
    </row>
    <row r="570" spans="1:22" x14ac:dyDescent="0.5">
      <c r="A570" t="s">
        <v>758</v>
      </c>
      <c r="B570" t="s">
        <v>614</v>
      </c>
      <c r="F570" s="8">
        <v>4.3179999999999996</v>
      </c>
      <c r="G570" s="8">
        <v>0.24299999999999999</v>
      </c>
      <c r="H570" s="8">
        <v>2.803439</v>
      </c>
      <c r="I570" s="12">
        <v>1.7051485</v>
      </c>
      <c r="J570" s="8">
        <v>1.6441025517718839</v>
      </c>
      <c r="K570" s="13">
        <v>42915</v>
      </c>
      <c r="L570" s="7">
        <v>0.52152777777777781</v>
      </c>
      <c r="M570">
        <v>-4329</v>
      </c>
      <c r="N570">
        <v>77</v>
      </c>
      <c r="O570">
        <v>-14</v>
      </c>
      <c r="P570">
        <v>4</v>
      </c>
      <c r="Q570">
        <v>898683</v>
      </c>
      <c r="R570">
        <v>-76549</v>
      </c>
      <c r="S570">
        <v>91654</v>
      </c>
      <c r="T570" t="s">
        <v>24</v>
      </c>
      <c r="U570" s="11">
        <v>6.4949090000000005E-4</v>
      </c>
      <c r="V570" s="11">
        <v>4.1000000000000003E-8</v>
      </c>
    </row>
    <row r="571" spans="1:22" x14ac:dyDescent="0.5">
      <c r="B571" s="15" t="s">
        <v>29</v>
      </c>
      <c r="C571" s="16"/>
      <c r="D571" s="16"/>
      <c r="E571" s="16"/>
      <c r="F571" s="16">
        <f>AVERAGE(F566:F570)</f>
        <v>4.1762499999999996</v>
      </c>
      <c r="G571" s="16">
        <f>2*STDEV(F566:F570)</f>
        <v>0.26036064730804942</v>
      </c>
    </row>
    <row r="572" spans="1:22" x14ac:dyDescent="0.5">
      <c r="B572" s="40" t="s">
        <v>90</v>
      </c>
      <c r="C572" s="40">
        <v>5.09</v>
      </c>
      <c r="D572" s="40"/>
      <c r="E572" s="41">
        <f>((F572/1000+1)/(C572/1000+1)-1)*1000</f>
        <v>-0.96869434578006341</v>
      </c>
      <c r="F572" s="41">
        <f>AVERAGE(F543:F546, F566:F570)</f>
        <v>4.1163749999999997</v>
      </c>
      <c r="G572" s="41">
        <f>2*STDEV(F543:F547, F566:F570)</f>
        <v>0.21691998012580044</v>
      </c>
    </row>
    <row r="574" spans="1:22" x14ac:dyDescent="0.5">
      <c r="A574" s="50" t="s">
        <v>759</v>
      </c>
      <c r="B574" s="50" t="s">
        <v>760</v>
      </c>
      <c r="C574" s="59">
        <f>((F574/1000+1)/(E$589/1000+1)-1)*1000</f>
        <v>9.5426384071446435</v>
      </c>
      <c r="D574" s="59">
        <f>$G$589</f>
        <v>0.22552779366252307</v>
      </c>
      <c r="E574" s="52"/>
      <c r="F574" s="51">
        <v>8.5760000000000005</v>
      </c>
      <c r="G574" s="51">
        <v>1.7190000000000001</v>
      </c>
      <c r="H574" s="51">
        <v>2.0143439999999999</v>
      </c>
      <c r="I574" s="12">
        <v>1.6936485000000001</v>
      </c>
      <c r="J574" s="8">
        <v>1.1893518637426832</v>
      </c>
      <c r="K574" s="13">
        <v>42915</v>
      </c>
      <c r="L574" s="7">
        <v>0.52500000000000002</v>
      </c>
      <c r="M574">
        <v>5539</v>
      </c>
      <c r="N574">
        <v>1903</v>
      </c>
      <c r="O574">
        <v>-39</v>
      </c>
      <c r="P574">
        <v>-2</v>
      </c>
      <c r="Q574">
        <v>898683</v>
      </c>
      <c r="R574">
        <v>-76549</v>
      </c>
      <c r="S574">
        <v>91654</v>
      </c>
      <c r="T574" t="s">
        <v>24</v>
      </c>
      <c r="U574" s="11">
        <v>5.8167820000000004E-4</v>
      </c>
      <c r="V574" s="11">
        <v>4.1000000000000003E-8</v>
      </c>
    </row>
    <row r="575" spans="1:22" x14ac:dyDescent="0.5">
      <c r="A575" t="s">
        <v>761</v>
      </c>
      <c r="B575" t="s">
        <v>762</v>
      </c>
      <c r="C575" s="46">
        <f t="shared" ref="C575:C582" si="47">((F575/1000+1)/(E$589/1000+1)-1)*1000</f>
        <v>4.762060997973272</v>
      </c>
      <c r="D575" s="46">
        <f t="shared" ref="D575:D582" si="48">$G$589</f>
        <v>0.22552779366252307</v>
      </c>
      <c r="F575" s="8">
        <v>3.8</v>
      </c>
      <c r="G575" s="8">
        <v>0.221</v>
      </c>
      <c r="H575" s="8">
        <v>2.800468</v>
      </c>
      <c r="I575" s="12">
        <v>1.718526</v>
      </c>
      <c r="J575" s="8">
        <v>1.6295755781408021</v>
      </c>
      <c r="K575" s="13">
        <v>42915</v>
      </c>
      <c r="L575" s="7">
        <v>0.52777777777777779</v>
      </c>
      <c r="M575">
        <v>4028</v>
      </c>
      <c r="N575">
        <v>1852</v>
      </c>
      <c r="O575">
        <v>-36</v>
      </c>
      <c r="P575">
        <v>10</v>
      </c>
      <c r="Q575">
        <v>898683</v>
      </c>
      <c r="R575">
        <v>-76549</v>
      </c>
      <c r="S575">
        <v>91654</v>
      </c>
      <c r="T575" t="s">
        <v>24</v>
      </c>
      <c r="U575" s="11">
        <v>6.2698959999999998E-4</v>
      </c>
      <c r="V575" s="11">
        <v>4.1000000000000003E-8</v>
      </c>
    </row>
    <row r="576" spans="1:22" x14ac:dyDescent="0.5">
      <c r="A576" s="50" t="s">
        <v>763</v>
      </c>
      <c r="B576" s="50" t="s">
        <v>764</v>
      </c>
      <c r="C576" s="59">
        <f t="shared" si="47"/>
        <v>9.0331505718708183</v>
      </c>
      <c r="D576" s="59">
        <f t="shared" si="48"/>
        <v>0.22552779366252307</v>
      </c>
      <c r="E576" s="52"/>
      <c r="F576" s="51">
        <v>8.0670000000000002</v>
      </c>
      <c r="G576" s="51">
        <v>2.121</v>
      </c>
      <c r="H576" s="51">
        <v>2.2052480000000001</v>
      </c>
      <c r="I576" s="12">
        <v>1.6808575000000001</v>
      </c>
      <c r="J576" s="8">
        <v>1.3119779636286835</v>
      </c>
      <c r="K576" s="13">
        <v>42915</v>
      </c>
      <c r="L576" s="7">
        <v>0.53055555555555556</v>
      </c>
      <c r="M576">
        <v>5590</v>
      </c>
      <c r="N576">
        <v>1963</v>
      </c>
      <c r="O576">
        <v>-38</v>
      </c>
      <c r="P576">
        <v>7</v>
      </c>
      <c r="Q576">
        <v>898683</v>
      </c>
      <c r="R576">
        <v>-76549</v>
      </c>
      <c r="S576">
        <v>91654</v>
      </c>
      <c r="T576" t="s">
        <v>24</v>
      </c>
      <c r="U576" s="11">
        <v>5.5761370000000001E-4</v>
      </c>
      <c r="V576" s="11">
        <v>4.1000000000000003E-8</v>
      </c>
    </row>
    <row r="577" spans="1:22" x14ac:dyDescent="0.5">
      <c r="A577" t="s">
        <v>765</v>
      </c>
      <c r="B577" t="s">
        <v>766</v>
      </c>
      <c r="C577" s="46">
        <f t="shared" si="47"/>
        <v>4.5838903993902225</v>
      </c>
      <c r="D577" s="46">
        <f t="shared" si="48"/>
        <v>0.22552779366252307</v>
      </c>
      <c r="F577" s="8">
        <v>3.6219999999999999</v>
      </c>
      <c r="G577" s="8">
        <v>0.23200000000000001</v>
      </c>
      <c r="H577" s="8">
        <v>2.7922750000000001</v>
      </c>
      <c r="I577" s="12">
        <v>1.7005719999999998</v>
      </c>
      <c r="J577" s="8">
        <v>1.6419622338836581</v>
      </c>
      <c r="K577" s="13">
        <v>42915</v>
      </c>
      <c r="L577" s="7">
        <v>0.53263888888888888</v>
      </c>
      <c r="M577">
        <v>3553</v>
      </c>
      <c r="N577">
        <v>2123</v>
      </c>
      <c r="O577">
        <v>-35</v>
      </c>
      <c r="P577">
        <v>11</v>
      </c>
      <c r="Q577">
        <v>898683</v>
      </c>
      <c r="R577">
        <v>-76549</v>
      </c>
      <c r="S577">
        <v>91654</v>
      </c>
      <c r="T577" t="s">
        <v>24</v>
      </c>
      <c r="U577" s="11">
        <v>5.7818400000000003E-4</v>
      </c>
      <c r="V577" s="11">
        <v>4.1000000000000003E-8</v>
      </c>
    </row>
    <row r="578" spans="1:22" x14ac:dyDescent="0.5">
      <c r="A578" t="s">
        <v>767</v>
      </c>
      <c r="B578" t="s">
        <v>768</v>
      </c>
      <c r="C578" s="46">
        <f t="shared" si="47"/>
        <v>4.5238328942500683</v>
      </c>
      <c r="D578" s="46">
        <f t="shared" si="48"/>
        <v>0.22552779366252307</v>
      </c>
      <c r="F578" s="8">
        <v>3.5619999999999998</v>
      </c>
      <c r="G578" s="8">
        <v>0.20899999999999999</v>
      </c>
      <c r="H578" s="8">
        <v>2.7931430000000002</v>
      </c>
      <c r="I578" s="12">
        <v>1.7007285000000001</v>
      </c>
      <c r="J578" s="8">
        <v>1.6423215110465899</v>
      </c>
      <c r="K578" s="13">
        <v>42915</v>
      </c>
      <c r="L578" s="7">
        <v>0.53541666666666665</v>
      </c>
      <c r="M578">
        <v>2514</v>
      </c>
      <c r="N578">
        <v>2076</v>
      </c>
      <c r="O578">
        <v>-33</v>
      </c>
      <c r="P578">
        <v>11</v>
      </c>
      <c r="Q578">
        <v>898683</v>
      </c>
      <c r="R578">
        <v>-76549</v>
      </c>
      <c r="S578">
        <v>91654</v>
      </c>
      <c r="T578" t="s">
        <v>24</v>
      </c>
      <c r="U578" s="11">
        <v>5.8438800000000003E-4</v>
      </c>
      <c r="V578" s="11">
        <v>4.1000000000000003E-8</v>
      </c>
    </row>
    <row r="579" spans="1:22" x14ac:dyDescent="0.5">
      <c r="A579" t="s">
        <v>769</v>
      </c>
      <c r="B579" t="s">
        <v>770</v>
      </c>
      <c r="C579" s="46">
        <f t="shared" si="47"/>
        <v>4.5428511042111541</v>
      </c>
      <c r="D579" s="46">
        <f t="shared" si="48"/>
        <v>0.22552779366252307</v>
      </c>
      <c r="F579" s="8">
        <v>3.581</v>
      </c>
      <c r="G579" s="8">
        <v>0.24299999999999999</v>
      </c>
      <c r="H579" s="8">
        <v>2.8069679999999999</v>
      </c>
      <c r="I579" s="12">
        <v>1.6986945</v>
      </c>
      <c r="J579" s="8">
        <v>1.6524266134964232</v>
      </c>
      <c r="K579" s="13">
        <v>42915</v>
      </c>
      <c r="L579" s="7">
        <v>0.53819444444444442</v>
      </c>
      <c r="M579">
        <v>1203</v>
      </c>
      <c r="N579">
        <v>1768</v>
      </c>
      <c r="O579">
        <v>-29</v>
      </c>
      <c r="P579">
        <v>10</v>
      </c>
      <c r="Q579">
        <v>898683</v>
      </c>
      <c r="R579">
        <v>-76549</v>
      </c>
      <c r="S579">
        <v>91654</v>
      </c>
      <c r="T579" t="s">
        <v>24</v>
      </c>
      <c r="U579" s="11">
        <v>6.2967969999999998E-4</v>
      </c>
      <c r="V579" s="11">
        <v>4.1000000000000003E-8</v>
      </c>
    </row>
    <row r="580" spans="1:22" x14ac:dyDescent="0.5">
      <c r="A580" t="s">
        <v>771</v>
      </c>
      <c r="B580" t="s">
        <v>772</v>
      </c>
      <c r="C580" s="46">
        <f t="shared" si="47"/>
        <v>4.5468549378870904</v>
      </c>
      <c r="D580" s="46">
        <f t="shared" si="48"/>
        <v>0.22552779366252307</v>
      </c>
      <c r="F580" s="8">
        <v>3.585</v>
      </c>
      <c r="G580" s="8">
        <v>0.188</v>
      </c>
      <c r="H580" s="8">
        <v>2.7797879999999999</v>
      </c>
      <c r="I580" s="12">
        <v>1.7006895</v>
      </c>
      <c r="J580" s="8">
        <v>1.6345064751678657</v>
      </c>
      <c r="K580" s="13">
        <v>42915</v>
      </c>
      <c r="L580" s="7">
        <v>0.54097222222222219</v>
      </c>
      <c r="M580">
        <v>5909</v>
      </c>
      <c r="N580">
        <v>2274</v>
      </c>
      <c r="O580">
        <v>-37</v>
      </c>
      <c r="P580">
        <v>6</v>
      </c>
      <c r="Q580">
        <v>898683</v>
      </c>
      <c r="R580">
        <v>-76549</v>
      </c>
      <c r="S580">
        <v>91654</v>
      </c>
      <c r="T580" t="s">
        <v>24</v>
      </c>
      <c r="U580" s="11">
        <v>5.5925660000000004E-4</v>
      </c>
      <c r="V580" s="11">
        <v>4.1999999999999999E-8</v>
      </c>
    </row>
    <row r="581" spans="1:22" x14ac:dyDescent="0.5">
      <c r="A581" t="s">
        <v>773</v>
      </c>
      <c r="B581" t="s">
        <v>774</v>
      </c>
      <c r="C581" s="46">
        <f t="shared" si="47"/>
        <v>4.4908012664226504</v>
      </c>
      <c r="D581" s="46">
        <f t="shared" si="48"/>
        <v>0.22552779366252307</v>
      </c>
      <c r="F581" s="8">
        <v>3.5289999999999999</v>
      </c>
      <c r="G581" s="8">
        <v>0.22700000000000001</v>
      </c>
      <c r="H581" s="8">
        <v>2.7906279999999999</v>
      </c>
      <c r="I581" s="12">
        <v>1.7070650000000001</v>
      </c>
      <c r="J581" s="8">
        <v>1.6347520451769557</v>
      </c>
      <c r="K581" s="13">
        <v>42915</v>
      </c>
      <c r="L581" s="7">
        <v>0.54305555555555551</v>
      </c>
      <c r="M581">
        <v>5587</v>
      </c>
      <c r="N581">
        <v>2161</v>
      </c>
      <c r="O581">
        <v>-38</v>
      </c>
      <c r="P581">
        <v>7</v>
      </c>
      <c r="Q581">
        <v>898683</v>
      </c>
      <c r="R581">
        <v>-76549</v>
      </c>
      <c r="S581">
        <v>91654</v>
      </c>
      <c r="T581" t="s">
        <v>24</v>
      </c>
      <c r="U581" s="11">
        <v>5.5946779999999996E-4</v>
      </c>
      <c r="V581" s="11">
        <v>4.1000000000000003E-8</v>
      </c>
    </row>
    <row r="582" spans="1:22" x14ac:dyDescent="0.5">
      <c r="A582" t="s">
        <v>775</v>
      </c>
      <c r="B582" t="s">
        <v>776</v>
      </c>
      <c r="C582" s="46">
        <f t="shared" si="47"/>
        <v>4.5748817736193104</v>
      </c>
      <c r="D582" s="46">
        <f t="shared" si="48"/>
        <v>0.22552779366252307</v>
      </c>
      <c r="F582" s="8">
        <v>3.613</v>
      </c>
      <c r="G582" s="8">
        <v>0.16700000000000001</v>
      </c>
      <c r="H582" s="8">
        <v>2.7929309999999998</v>
      </c>
      <c r="I582" s="12">
        <v>1.6932964999999998</v>
      </c>
      <c r="J582" s="8">
        <v>1.6494045785838454</v>
      </c>
      <c r="K582" s="13">
        <v>42915</v>
      </c>
      <c r="L582" s="7">
        <v>0.54722222222222217</v>
      </c>
      <c r="M582">
        <v>524</v>
      </c>
      <c r="N582">
        <v>2014</v>
      </c>
      <c r="O582">
        <v>-26</v>
      </c>
      <c r="P582">
        <v>11</v>
      </c>
      <c r="Q582">
        <v>898683</v>
      </c>
      <c r="R582">
        <v>-76549</v>
      </c>
      <c r="S582">
        <v>91654</v>
      </c>
      <c r="T582" t="s">
        <v>24</v>
      </c>
      <c r="U582" s="11">
        <v>5.8873659999999996E-4</v>
      </c>
      <c r="V582" s="11">
        <v>4.1000000000000003E-8</v>
      </c>
    </row>
    <row r="584" spans="1:22" x14ac:dyDescent="0.5">
      <c r="A584" t="s">
        <v>777</v>
      </c>
      <c r="B584" t="s">
        <v>614</v>
      </c>
      <c r="F584" s="8">
        <v>3.9929999999999999</v>
      </c>
      <c r="G584" s="8">
        <v>0.22900000000000001</v>
      </c>
      <c r="H584" s="8">
        <v>2.7689970000000002</v>
      </c>
      <c r="I584" s="12">
        <v>1.691106</v>
      </c>
      <c r="J584" s="8">
        <v>1.6373881944715472</v>
      </c>
      <c r="K584" s="13">
        <v>42915</v>
      </c>
      <c r="L584" s="7">
        <v>0.55069444444444449</v>
      </c>
      <c r="M584">
        <v>-4332</v>
      </c>
      <c r="N584">
        <v>75</v>
      </c>
      <c r="O584">
        <v>-19</v>
      </c>
      <c r="P584">
        <v>5</v>
      </c>
      <c r="Q584">
        <v>898683</v>
      </c>
      <c r="R584">
        <v>-76549</v>
      </c>
      <c r="S584">
        <v>91654</v>
      </c>
      <c r="T584" t="s">
        <v>24</v>
      </c>
      <c r="U584" s="11">
        <v>6.930851E-4</v>
      </c>
      <c r="V584" s="11">
        <v>4.1000000000000003E-8</v>
      </c>
    </row>
    <row r="585" spans="1:22" x14ac:dyDescent="0.5">
      <c r="A585" t="s">
        <v>778</v>
      </c>
      <c r="B585" t="s">
        <v>614</v>
      </c>
      <c r="F585" s="8">
        <v>4.1749999999999998</v>
      </c>
      <c r="G585" s="8">
        <v>0.20799999999999999</v>
      </c>
      <c r="H585" s="8">
        <v>2.7732109999999999</v>
      </c>
      <c r="I585" s="12">
        <v>1.6940784999999998</v>
      </c>
      <c r="J585" s="8">
        <v>1.6370026536550697</v>
      </c>
      <c r="K585" s="13">
        <v>42915</v>
      </c>
      <c r="L585" s="7">
        <v>0.55277777777777781</v>
      </c>
      <c r="M585">
        <v>-4340</v>
      </c>
      <c r="N585">
        <v>100</v>
      </c>
      <c r="O585">
        <v>-18</v>
      </c>
      <c r="P585">
        <v>6</v>
      </c>
      <c r="Q585">
        <v>898683</v>
      </c>
      <c r="R585">
        <v>-76549</v>
      </c>
      <c r="S585">
        <v>91654</v>
      </c>
      <c r="T585" t="s">
        <v>24</v>
      </c>
      <c r="U585" s="11">
        <v>6.6138069999999995E-4</v>
      </c>
      <c r="V585" s="11">
        <v>4.1000000000000003E-8</v>
      </c>
    </row>
    <row r="586" spans="1:22" x14ac:dyDescent="0.5">
      <c r="A586" t="s">
        <v>779</v>
      </c>
      <c r="B586" t="s">
        <v>614</v>
      </c>
      <c r="F586" s="8">
        <v>4.1100000000000003</v>
      </c>
      <c r="G586" s="8">
        <v>0.23599999999999999</v>
      </c>
      <c r="H586" s="8">
        <v>2.772303</v>
      </c>
      <c r="I586" s="12">
        <v>1.6925924999999999</v>
      </c>
      <c r="J586" s="8">
        <v>1.6379033937583913</v>
      </c>
      <c r="K586" s="13">
        <v>42915</v>
      </c>
      <c r="L586" s="7">
        <v>0.55486111111111114</v>
      </c>
      <c r="M586">
        <v>-4318</v>
      </c>
      <c r="N586">
        <v>107</v>
      </c>
      <c r="O586">
        <v>-18</v>
      </c>
      <c r="P586">
        <v>6</v>
      </c>
      <c r="Q586">
        <v>898683</v>
      </c>
      <c r="R586">
        <v>-76549</v>
      </c>
      <c r="S586">
        <v>91654</v>
      </c>
      <c r="T586" t="s">
        <v>24</v>
      </c>
      <c r="U586" s="11">
        <v>6.6404620000000002E-4</v>
      </c>
      <c r="V586" s="11">
        <v>4.1000000000000003E-8</v>
      </c>
    </row>
    <row r="587" spans="1:22" x14ac:dyDescent="0.5">
      <c r="A587" t="s">
        <v>780</v>
      </c>
      <c r="B587" t="s">
        <v>614</v>
      </c>
      <c r="F587" s="8">
        <v>4.0380000000000003</v>
      </c>
      <c r="G587" s="8">
        <v>0.27200000000000002</v>
      </c>
      <c r="H587" s="8">
        <v>2.782772</v>
      </c>
      <c r="I587" s="12">
        <v>1.6905975</v>
      </c>
      <c r="J587" s="8">
        <v>1.6460286969547748</v>
      </c>
      <c r="K587" s="13">
        <v>42915</v>
      </c>
      <c r="L587" s="7">
        <v>0.55763888888888891</v>
      </c>
      <c r="M587">
        <v>-4202</v>
      </c>
      <c r="N587">
        <v>115</v>
      </c>
      <c r="O587">
        <v>-19</v>
      </c>
      <c r="P587">
        <v>6</v>
      </c>
      <c r="Q587">
        <v>898683</v>
      </c>
      <c r="R587">
        <v>-76549</v>
      </c>
      <c r="S587">
        <v>91654</v>
      </c>
      <c r="T587" t="s">
        <v>24</v>
      </c>
      <c r="U587" s="11">
        <v>6.4978680000000002E-4</v>
      </c>
      <c r="V587" s="11">
        <v>4.1000000000000003E-8</v>
      </c>
    </row>
    <row r="588" spans="1:22" x14ac:dyDescent="0.5">
      <c r="B588" s="15" t="s">
        <v>29</v>
      </c>
      <c r="C588" s="16"/>
      <c r="D588" s="16"/>
      <c r="E588" s="16"/>
      <c r="F588" s="16">
        <f>AVERAGE(F584:F587)</f>
        <v>4.0789999999999997</v>
      </c>
      <c r="G588" s="16">
        <f>2*STDEV(F584:F587)</f>
        <v>0.16022484201895779</v>
      </c>
    </row>
    <row r="589" spans="1:22" x14ac:dyDescent="0.5">
      <c r="B589" s="40" t="s">
        <v>90</v>
      </c>
      <c r="C589" s="40">
        <v>5.09</v>
      </c>
      <c r="D589" s="40"/>
      <c r="E589" s="41">
        <f>((F589/1000+1)/(C589/1000+1)-1)*1000</f>
        <v>-0.9575013182899772</v>
      </c>
      <c r="F589" s="41">
        <f>AVERAGE(F566:F570, F584:F587)</f>
        <v>4.1276250000000001</v>
      </c>
      <c r="G589" s="41">
        <f>2*STDEV(F566:F570, F584:F587)</f>
        <v>0.22552779366252307</v>
      </c>
    </row>
    <row r="591" spans="1:22" x14ac:dyDescent="0.5">
      <c r="A591" t="s">
        <v>781</v>
      </c>
      <c r="B591" t="s">
        <v>797</v>
      </c>
      <c r="C591" s="46">
        <f>((F591/1000+1)/(E$613/1000+1)-1)*1000</f>
        <v>4.7147456256642073</v>
      </c>
      <c r="D591" s="46">
        <f>$G$613</f>
        <v>0.17238971629918715</v>
      </c>
      <c r="F591" s="8">
        <v>3.6989999999999998</v>
      </c>
      <c r="G591" s="8">
        <v>0.23400000000000001</v>
      </c>
      <c r="H591" s="8">
        <v>2.6305990000000001</v>
      </c>
      <c r="I591" s="12">
        <v>1.6488999999999998</v>
      </c>
      <c r="J591" s="8">
        <v>1.595366001576809</v>
      </c>
      <c r="K591" s="13">
        <v>42915</v>
      </c>
      <c r="L591" s="7">
        <v>0.6</v>
      </c>
      <c r="M591">
        <v>-1087</v>
      </c>
      <c r="N591">
        <v>1591</v>
      </c>
      <c r="O591">
        <v>-28</v>
      </c>
      <c r="P591">
        <v>12</v>
      </c>
      <c r="Q591">
        <v>898683</v>
      </c>
      <c r="R591">
        <v>-76549</v>
      </c>
      <c r="S591">
        <v>91654</v>
      </c>
      <c r="T591" t="s">
        <v>24</v>
      </c>
      <c r="U591" s="11">
        <v>6.3071049999999999E-4</v>
      </c>
      <c r="V591" s="11">
        <v>4.1000000000000003E-8</v>
      </c>
    </row>
    <row r="592" spans="1:22" x14ac:dyDescent="0.5">
      <c r="A592" s="50" t="s">
        <v>782</v>
      </c>
      <c r="B592" s="50" t="s">
        <v>783</v>
      </c>
      <c r="C592" s="59">
        <f t="shared" ref="C592:C606" si="49">((F592/1000+1)/(E$613/1000+1)-1)*1000</f>
        <v>9.8469341610945005</v>
      </c>
      <c r="D592" s="59">
        <f t="shared" ref="D592:D606" si="50">$G$613</f>
        <v>0.17238971629918715</v>
      </c>
      <c r="E592" s="52"/>
      <c r="F592" s="51">
        <v>8.8260000000000005</v>
      </c>
      <c r="G592" s="51">
        <v>1.4750000000000001</v>
      </c>
      <c r="H592" s="51">
        <v>1.935719</v>
      </c>
      <c r="I592" s="12">
        <v>1.6380649999999999</v>
      </c>
      <c r="J592" s="8">
        <v>1.1817107379743783</v>
      </c>
      <c r="K592" s="13">
        <v>42915</v>
      </c>
      <c r="L592" s="7">
        <v>0.6020833333333333</v>
      </c>
      <c r="M592">
        <v>-1137</v>
      </c>
      <c r="N592">
        <v>1436</v>
      </c>
      <c r="O592">
        <v>-27</v>
      </c>
      <c r="P592">
        <v>9</v>
      </c>
      <c r="Q592">
        <v>898683</v>
      </c>
      <c r="R592">
        <v>-76549</v>
      </c>
      <c r="S592">
        <v>91654</v>
      </c>
      <c r="T592" t="s">
        <v>24</v>
      </c>
      <c r="U592" s="11">
        <v>6.9535910000000003E-4</v>
      </c>
      <c r="V592" s="11">
        <v>4.1000000000000003E-8</v>
      </c>
    </row>
    <row r="593" spans="1:22" x14ac:dyDescent="0.5">
      <c r="A593" s="50" t="s">
        <v>784</v>
      </c>
      <c r="B593" s="50" t="s">
        <v>785</v>
      </c>
      <c r="C593" s="59">
        <f t="shared" si="49"/>
        <v>7.7097735363347297</v>
      </c>
      <c r="D593" s="59">
        <f t="shared" si="50"/>
        <v>0.17238971629918715</v>
      </c>
      <c r="E593" s="52"/>
      <c r="F593" s="51">
        <v>6.6909999999999998</v>
      </c>
      <c r="G593" s="51">
        <v>1.4650000000000001</v>
      </c>
      <c r="H593" s="51">
        <v>2.1097510000000002</v>
      </c>
      <c r="I593" s="12">
        <v>1.643268</v>
      </c>
      <c r="J593" s="8">
        <v>1.283875180433137</v>
      </c>
      <c r="K593" s="13">
        <v>42915</v>
      </c>
      <c r="L593" s="7">
        <v>0.60486111111111118</v>
      </c>
      <c r="M593">
        <v>-1129</v>
      </c>
      <c r="N593">
        <v>1399</v>
      </c>
      <c r="O593">
        <v>-31</v>
      </c>
      <c r="P593">
        <v>13</v>
      </c>
      <c r="Q593">
        <v>898683</v>
      </c>
      <c r="R593">
        <v>-76549</v>
      </c>
      <c r="S593">
        <v>91654</v>
      </c>
      <c r="T593" t="s">
        <v>24</v>
      </c>
      <c r="U593" s="11">
        <v>7.095917E-4</v>
      </c>
      <c r="V593" s="11">
        <v>4.1000000000000003E-8</v>
      </c>
    </row>
    <row r="594" spans="1:22" x14ac:dyDescent="0.5">
      <c r="A594" s="50" t="s">
        <v>786</v>
      </c>
      <c r="B594" s="50" t="s">
        <v>787</v>
      </c>
      <c r="C594" s="59">
        <f t="shared" si="49"/>
        <v>4.9179510621168987</v>
      </c>
      <c r="D594" s="59">
        <f t="shared" si="50"/>
        <v>0.17238971629918715</v>
      </c>
      <c r="E594" s="52"/>
      <c r="F594" s="51">
        <v>3.9020000000000001</v>
      </c>
      <c r="G594" s="51">
        <v>1.014</v>
      </c>
      <c r="H594" s="51">
        <v>2.4645999999999999</v>
      </c>
      <c r="I594" s="12">
        <v>1.6395515000000001</v>
      </c>
      <c r="J594" s="8">
        <v>1.5032159709530319</v>
      </c>
      <c r="K594" s="13">
        <v>42915</v>
      </c>
      <c r="L594" s="7">
        <v>0.60763888888888895</v>
      </c>
      <c r="M594">
        <v>-1146</v>
      </c>
      <c r="N594">
        <v>865</v>
      </c>
      <c r="O594">
        <v>-35</v>
      </c>
      <c r="P594">
        <v>2</v>
      </c>
      <c r="Q594">
        <v>898683</v>
      </c>
      <c r="R594">
        <v>-76549</v>
      </c>
      <c r="S594">
        <v>91654</v>
      </c>
      <c r="T594" t="s">
        <v>24</v>
      </c>
      <c r="U594" s="11">
        <v>6.2291039999999998E-4</v>
      </c>
      <c r="V594" s="11">
        <v>4.1000000000000003E-8</v>
      </c>
    </row>
    <row r="595" spans="1:22" x14ac:dyDescent="0.5">
      <c r="A595" s="50" t="s">
        <v>788</v>
      </c>
      <c r="B595" s="50" t="s">
        <v>789</v>
      </c>
      <c r="C595" s="59">
        <f t="shared" si="49"/>
        <v>6.0971432007430604</v>
      </c>
      <c r="D595" s="59">
        <f t="shared" si="50"/>
        <v>0.17238971629918715</v>
      </c>
      <c r="E595" s="52"/>
      <c r="F595" s="51">
        <v>5.08</v>
      </c>
      <c r="G595" s="51">
        <v>0.82</v>
      </c>
      <c r="H595" s="51">
        <v>2.4238379999999999</v>
      </c>
      <c r="I595" s="12">
        <v>1.6310635</v>
      </c>
      <c r="J595" s="8">
        <v>1.4860476002313827</v>
      </c>
      <c r="K595" s="13">
        <v>42915</v>
      </c>
      <c r="L595" s="7">
        <v>0.61041666666666672</v>
      </c>
      <c r="M595">
        <v>-1173</v>
      </c>
      <c r="N595">
        <v>991</v>
      </c>
      <c r="O595">
        <v>-26</v>
      </c>
      <c r="P595">
        <v>12</v>
      </c>
      <c r="Q595">
        <v>898683</v>
      </c>
      <c r="R595">
        <v>-76549</v>
      </c>
      <c r="S595">
        <v>91654</v>
      </c>
      <c r="T595" t="s">
        <v>24</v>
      </c>
      <c r="U595" s="11">
        <v>5.9896959999999996E-4</v>
      </c>
      <c r="V595" s="11">
        <v>4.1000000000000003E-8</v>
      </c>
    </row>
    <row r="596" spans="1:22" x14ac:dyDescent="0.5">
      <c r="A596" t="s">
        <v>790</v>
      </c>
      <c r="B596" t="s">
        <v>798</v>
      </c>
      <c r="C596" s="46">
        <f t="shared" si="49"/>
        <v>3.9699926960057308</v>
      </c>
      <c r="D596" s="46">
        <f t="shared" si="50"/>
        <v>0.17238971629918715</v>
      </c>
      <c r="F596" s="8">
        <v>2.9550000000000001</v>
      </c>
      <c r="G596" s="8">
        <v>0.158</v>
      </c>
      <c r="H596" s="8">
        <v>2.7007590000000001</v>
      </c>
      <c r="I596" s="12">
        <v>1.641664</v>
      </c>
      <c r="J596" s="8">
        <v>1.645135058087404</v>
      </c>
      <c r="K596" s="13">
        <v>42915</v>
      </c>
      <c r="L596" s="7">
        <v>0.61319444444444449</v>
      </c>
      <c r="M596">
        <v>-1683</v>
      </c>
      <c r="N596">
        <v>1155</v>
      </c>
      <c r="O596">
        <v>-26</v>
      </c>
      <c r="P596">
        <v>11</v>
      </c>
      <c r="Q596">
        <v>898683</v>
      </c>
      <c r="R596">
        <v>-76549</v>
      </c>
      <c r="S596">
        <v>91654</v>
      </c>
      <c r="T596" t="s">
        <v>24</v>
      </c>
      <c r="U596" s="11">
        <v>7.3342589999999999E-4</v>
      </c>
      <c r="V596" s="11">
        <v>4.1000000000000003E-8</v>
      </c>
    </row>
    <row r="597" spans="1:22" x14ac:dyDescent="0.5">
      <c r="A597" t="s">
        <v>791</v>
      </c>
      <c r="B597" t="s">
        <v>799</v>
      </c>
      <c r="C597" s="46">
        <f t="shared" si="49"/>
        <v>4.3774045809130691</v>
      </c>
      <c r="D597" s="46">
        <f t="shared" si="50"/>
        <v>0.17238971629918715</v>
      </c>
      <c r="F597" s="8">
        <v>3.3620000000000001</v>
      </c>
      <c r="G597" s="8">
        <v>0.188</v>
      </c>
      <c r="H597" s="8">
        <v>2.6882090000000001</v>
      </c>
      <c r="I597" s="12">
        <v>1.6418595</v>
      </c>
      <c r="J597" s="8">
        <v>1.637295395860608</v>
      </c>
      <c r="K597" s="13">
        <v>42915</v>
      </c>
      <c r="L597" s="7">
        <v>0.61597222222222225</v>
      </c>
      <c r="M597">
        <v>-1711</v>
      </c>
      <c r="N597">
        <v>1108</v>
      </c>
      <c r="O597">
        <v>-27</v>
      </c>
      <c r="P597">
        <v>11</v>
      </c>
      <c r="Q597">
        <v>898683</v>
      </c>
      <c r="R597">
        <v>-76549</v>
      </c>
      <c r="S597">
        <v>91654</v>
      </c>
      <c r="T597" t="s">
        <v>24</v>
      </c>
      <c r="U597" s="11">
        <v>6.3406249999999997E-4</v>
      </c>
      <c r="V597" s="11">
        <v>4.1000000000000003E-8</v>
      </c>
    </row>
    <row r="598" spans="1:22" x14ac:dyDescent="0.5">
      <c r="A598" t="s">
        <v>792</v>
      </c>
      <c r="B598" t="s">
        <v>802</v>
      </c>
      <c r="C598" s="46">
        <f t="shared" si="49"/>
        <v>4.3884157129376877</v>
      </c>
      <c r="D598" s="46">
        <f t="shared" si="50"/>
        <v>0.17238971629918715</v>
      </c>
      <c r="F598" s="8">
        <v>3.3730000000000002</v>
      </c>
      <c r="G598" s="8">
        <v>0.17399999999999999</v>
      </c>
      <c r="H598" s="8">
        <v>2.674137</v>
      </c>
      <c r="I598" s="12">
        <v>1.6383000000000001</v>
      </c>
      <c r="J598" s="8">
        <v>1.6322633217359457</v>
      </c>
      <c r="K598" s="13">
        <v>42915</v>
      </c>
      <c r="L598" s="7">
        <v>0.61875000000000002</v>
      </c>
      <c r="M598">
        <v>-1381</v>
      </c>
      <c r="N598">
        <v>788</v>
      </c>
      <c r="O598">
        <v>-28</v>
      </c>
      <c r="P598">
        <v>11</v>
      </c>
      <c r="Q598">
        <v>898683</v>
      </c>
      <c r="R598">
        <v>-76549</v>
      </c>
      <c r="S598">
        <v>91654</v>
      </c>
      <c r="T598" t="s">
        <v>24</v>
      </c>
      <c r="U598" s="11">
        <v>6.355054E-4</v>
      </c>
      <c r="V598" s="11">
        <v>4.1000000000000003E-8</v>
      </c>
    </row>
    <row r="599" spans="1:22" x14ac:dyDescent="0.5">
      <c r="A599" t="s">
        <v>793</v>
      </c>
      <c r="B599" t="s">
        <v>803</v>
      </c>
      <c r="C599" s="46">
        <f t="shared" si="49"/>
        <v>4.3333600528148164</v>
      </c>
      <c r="D599" s="46">
        <f t="shared" si="50"/>
        <v>0.17238971629918715</v>
      </c>
      <c r="F599" s="8">
        <v>3.3180000000000001</v>
      </c>
      <c r="G599" s="8">
        <v>0.24099999999999999</v>
      </c>
      <c r="H599" s="8">
        <v>2.6757740000000001</v>
      </c>
      <c r="I599" s="12">
        <v>1.6373609999999998</v>
      </c>
      <c r="J599" s="8">
        <v>1.6341991778233391</v>
      </c>
      <c r="K599" s="13">
        <v>42915</v>
      </c>
      <c r="L599" s="7">
        <v>0.62083333333333335</v>
      </c>
      <c r="M599">
        <v>-1366</v>
      </c>
      <c r="N599">
        <v>691</v>
      </c>
      <c r="O599">
        <v>-27</v>
      </c>
      <c r="P599">
        <v>11</v>
      </c>
      <c r="Q599">
        <v>898683</v>
      </c>
      <c r="R599">
        <v>-76549</v>
      </c>
      <c r="S599">
        <v>91654</v>
      </c>
      <c r="T599" t="s">
        <v>24</v>
      </c>
      <c r="U599" s="11">
        <v>6.1788030000000001E-4</v>
      </c>
      <c r="V599" s="11">
        <v>4.1000000000000003E-8</v>
      </c>
    </row>
    <row r="600" spans="1:22" x14ac:dyDescent="0.5">
      <c r="A600" s="50" t="s">
        <v>794</v>
      </c>
      <c r="B600" s="50" t="s">
        <v>804</v>
      </c>
      <c r="C600" s="59">
        <f t="shared" si="49"/>
        <v>5.5736139235771365</v>
      </c>
      <c r="D600" s="59">
        <f t="shared" si="50"/>
        <v>0.17238971629918715</v>
      </c>
      <c r="E600" s="52"/>
      <c r="F600" s="51">
        <v>4.5570000000000004</v>
      </c>
      <c r="G600" s="51">
        <v>0.34599999999999997</v>
      </c>
      <c r="H600" s="51">
        <v>2.4432399999999999</v>
      </c>
      <c r="I600" s="12">
        <v>1.6384954999999999</v>
      </c>
      <c r="J600" s="8">
        <v>1.491148434646296</v>
      </c>
      <c r="K600" s="13">
        <v>42915</v>
      </c>
      <c r="L600" s="7">
        <v>0.62361111111111112</v>
      </c>
      <c r="M600">
        <v>-1244</v>
      </c>
      <c r="N600">
        <v>372</v>
      </c>
      <c r="O600">
        <v>-27</v>
      </c>
      <c r="P600">
        <v>10</v>
      </c>
      <c r="Q600">
        <v>898683</v>
      </c>
      <c r="R600">
        <v>-76549</v>
      </c>
      <c r="S600">
        <v>91654</v>
      </c>
      <c r="T600" t="s">
        <v>24</v>
      </c>
      <c r="U600" s="11">
        <v>6.1399899999999995E-4</v>
      </c>
      <c r="V600" s="11">
        <v>4.1000000000000003E-8</v>
      </c>
    </row>
    <row r="601" spans="1:22" x14ac:dyDescent="0.5">
      <c r="A601" s="50" t="s">
        <v>795</v>
      </c>
      <c r="B601" s="50" t="s">
        <v>805</v>
      </c>
      <c r="C601" s="59">
        <f t="shared" si="49"/>
        <v>5.0771119704715595</v>
      </c>
      <c r="D601" s="59">
        <f t="shared" si="50"/>
        <v>0.17238971629918715</v>
      </c>
      <c r="E601" s="52"/>
      <c r="F601" s="51">
        <v>4.0609999999999999</v>
      </c>
      <c r="G601" s="51">
        <v>0.499</v>
      </c>
      <c r="H601" s="51">
        <v>2.4994459999999998</v>
      </c>
      <c r="I601" s="12">
        <v>1.6385345</v>
      </c>
      <c r="J601" s="8">
        <v>1.5254155466363386</v>
      </c>
      <c r="K601" s="13">
        <v>42915</v>
      </c>
      <c r="L601" s="7">
        <v>0.62638888888888888</v>
      </c>
      <c r="M601">
        <v>-1257</v>
      </c>
      <c r="N601">
        <v>315</v>
      </c>
      <c r="O601">
        <v>-26</v>
      </c>
      <c r="P601">
        <v>8</v>
      </c>
      <c r="Q601">
        <v>898683</v>
      </c>
      <c r="R601">
        <v>-76549</v>
      </c>
      <c r="S601">
        <v>91654</v>
      </c>
      <c r="T601" t="s">
        <v>24</v>
      </c>
      <c r="U601" s="11">
        <v>6.2483669999999995E-4</v>
      </c>
      <c r="V601" s="11">
        <v>4.1999999999999999E-8</v>
      </c>
    </row>
    <row r="602" spans="1:22" x14ac:dyDescent="0.5">
      <c r="A602" t="s">
        <v>796</v>
      </c>
      <c r="B602" t="s">
        <v>806</v>
      </c>
      <c r="C602" s="46">
        <f t="shared" si="49"/>
        <v>4.4224501210132772</v>
      </c>
      <c r="D602" s="46">
        <f t="shared" si="50"/>
        <v>0.17238971629918715</v>
      </c>
      <c r="F602" s="8">
        <v>3.407</v>
      </c>
      <c r="G602" s="8">
        <v>0.252</v>
      </c>
      <c r="H602" s="8">
        <v>2.667373</v>
      </c>
      <c r="I602" s="12">
        <v>1.6383779999999999</v>
      </c>
      <c r="J602" s="8">
        <v>1.6280571394391283</v>
      </c>
      <c r="K602" s="13">
        <v>42915</v>
      </c>
      <c r="L602" s="7">
        <v>0.62847222222222221</v>
      </c>
      <c r="M602">
        <v>-2330</v>
      </c>
      <c r="N602">
        <v>708</v>
      </c>
      <c r="O602">
        <v>-22</v>
      </c>
      <c r="P602">
        <v>10</v>
      </c>
      <c r="Q602">
        <v>898683</v>
      </c>
      <c r="R602">
        <v>-76549</v>
      </c>
      <c r="S602">
        <v>91654</v>
      </c>
      <c r="T602" t="s">
        <v>24</v>
      </c>
      <c r="U602" s="11">
        <v>6.2975499999999996E-4</v>
      </c>
      <c r="V602" s="11">
        <v>4.1999999999999999E-8</v>
      </c>
    </row>
    <row r="603" spans="1:22" x14ac:dyDescent="0.5">
      <c r="A603" t="s">
        <v>800</v>
      </c>
      <c r="B603" t="s">
        <v>801</v>
      </c>
      <c r="C603" s="46">
        <f t="shared" si="49"/>
        <v>-2.9459992273974667</v>
      </c>
      <c r="D603" s="46">
        <f t="shared" si="50"/>
        <v>0.17238971629918715</v>
      </c>
      <c r="F603" s="8">
        <v>-3.9540000000000002</v>
      </c>
      <c r="G603" s="8">
        <v>0.22</v>
      </c>
      <c r="H603" s="8">
        <v>2.6889370000000001</v>
      </c>
      <c r="I603" s="12">
        <v>1.643424</v>
      </c>
      <c r="J603" s="8">
        <v>1.6361797077321496</v>
      </c>
      <c r="K603" s="13">
        <v>42915</v>
      </c>
      <c r="L603" s="7">
        <v>0.63194444444444442</v>
      </c>
      <c r="M603">
        <v>5084</v>
      </c>
      <c r="N603">
        <v>412</v>
      </c>
      <c r="O603">
        <v>-35</v>
      </c>
      <c r="P603">
        <v>9</v>
      </c>
      <c r="Q603">
        <v>898683</v>
      </c>
      <c r="R603">
        <v>-76549</v>
      </c>
      <c r="S603">
        <v>91654</v>
      </c>
      <c r="T603" t="s">
        <v>24</v>
      </c>
      <c r="U603" s="11">
        <v>7.2916539999999996E-4</v>
      </c>
      <c r="V603" s="11">
        <v>4.1000000000000003E-8</v>
      </c>
    </row>
    <row r="604" spans="1:22" x14ac:dyDescent="0.5">
      <c r="A604" t="s">
        <v>807</v>
      </c>
      <c r="B604" t="s">
        <v>808</v>
      </c>
      <c r="C604" s="46">
        <f t="shared" si="49"/>
        <v>-4.4264959786947111</v>
      </c>
      <c r="D604" s="46">
        <f t="shared" si="50"/>
        <v>0.17238971629918715</v>
      </c>
      <c r="F604" s="8">
        <v>-5.4329999999999998</v>
      </c>
      <c r="G604" s="8">
        <v>0.20200000000000001</v>
      </c>
      <c r="H604" s="8">
        <v>2.6879599999999999</v>
      </c>
      <c r="I604" s="12">
        <v>1.6409205</v>
      </c>
      <c r="J604" s="8">
        <v>1.63808057733449</v>
      </c>
      <c r="K604" s="13">
        <v>42915</v>
      </c>
      <c r="L604" s="7">
        <v>0.63472222222222219</v>
      </c>
      <c r="M604">
        <v>5220</v>
      </c>
      <c r="N604">
        <v>36</v>
      </c>
      <c r="O604">
        <v>-35</v>
      </c>
      <c r="P604">
        <v>9</v>
      </c>
      <c r="Q604">
        <v>898683</v>
      </c>
      <c r="R604">
        <v>-76549</v>
      </c>
      <c r="S604">
        <v>91654</v>
      </c>
      <c r="T604" t="s">
        <v>24</v>
      </c>
      <c r="U604" s="11">
        <v>1.427483E-3</v>
      </c>
      <c r="V604" s="11">
        <v>4.1000000000000003E-8</v>
      </c>
    </row>
    <row r="605" spans="1:22" x14ac:dyDescent="0.5">
      <c r="A605" t="s">
        <v>809</v>
      </c>
      <c r="B605" t="s">
        <v>810</v>
      </c>
      <c r="C605" s="46">
        <f t="shared" si="49"/>
        <v>-4.9330080518228403</v>
      </c>
      <c r="D605" s="46">
        <f t="shared" si="50"/>
        <v>0.17238971629918715</v>
      </c>
      <c r="F605" s="8">
        <v>-5.9390000000000001</v>
      </c>
      <c r="G605" s="8">
        <v>0.17599999999999999</v>
      </c>
      <c r="H605" s="8">
        <v>2.694172</v>
      </c>
      <c r="I605" s="12">
        <v>1.6412724999999999</v>
      </c>
      <c r="J605" s="8">
        <v>1.641514130042391</v>
      </c>
      <c r="K605" s="13">
        <v>42915</v>
      </c>
      <c r="L605" s="7">
        <v>0.63680555555555551</v>
      </c>
      <c r="M605">
        <v>5296</v>
      </c>
      <c r="N605">
        <v>59</v>
      </c>
      <c r="O605">
        <v>-36</v>
      </c>
      <c r="P605">
        <v>9</v>
      </c>
      <c r="Q605">
        <v>898683</v>
      </c>
      <c r="R605">
        <v>-76549</v>
      </c>
      <c r="S605">
        <v>91654</v>
      </c>
      <c r="T605" t="s">
        <v>24</v>
      </c>
      <c r="U605" s="11">
        <v>5.9522739999999996E-4</v>
      </c>
      <c r="V605" s="11">
        <v>4.1000000000000003E-8</v>
      </c>
    </row>
    <row r="606" spans="1:22" x14ac:dyDescent="0.5">
      <c r="A606" t="s">
        <v>811</v>
      </c>
      <c r="B606" t="s">
        <v>812</v>
      </c>
      <c r="C606" s="46">
        <f t="shared" si="49"/>
        <v>-2.5526015105212796</v>
      </c>
      <c r="D606" s="46">
        <f t="shared" si="50"/>
        <v>0.17238971629918715</v>
      </c>
      <c r="F606" s="8">
        <v>-3.5609999999999999</v>
      </c>
      <c r="G606" s="8">
        <v>0.245</v>
      </c>
      <c r="H606" s="8">
        <v>2.6749710000000002</v>
      </c>
      <c r="I606" s="12">
        <v>1.6425244999999999</v>
      </c>
      <c r="J606" s="8">
        <v>1.6285729680135672</v>
      </c>
      <c r="K606" s="13">
        <v>42915</v>
      </c>
      <c r="L606" s="7">
        <v>0.63958333333333328</v>
      </c>
      <c r="M606">
        <v>4394</v>
      </c>
      <c r="N606">
        <v>418</v>
      </c>
      <c r="O606">
        <v>-33</v>
      </c>
      <c r="P606">
        <v>9</v>
      </c>
      <c r="Q606">
        <v>898683</v>
      </c>
      <c r="R606">
        <v>-76549</v>
      </c>
      <c r="S606">
        <v>91654</v>
      </c>
      <c r="T606" t="s">
        <v>24</v>
      </c>
      <c r="U606" s="11">
        <v>7.3609510000000001E-4</v>
      </c>
      <c r="V606" s="11">
        <v>4.1999999999999999E-8</v>
      </c>
    </row>
    <row r="608" spans="1:22" x14ac:dyDescent="0.5">
      <c r="A608" t="s">
        <v>813</v>
      </c>
      <c r="B608" t="s">
        <v>814</v>
      </c>
      <c r="F608" s="8">
        <v>4.0780000000000003</v>
      </c>
      <c r="G608" s="8">
        <v>0.25600000000000001</v>
      </c>
      <c r="H608" s="8">
        <v>2.6822810000000001</v>
      </c>
      <c r="I608" s="12">
        <v>1.6330585</v>
      </c>
      <c r="J608" s="8">
        <v>1.6424892310961305</v>
      </c>
      <c r="K608" s="13">
        <v>42915</v>
      </c>
      <c r="L608" s="7">
        <v>0.64236111111111105</v>
      </c>
      <c r="M608">
        <v>-3231</v>
      </c>
      <c r="N608">
        <v>217</v>
      </c>
      <c r="O608">
        <v>-18</v>
      </c>
      <c r="P608">
        <v>6</v>
      </c>
      <c r="Q608">
        <v>898683</v>
      </c>
      <c r="R608">
        <v>-76549</v>
      </c>
      <c r="S608">
        <v>91654</v>
      </c>
      <c r="T608" t="s">
        <v>24</v>
      </c>
      <c r="U608" s="11">
        <v>6.2143150000000004E-4</v>
      </c>
      <c r="V608" s="11">
        <v>4.1000000000000003E-8</v>
      </c>
    </row>
    <row r="609" spans="1:22" x14ac:dyDescent="0.5">
      <c r="A609" t="s">
        <v>815</v>
      </c>
      <c r="B609" t="s">
        <v>814</v>
      </c>
      <c r="F609" s="8">
        <v>4.13</v>
      </c>
      <c r="G609" s="8">
        <v>0.26600000000000001</v>
      </c>
      <c r="H609" s="8">
        <v>2.6708419999999999</v>
      </c>
      <c r="I609" s="12">
        <v>1.6334105000000001</v>
      </c>
      <c r="J609" s="8">
        <v>1.635132136104182</v>
      </c>
      <c r="K609" s="13">
        <v>42915</v>
      </c>
      <c r="L609" s="7">
        <v>0.64513888888888882</v>
      </c>
      <c r="M609">
        <v>-3222</v>
      </c>
      <c r="N609">
        <v>184</v>
      </c>
      <c r="O609">
        <v>-17</v>
      </c>
      <c r="P609">
        <v>6</v>
      </c>
      <c r="Q609">
        <v>898683</v>
      </c>
      <c r="R609">
        <v>-76549</v>
      </c>
      <c r="S609">
        <v>91654</v>
      </c>
      <c r="T609" t="s">
        <v>24</v>
      </c>
      <c r="U609" s="11">
        <v>6.1831379999999995E-4</v>
      </c>
      <c r="V609" s="11">
        <v>4.1000000000000003E-8</v>
      </c>
    </row>
    <row r="610" spans="1:22" x14ac:dyDescent="0.5">
      <c r="A610" t="s">
        <v>816</v>
      </c>
      <c r="B610" t="s">
        <v>814</v>
      </c>
      <c r="F610" s="8">
        <v>4.1479999999999997</v>
      </c>
      <c r="G610" s="8">
        <v>0.247</v>
      </c>
      <c r="H610" s="8">
        <v>2.6770010000000002</v>
      </c>
      <c r="I610" s="12">
        <v>1.63165</v>
      </c>
      <c r="J610" s="8">
        <v>1.640671099806944</v>
      </c>
      <c r="K610" s="13">
        <v>42915</v>
      </c>
      <c r="L610" s="7">
        <v>0.64861111111111114</v>
      </c>
      <c r="M610">
        <v>-3213</v>
      </c>
      <c r="N610">
        <v>160</v>
      </c>
      <c r="O610">
        <v>-17</v>
      </c>
      <c r="P610">
        <v>6</v>
      </c>
      <c r="Q610">
        <v>898683</v>
      </c>
      <c r="R610">
        <v>-76549</v>
      </c>
      <c r="S610">
        <v>91654</v>
      </c>
      <c r="T610" t="s">
        <v>24</v>
      </c>
      <c r="U610" s="11">
        <v>6.1636169999999997E-4</v>
      </c>
      <c r="V610" s="11">
        <v>4.1000000000000003E-8</v>
      </c>
    </row>
    <row r="611" spans="1:22" x14ac:dyDescent="0.5">
      <c r="A611" t="s">
        <v>817</v>
      </c>
      <c r="B611" t="s">
        <v>814</v>
      </c>
      <c r="F611" s="8">
        <v>3.919</v>
      </c>
      <c r="G611" s="8">
        <v>0.28699999999999998</v>
      </c>
      <c r="H611" s="8">
        <v>2.6800160000000002</v>
      </c>
      <c r="I611" s="12">
        <v>1.6250785000000001</v>
      </c>
      <c r="J611" s="8">
        <v>1.6491609482249627</v>
      </c>
      <c r="K611" s="13">
        <v>42915</v>
      </c>
      <c r="L611" s="7">
        <v>0.65069444444444446</v>
      </c>
      <c r="M611">
        <v>-3156</v>
      </c>
      <c r="N611">
        <v>286</v>
      </c>
      <c r="O611">
        <v>-18</v>
      </c>
      <c r="P611">
        <v>6</v>
      </c>
      <c r="Q611">
        <v>898683</v>
      </c>
      <c r="R611">
        <v>-76549</v>
      </c>
      <c r="S611">
        <v>91654</v>
      </c>
      <c r="T611" t="s">
        <v>24</v>
      </c>
      <c r="U611" s="11">
        <v>6.076791E-4</v>
      </c>
      <c r="V611" s="11">
        <v>4.1000000000000003E-8</v>
      </c>
    </row>
    <row r="612" spans="1:22" x14ac:dyDescent="0.5">
      <c r="B612" s="15" t="s">
        <v>29</v>
      </c>
      <c r="C612" s="16"/>
      <c r="D612" s="16"/>
      <c r="E612" s="16"/>
      <c r="F612" s="16">
        <f>AVERAGE(F608:F611)</f>
        <v>4.0687499999999996</v>
      </c>
      <c r="G612" s="16">
        <f>2*STDEV(F608:F611)</f>
        <v>0.20830346452551679</v>
      </c>
    </row>
    <row r="613" spans="1:22" x14ac:dyDescent="0.5">
      <c r="B613" s="40" t="s">
        <v>90</v>
      </c>
      <c r="C613" s="40">
        <v>5.09</v>
      </c>
      <c r="D613" s="40"/>
      <c r="E613" s="41">
        <f>((F613/1000+1)/(C613/1000+1)-1)*1000</f>
        <v>-1.0109791162981052</v>
      </c>
      <c r="F613" s="41">
        <f>AVERAGE(F584:F587, F608:F611)</f>
        <v>4.0738749999999992</v>
      </c>
      <c r="G613" s="41">
        <f>2*STDEV(F584:F587, F608:F611)</f>
        <v>0.17238971629918715</v>
      </c>
    </row>
    <row r="615" spans="1:22" x14ac:dyDescent="0.5">
      <c r="A615" t="s">
        <v>818</v>
      </c>
      <c r="B615" t="s">
        <v>819</v>
      </c>
      <c r="C615" s="46">
        <f>((F615/1000+1)/(E$636/1000+1)-1)*1000</f>
        <v>-4.8852171797745259</v>
      </c>
      <c r="D615" s="46">
        <f>$G$636</f>
        <v>0.17979810105464722</v>
      </c>
      <c r="F615" s="8">
        <v>-5.8920000000000003</v>
      </c>
      <c r="G615" s="8">
        <v>0.222</v>
      </c>
      <c r="H615" s="8">
        <v>2.6828889999999999</v>
      </c>
      <c r="I615" s="12">
        <v>1.634036</v>
      </c>
      <c r="J615" s="8">
        <v>1.6418787590971067</v>
      </c>
      <c r="K615" s="13">
        <v>42915</v>
      </c>
      <c r="L615" s="7">
        <v>0.65347222222222223</v>
      </c>
      <c r="M615">
        <v>3604</v>
      </c>
      <c r="N615">
        <v>128</v>
      </c>
      <c r="O615">
        <v>-38</v>
      </c>
      <c r="P615">
        <v>8</v>
      </c>
      <c r="Q615">
        <v>898683</v>
      </c>
      <c r="R615">
        <v>-76549</v>
      </c>
      <c r="S615">
        <v>91654</v>
      </c>
      <c r="T615" t="s">
        <v>24</v>
      </c>
      <c r="U615" s="11">
        <v>7.4217909999999996E-4</v>
      </c>
      <c r="V615" s="11">
        <v>4.1000000000000003E-8</v>
      </c>
    </row>
    <row r="616" spans="1:22" x14ac:dyDescent="0.5">
      <c r="A616" s="50" t="s">
        <v>820</v>
      </c>
      <c r="B616" s="50" t="s">
        <v>821</v>
      </c>
      <c r="C616" s="59">
        <f t="shared" ref="C616:C629" si="51">((F616/1000+1)/(E$636/1000+1)-1)*1000</f>
        <v>0.88061625989643844</v>
      </c>
      <c r="D616" s="59">
        <f t="shared" ref="D616:D629" si="52">$G$636</f>
        <v>0.17979810105464722</v>
      </c>
      <c r="E616" s="52"/>
      <c r="F616" s="51">
        <v>-0.13200000000000001</v>
      </c>
      <c r="G616" s="51">
        <v>1.585</v>
      </c>
      <c r="H616" s="51">
        <v>2.1347700000000001</v>
      </c>
      <c r="I616" s="12">
        <v>1.6182725</v>
      </c>
      <c r="J616" s="8">
        <v>1.319165962469238</v>
      </c>
      <c r="K616" s="13">
        <v>42915</v>
      </c>
      <c r="L616" s="7">
        <v>0.65625</v>
      </c>
      <c r="M616">
        <v>2310</v>
      </c>
      <c r="N616">
        <v>296</v>
      </c>
      <c r="O616">
        <v>-29</v>
      </c>
      <c r="P616">
        <v>8</v>
      </c>
      <c r="Q616">
        <v>898683</v>
      </c>
      <c r="R616">
        <v>-76549</v>
      </c>
      <c r="S616">
        <v>91654</v>
      </c>
      <c r="T616" t="s">
        <v>24</v>
      </c>
      <c r="U616" s="11">
        <v>7.1658840000000002E-4</v>
      </c>
      <c r="V616" s="11">
        <v>4.1000000000000003E-8</v>
      </c>
    </row>
    <row r="617" spans="1:22" x14ac:dyDescent="0.5">
      <c r="A617" t="s">
        <v>822</v>
      </c>
      <c r="B617" t="s">
        <v>823</v>
      </c>
      <c r="C617" s="46">
        <f t="shared" si="51"/>
        <v>-4.9863194675187072</v>
      </c>
      <c r="D617" s="46">
        <f t="shared" si="52"/>
        <v>0.17979810105464722</v>
      </c>
      <c r="F617" s="8">
        <v>-5.9930000000000003</v>
      </c>
      <c r="G617" s="8">
        <v>0.219</v>
      </c>
      <c r="H617" s="8">
        <v>2.6657679999999999</v>
      </c>
      <c r="I617" s="12">
        <v>1.6293815</v>
      </c>
      <c r="J617" s="8">
        <v>1.6360612907413026</v>
      </c>
      <c r="K617" s="13">
        <v>42915</v>
      </c>
      <c r="L617" s="7">
        <v>0.65972222222222221</v>
      </c>
      <c r="M617">
        <v>2253</v>
      </c>
      <c r="N617">
        <v>522</v>
      </c>
      <c r="O617">
        <v>-33</v>
      </c>
      <c r="P617">
        <v>9</v>
      </c>
      <c r="Q617">
        <v>898683</v>
      </c>
      <c r="R617">
        <v>-76549</v>
      </c>
      <c r="S617">
        <v>91654</v>
      </c>
      <c r="T617" t="s">
        <v>24</v>
      </c>
      <c r="U617" s="11">
        <v>6.5572619999999999E-4</v>
      </c>
      <c r="V617" s="11">
        <v>4.1000000000000003E-8</v>
      </c>
    </row>
    <row r="618" spans="1:22" x14ac:dyDescent="0.5">
      <c r="A618" t="s">
        <v>824</v>
      </c>
      <c r="B618" t="s">
        <v>825</v>
      </c>
      <c r="C618" s="46">
        <f t="shared" si="51"/>
        <v>-4.2555801600604459</v>
      </c>
      <c r="D618" s="46">
        <f t="shared" si="52"/>
        <v>0.17979810105464722</v>
      </c>
      <c r="F618" s="8">
        <v>-5.2629999999999999</v>
      </c>
      <c r="G618" s="8">
        <v>0.26300000000000001</v>
      </c>
      <c r="H618" s="8">
        <v>2.7010900000000002</v>
      </c>
      <c r="I618" s="12">
        <v>1.6354055000000001</v>
      </c>
      <c r="J618" s="8">
        <v>1.6516331882215145</v>
      </c>
      <c r="K618" s="13">
        <v>42915</v>
      </c>
      <c r="L618" s="7">
        <v>0.66180555555555554</v>
      </c>
      <c r="M618">
        <v>2317</v>
      </c>
      <c r="N618">
        <v>481</v>
      </c>
      <c r="O618">
        <v>-34</v>
      </c>
      <c r="P618">
        <v>10</v>
      </c>
      <c r="Q618">
        <v>898683</v>
      </c>
      <c r="R618">
        <v>-76549</v>
      </c>
      <c r="S618">
        <v>91654</v>
      </c>
      <c r="T618" t="s">
        <v>24</v>
      </c>
      <c r="U618" s="11">
        <v>7.168478E-4</v>
      </c>
      <c r="V618" s="11">
        <v>4.1000000000000003E-8</v>
      </c>
    </row>
    <row r="619" spans="1:22" x14ac:dyDescent="0.5">
      <c r="A619" t="s">
        <v>826</v>
      </c>
      <c r="B619" t="s">
        <v>827</v>
      </c>
      <c r="C619" s="46">
        <f t="shared" si="51"/>
        <v>-3.3907051441097735</v>
      </c>
      <c r="D619" s="46">
        <f t="shared" si="52"/>
        <v>0.17979810105464722</v>
      </c>
      <c r="F619" s="8">
        <v>-4.399</v>
      </c>
      <c r="G619" s="8">
        <v>0.17699999999999999</v>
      </c>
      <c r="H619" s="8">
        <v>2.671662</v>
      </c>
      <c r="I619" s="12">
        <v>1.6332144999999998</v>
      </c>
      <c r="J619" s="8">
        <v>1.635830443582273</v>
      </c>
      <c r="K619" s="13">
        <v>42915</v>
      </c>
      <c r="L619" s="7">
        <v>0.6645833333333333</v>
      </c>
      <c r="M619">
        <v>1874</v>
      </c>
      <c r="N619">
        <v>601</v>
      </c>
      <c r="O619">
        <v>-32</v>
      </c>
      <c r="P619">
        <v>10</v>
      </c>
      <c r="Q619">
        <v>898683</v>
      </c>
      <c r="R619">
        <v>-76549</v>
      </c>
      <c r="S619">
        <v>91654</v>
      </c>
      <c r="T619" t="s">
        <v>24</v>
      </c>
      <c r="U619" s="11">
        <v>7.8639140000000003E-4</v>
      </c>
      <c r="V619" s="11">
        <v>4.1000000000000003E-8</v>
      </c>
    </row>
    <row r="620" spans="1:22" x14ac:dyDescent="0.5">
      <c r="A620" t="s">
        <v>828</v>
      </c>
      <c r="B620" t="s">
        <v>829</v>
      </c>
      <c r="C620" s="46">
        <f t="shared" si="51"/>
        <v>-3.7220403643408728</v>
      </c>
      <c r="D620" s="46">
        <f t="shared" si="52"/>
        <v>0.17979810105464722</v>
      </c>
      <c r="F620" s="8">
        <v>-4.7300000000000004</v>
      </c>
      <c r="G620" s="8">
        <v>0.217</v>
      </c>
      <c r="H620" s="8">
        <v>2.659449</v>
      </c>
      <c r="I620" s="12">
        <v>1.6308289999999999</v>
      </c>
      <c r="J620" s="8">
        <v>1.6307344301579136</v>
      </c>
      <c r="K620" s="13">
        <v>42915</v>
      </c>
      <c r="L620" s="7">
        <v>0.66736111111111107</v>
      </c>
      <c r="M620">
        <v>1444</v>
      </c>
      <c r="N620">
        <v>653</v>
      </c>
      <c r="O620">
        <v>-30</v>
      </c>
      <c r="P620">
        <v>10</v>
      </c>
      <c r="Q620">
        <v>898683</v>
      </c>
      <c r="R620">
        <v>-76549</v>
      </c>
      <c r="S620">
        <v>91654</v>
      </c>
      <c r="T620" t="s">
        <v>24</v>
      </c>
      <c r="U620" s="11">
        <v>7.4294719999999995E-4</v>
      </c>
      <c r="V620" s="11">
        <v>4.1000000000000003E-8</v>
      </c>
    </row>
    <row r="621" spans="1:22" x14ac:dyDescent="0.5">
      <c r="A621" t="s">
        <v>830</v>
      </c>
      <c r="B621" t="s">
        <v>831</v>
      </c>
      <c r="C621" s="46">
        <f t="shared" si="51"/>
        <v>5.6364278348750574</v>
      </c>
      <c r="D621" s="46">
        <f t="shared" si="52"/>
        <v>0.17979810105464722</v>
      </c>
      <c r="F621" s="8">
        <v>4.6189999999999998</v>
      </c>
      <c r="G621" s="8">
        <v>0.25900000000000001</v>
      </c>
      <c r="H621" s="8">
        <v>2.6476030000000002</v>
      </c>
      <c r="I621" s="12">
        <v>1.6324719999999999</v>
      </c>
      <c r="J621" s="8">
        <v>1.6218366991899402</v>
      </c>
      <c r="K621" s="13">
        <v>42915</v>
      </c>
      <c r="L621" s="7">
        <v>0.67013888888888884</v>
      </c>
      <c r="M621">
        <v>2236</v>
      </c>
      <c r="N621">
        <v>-5211</v>
      </c>
      <c r="O621">
        <v>-37</v>
      </c>
      <c r="P621">
        <v>3</v>
      </c>
      <c r="Q621">
        <v>898683</v>
      </c>
      <c r="R621">
        <v>-76549</v>
      </c>
      <c r="S621">
        <v>91654</v>
      </c>
      <c r="T621" t="s">
        <v>24</v>
      </c>
      <c r="U621" s="11">
        <v>5.8153290000000004E-4</v>
      </c>
      <c r="V621" s="11">
        <v>4.1000000000000003E-8</v>
      </c>
    </row>
    <row r="622" spans="1:22" x14ac:dyDescent="0.5">
      <c r="A622" t="s">
        <v>832</v>
      </c>
      <c r="B622" t="s">
        <v>833</v>
      </c>
      <c r="C622" s="46">
        <f t="shared" si="51"/>
        <v>5.1859720974010148</v>
      </c>
      <c r="D622" s="46">
        <f t="shared" si="52"/>
        <v>0.17979810105464722</v>
      </c>
      <c r="F622" s="8">
        <v>4.1689999999999996</v>
      </c>
      <c r="G622" s="8">
        <v>0.252</v>
      </c>
      <c r="H622" s="8">
        <v>2.7001170000000001</v>
      </c>
      <c r="I622" s="12">
        <v>1.6290685</v>
      </c>
      <c r="J622" s="8">
        <v>1.6574606899587097</v>
      </c>
      <c r="K622" s="13">
        <v>42915</v>
      </c>
      <c r="L622" s="7">
        <v>0.67291666666666661</v>
      </c>
      <c r="M622">
        <v>2130</v>
      </c>
      <c r="N622">
        <v>-5280</v>
      </c>
      <c r="O622">
        <v>-36</v>
      </c>
      <c r="P622">
        <v>4</v>
      </c>
      <c r="Q622">
        <v>898683</v>
      </c>
      <c r="R622">
        <v>-76549</v>
      </c>
      <c r="S622">
        <v>91654</v>
      </c>
      <c r="T622" t="s">
        <v>24</v>
      </c>
      <c r="U622" s="11">
        <v>6.0101179999999998E-4</v>
      </c>
      <c r="V622" s="11">
        <v>4.1000000000000003E-8</v>
      </c>
    </row>
    <row r="623" spans="1:22" x14ac:dyDescent="0.5">
      <c r="A623" t="s">
        <v>834</v>
      </c>
      <c r="B623" t="s">
        <v>835</v>
      </c>
      <c r="C623" s="46">
        <f t="shared" si="51"/>
        <v>5.3491371756415607</v>
      </c>
      <c r="D623" s="46">
        <f t="shared" si="52"/>
        <v>0.17979810105464722</v>
      </c>
      <c r="F623" s="8">
        <v>4.3319999999999999</v>
      </c>
      <c r="G623" s="8">
        <v>0.248</v>
      </c>
      <c r="H623" s="8">
        <v>2.6646230000000002</v>
      </c>
      <c r="I623" s="12">
        <v>1.6305155</v>
      </c>
      <c r="J623" s="8">
        <v>1.6342212018223685</v>
      </c>
      <c r="K623" s="13">
        <v>42915</v>
      </c>
      <c r="L623" s="7">
        <v>0.67569444444444438</v>
      </c>
      <c r="M623">
        <v>2083</v>
      </c>
      <c r="N623">
        <v>-5292</v>
      </c>
      <c r="O623">
        <v>-36</v>
      </c>
      <c r="P623">
        <v>4</v>
      </c>
      <c r="Q623">
        <v>898683</v>
      </c>
      <c r="R623">
        <v>-76549</v>
      </c>
      <c r="S623">
        <v>91654</v>
      </c>
      <c r="T623" t="s">
        <v>24</v>
      </c>
      <c r="U623" s="11">
        <v>6.5299279999999997E-4</v>
      </c>
      <c r="V623" s="11">
        <v>4.1000000000000003E-8</v>
      </c>
    </row>
    <row r="624" spans="1:22" x14ac:dyDescent="0.5">
      <c r="A624" t="s">
        <v>836</v>
      </c>
      <c r="B624" t="s">
        <v>837</v>
      </c>
      <c r="C624" s="46">
        <f t="shared" si="51"/>
        <v>5.1179032304047301</v>
      </c>
      <c r="D624" s="46">
        <f t="shared" si="52"/>
        <v>0.17979810105464722</v>
      </c>
      <c r="F624" s="8">
        <v>4.101</v>
      </c>
      <c r="G624" s="8">
        <v>0.24199999999999999</v>
      </c>
      <c r="H624" s="8">
        <v>2.6781980000000001</v>
      </c>
      <c r="I624" s="12">
        <v>1.6238269999999999</v>
      </c>
      <c r="J624" s="8">
        <v>1.6493123959633633</v>
      </c>
      <c r="K624" s="13">
        <v>42915</v>
      </c>
      <c r="L624" s="7">
        <v>0.6777777777777777</v>
      </c>
      <c r="M624">
        <v>1830</v>
      </c>
      <c r="N624">
        <v>-4908</v>
      </c>
      <c r="O624">
        <v>-34</v>
      </c>
      <c r="P624">
        <v>4</v>
      </c>
      <c r="Q624">
        <v>898683</v>
      </c>
      <c r="R624">
        <v>-76549</v>
      </c>
      <c r="S624">
        <v>91654</v>
      </c>
      <c r="T624" t="s">
        <v>24</v>
      </c>
      <c r="U624" s="11">
        <v>6.4481860000000001E-4</v>
      </c>
      <c r="V624" s="11">
        <v>4.1000000000000003E-8</v>
      </c>
    </row>
    <row r="625" spans="1:22" x14ac:dyDescent="0.5">
      <c r="A625" t="s">
        <v>838</v>
      </c>
      <c r="B625" t="s">
        <v>839</v>
      </c>
      <c r="C625" s="46">
        <f t="shared" si="51"/>
        <v>5.3281159078928386</v>
      </c>
      <c r="D625" s="46">
        <f t="shared" si="52"/>
        <v>0.17979810105464722</v>
      </c>
      <c r="F625" s="8">
        <v>4.3109999999999999</v>
      </c>
      <c r="G625" s="8">
        <v>0.24</v>
      </c>
      <c r="H625" s="8">
        <v>2.667341</v>
      </c>
      <c r="I625" s="12">
        <v>1.6235925</v>
      </c>
      <c r="J625" s="8">
        <v>1.6428635880000677</v>
      </c>
      <c r="K625" s="13">
        <v>42915</v>
      </c>
      <c r="L625" s="7">
        <v>0.68055555555555547</v>
      </c>
      <c r="M625">
        <v>1013</v>
      </c>
      <c r="N625">
        <v>-5005</v>
      </c>
      <c r="O625">
        <v>-29</v>
      </c>
      <c r="P625">
        <v>4</v>
      </c>
      <c r="Q625">
        <v>898683</v>
      </c>
      <c r="R625">
        <v>-76549</v>
      </c>
      <c r="S625">
        <v>91654</v>
      </c>
      <c r="T625" t="s">
        <v>24</v>
      </c>
      <c r="U625" s="11">
        <v>5.7094079999999998E-4</v>
      </c>
      <c r="V625" s="11">
        <v>4.1000000000000003E-8</v>
      </c>
    </row>
    <row r="626" spans="1:22" x14ac:dyDescent="0.5">
      <c r="A626" t="s">
        <v>840</v>
      </c>
      <c r="B626" t="s">
        <v>841</v>
      </c>
      <c r="C626" s="46">
        <f t="shared" si="51"/>
        <v>6.0508471133515762</v>
      </c>
      <c r="D626" s="46">
        <f t="shared" si="52"/>
        <v>0.17979810105464722</v>
      </c>
      <c r="F626" s="8">
        <v>5.0330000000000004</v>
      </c>
      <c r="G626" s="8">
        <v>0.38600000000000001</v>
      </c>
      <c r="H626" s="8">
        <v>2.5811899999999999</v>
      </c>
      <c r="I626" s="12">
        <v>1.6248050000000001</v>
      </c>
      <c r="J626" s="8">
        <v>1.5886152492145209</v>
      </c>
      <c r="K626" s="13">
        <v>42915</v>
      </c>
      <c r="L626" s="7">
        <v>0.68263888888888891</v>
      </c>
      <c r="M626">
        <v>226</v>
      </c>
      <c r="N626">
        <v>-5135</v>
      </c>
      <c r="O626">
        <v>-24</v>
      </c>
      <c r="P626">
        <v>2</v>
      </c>
      <c r="Q626">
        <v>898683</v>
      </c>
      <c r="R626">
        <v>-76549</v>
      </c>
      <c r="S626">
        <v>91654</v>
      </c>
      <c r="T626" t="s">
        <v>24</v>
      </c>
      <c r="U626" s="11">
        <v>6.1250230000000001E-4</v>
      </c>
      <c r="V626" s="11">
        <v>4.1000000000000003E-8</v>
      </c>
    </row>
    <row r="627" spans="1:22" x14ac:dyDescent="0.5">
      <c r="A627" t="s">
        <v>842</v>
      </c>
      <c r="B627" t="s">
        <v>843</v>
      </c>
      <c r="C627" s="46">
        <f t="shared" si="51"/>
        <v>5.1199052559047775</v>
      </c>
      <c r="D627" s="46">
        <f t="shared" si="52"/>
        <v>0.17979810105464722</v>
      </c>
      <c r="F627" s="8">
        <v>4.1029999999999998</v>
      </c>
      <c r="G627" s="8">
        <v>0.22800000000000001</v>
      </c>
      <c r="H627" s="8">
        <v>2.6718839999999999</v>
      </c>
      <c r="I627" s="12">
        <v>1.6221840000000001</v>
      </c>
      <c r="J627" s="8">
        <v>1.6470905889837404</v>
      </c>
      <c r="K627" s="13">
        <v>42915</v>
      </c>
      <c r="L627" s="7">
        <v>0.68541666666666667</v>
      </c>
      <c r="M627">
        <v>98</v>
      </c>
      <c r="N627">
        <v>-5098</v>
      </c>
      <c r="O627">
        <v>-23</v>
      </c>
      <c r="P627">
        <v>2</v>
      </c>
      <c r="Q627">
        <v>898683</v>
      </c>
      <c r="R627">
        <v>-76549</v>
      </c>
      <c r="S627">
        <v>91654</v>
      </c>
      <c r="T627" t="s">
        <v>24</v>
      </c>
      <c r="U627" s="11">
        <v>7.647865E-4</v>
      </c>
      <c r="V627" s="11">
        <v>4.1000000000000003E-8</v>
      </c>
    </row>
    <row r="628" spans="1:22" x14ac:dyDescent="0.5">
      <c r="A628" t="s">
        <v>844</v>
      </c>
      <c r="B628" t="s">
        <v>845</v>
      </c>
      <c r="C628" s="46">
        <f t="shared" si="51"/>
        <v>5.5513417511301455</v>
      </c>
      <c r="D628" s="46">
        <f t="shared" si="52"/>
        <v>0.17979810105464722</v>
      </c>
      <c r="F628" s="8">
        <v>4.5339999999999998</v>
      </c>
      <c r="G628" s="8">
        <v>0.248</v>
      </c>
      <c r="H628" s="8">
        <v>2.6839919999999999</v>
      </c>
      <c r="I628" s="12">
        <v>1.6243354999999999</v>
      </c>
      <c r="J628" s="8">
        <v>1.6523630740078019</v>
      </c>
      <c r="K628" s="13">
        <v>42915</v>
      </c>
      <c r="L628" s="7">
        <v>0.68819444444444444</v>
      </c>
      <c r="M628">
        <v>40</v>
      </c>
      <c r="N628">
        <v>-5055</v>
      </c>
      <c r="O628">
        <v>-23</v>
      </c>
      <c r="P628">
        <v>2</v>
      </c>
      <c r="Q628">
        <v>898683</v>
      </c>
      <c r="R628">
        <v>-76549</v>
      </c>
      <c r="S628">
        <v>91654</v>
      </c>
      <c r="T628" t="s">
        <v>24</v>
      </c>
      <c r="U628" s="11">
        <v>5.8171259999999995E-4</v>
      </c>
      <c r="V628" s="11">
        <v>4.1000000000000003E-8</v>
      </c>
    </row>
    <row r="629" spans="1:22" x14ac:dyDescent="0.5">
      <c r="A629" t="s">
        <v>846</v>
      </c>
      <c r="B629" t="s">
        <v>847</v>
      </c>
      <c r="C629" s="46">
        <f t="shared" si="51"/>
        <v>5.6043954268769625</v>
      </c>
      <c r="D629" s="46">
        <f t="shared" si="52"/>
        <v>0.17979810105464722</v>
      </c>
      <c r="F629" s="8">
        <v>4.5869999999999997</v>
      </c>
      <c r="G629" s="8">
        <v>0.23599999999999999</v>
      </c>
      <c r="H629" s="8">
        <v>2.6751010000000002</v>
      </c>
      <c r="I629" s="12">
        <v>1.6240224999999999</v>
      </c>
      <c r="J629" s="8">
        <v>1.6472068582793651</v>
      </c>
      <c r="K629" s="13">
        <v>42915</v>
      </c>
      <c r="L629" s="7">
        <v>0.69027777777777777</v>
      </c>
      <c r="M629">
        <v>220</v>
      </c>
      <c r="N629">
        <v>-5016</v>
      </c>
      <c r="O629">
        <v>-24</v>
      </c>
      <c r="P629">
        <v>2</v>
      </c>
      <c r="Q629">
        <v>898683</v>
      </c>
      <c r="R629">
        <v>-76549</v>
      </c>
      <c r="S629">
        <v>91654</v>
      </c>
      <c r="T629" t="s">
        <v>24</v>
      </c>
      <c r="U629" s="11">
        <v>5.7787750000000003E-4</v>
      </c>
      <c r="V629" s="11">
        <v>4.1000000000000003E-8</v>
      </c>
    </row>
    <row r="630" spans="1:22" x14ac:dyDescent="0.5">
      <c r="C630" s="63"/>
      <c r="D630" s="63"/>
    </row>
    <row r="631" spans="1:22" x14ac:dyDescent="0.5">
      <c r="A631" t="s">
        <v>848</v>
      </c>
      <c r="B631" t="s">
        <v>814</v>
      </c>
      <c r="F631" s="8">
        <v>4.04</v>
      </c>
      <c r="G631" s="8">
        <v>0.16200000000000001</v>
      </c>
      <c r="H631" s="8">
        <v>2.637464</v>
      </c>
      <c r="I631" s="12">
        <v>1.622458</v>
      </c>
      <c r="J631" s="8">
        <v>1.6255977042240848</v>
      </c>
      <c r="K631" s="13">
        <v>42915</v>
      </c>
      <c r="L631" s="7">
        <v>0.69305555555555554</v>
      </c>
      <c r="M631">
        <v>-3137</v>
      </c>
      <c r="N631">
        <v>254</v>
      </c>
      <c r="O631">
        <v>-1</v>
      </c>
      <c r="P631">
        <v>6</v>
      </c>
      <c r="Q631">
        <v>898683</v>
      </c>
      <c r="R631">
        <v>-76549</v>
      </c>
      <c r="S631">
        <v>91654</v>
      </c>
      <c r="T631" t="s">
        <v>24</v>
      </c>
      <c r="U631" s="11">
        <v>6.1328070000000003E-4</v>
      </c>
      <c r="V631" s="11">
        <v>4.1000000000000003E-8</v>
      </c>
    </row>
    <row r="632" spans="1:22" x14ac:dyDescent="0.5">
      <c r="A632" t="s">
        <v>849</v>
      </c>
      <c r="B632" t="s">
        <v>814</v>
      </c>
      <c r="F632" s="8">
        <v>4.1550000000000002</v>
      </c>
      <c r="G632" s="8">
        <v>0.157</v>
      </c>
      <c r="H632" s="8">
        <v>2.637162</v>
      </c>
      <c r="I632" s="12">
        <v>1.619837</v>
      </c>
      <c r="J632" s="8">
        <v>1.6280415869004103</v>
      </c>
      <c r="K632" s="13">
        <v>42915</v>
      </c>
      <c r="L632" s="7">
        <v>0.69513888888888886</v>
      </c>
      <c r="M632">
        <v>-3124</v>
      </c>
      <c r="N632">
        <v>219</v>
      </c>
      <c r="O632">
        <v>-1</v>
      </c>
      <c r="P632">
        <v>7</v>
      </c>
      <c r="Q632">
        <v>898683</v>
      </c>
      <c r="R632">
        <v>-76549</v>
      </c>
      <c r="S632">
        <v>91654</v>
      </c>
      <c r="T632" t="s">
        <v>24</v>
      </c>
      <c r="U632" s="11">
        <v>6.0296929999999996E-4</v>
      </c>
      <c r="V632" s="11">
        <v>4.1000000000000003E-8</v>
      </c>
    </row>
    <row r="633" spans="1:22" x14ac:dyDescent="0.5">
      <c r="A633" t="s">
        <v>850</v>
      </c>
      <c r="B633" t="s">
        <v>814</v>
      </c>
      <c r="F633" s="8">
        <v>3.9689999999999999</v>
      </c>
      <c r="G633" s="8">
        <v>0.16400000000000001</v>
      </c>
      <c r="H633" s="8">
        <v>2.6535859999999998</v>
      </c>
      <c r="I633" s="12">
        <v>1.620385</v>
      </c>
      <c r="J633" s="8">
        <v>1.6376268602832043</v>
      </c>
      <c r="K633" s="13">
        <v>42915</v>
      </c>
      <c r="L633" s="7">
        <v>0.6972222222222223</v>
      </c>
      <c r="M633">
        <v>-3121</v>
      </c>
      <c r="N633">
        <v>183</v>
      </c>
      <c r="O633">
        <v>-1</v>
      </c>
      <c r="P633">
        <v>6</v>
      </c>
      <c r="Q633">
        <v>898683</v>
      </c>
      <c r="R633">
        <v>-76549</v>
      </c>
      <c r="S633">
        <v>91654</v>
      </c>
      <c r="T633" t="s">
        <v>24</v>
      </c>
      <c r="U633" s="11">
        <v>5.9088339999999997E-4</v>
      </c>
      <c r="V633" s="11">
        <v>4.1000000000000003E-8</v>
      </c>
    </row>
    <row r="634" spans="1:22" x14ac:dyDescent="0.5">
      <c r="A634" t="s">
        <v>851</v>
      </c>
      <c r="B634" t="s">
        <v>814</v>
      </c>
      <c r="F634" s="8">
        <v>4.1459999999999999</v>
      </c>
      <c r="G634" s="8">
        <v>0.20499999999999999</v>
      </c>
      <c r="H634" s="8">
        <v>2.6461950000000001</v>
      </c>
      <c r="I634" s="12">
        <v>1.6196809999999999</v>
      </c>
      <c r="J634" s="8">
        <v>1.6337754162702409</v>
      </c>
      <c r="K634" s="13">
        <v>42915</v>
      </c>
      <c r="L634" s="7">
        <v>0.70000000000000007</v>
      </c>
      <c r="M634">
        <v>-3139</v>
      </c>
      <c r="N634">
        <v>156</v>
      </c>
      <c r="O634">
        <v>-1</v>
      </c>
      <c r="P634">
        <v>6</v>
      </c>
      <c r="Q634">
        <v>898683</v>
      </c>
      <c r="R634">
        <v>-76549</v>
      </c>
      <c r="S634">
        <v>91654</v>
      </c>
      <c r="T634" t="s">
        <v>24</v>
      </c>
      <c r="U634" s="11">
        <v>6.0115349999999995E-4</v>
      </c>
      <c r="V634" s="11">
        <v>4.1000000000000003E-8</v>
      </c>
    </row>
    <row r="635" spans="1:22" x14ac:dyDescent="0.5">
      <c r="B635" s="15" t="s">
        <v>29</v>
      </c>
      <c r="C635" s="16"/>
      <c r="D635" s="16"/>
      <c r="E635" s="16"/>
      <c r="F635" s="16">
        <f>AVERAGE(F631:F634)</f>
        <v>4.0774999999999997</v>
      </c>
      <c r="G635" s="16">
        <f>2*STDEV(F631:F634)</f>
        <v>0.17842645543752772</v>
      </c>
    </row>
    <row r="636" spans="1:22" x14ac:dyDescent="0.5">
      <c r="B636" s="40" t="s">
        <v>90</v>
      </c>
      <c r="C636" s="40">
        <v>5.09</v>
      </c>
      <c r="D636" s="40"/>
      <c r="E636" s="41">
        <f>((F636/1000+1)/(C636/1000+1)-1)*1000</f>
        <v>-1.0117253181308739</v>
      </c>
      <c r="F636" s="41">
        <f>AVERAGE(F608:F611, F631:F634)</f>
        <v>4.0731250000000001</v>
      </c>
      <c r="G636" s="41">
        <f>2*STDEV(F608:F611, F631:F634)</f>
        <v>0.17979810105464722</v>
      </c>
    </row>
    <row r="638" spans="1:22" x14ac:dyDescent="0.5">
      <c r="A638" s="50" t="s">
        <v>852</v>
      </c>
      <c r="B638" s="50" t="s">
        <v>855</v>
      </c>
      <c r="C638" s="59">
        <f>((F638/1000+1)/(E$655/1000+1)-1)*1000</f>
        <v>8.7922477384774211</v>
      </c>
      <c r="D638" s="59">
        <f>$G$655</f>
        <v>0.22539093022695364</v>
      </c>
      <c r="E638" s="52"/>
      <c r="F638" s="51">
        <v>7.7370000000000001</v>
      </c>
      <c r="G638" s="51">
        <v>0.94899999999999995</v>
      </c>
      <c r="H638" s="51">
        <v>2.2017820000000001</v>
      </c>
      <c r="I638" s="12">
        <v>1.6120144999999999</v>
      </c>
      <c r="J638" s="8">
        <v>1.3658574411086255</v>
      </c>
      <c r="K638" s="13">
        <v>42915</v>
      </c>
      <c r="L638" s="7">
        <v>0.70277777777777783</v>
      </c>
      <c r="M638">
        <v>-1162</v>
      </c>
      <c r="N638">
        <v>-5175</v>
      </c>
      <c r="O638">
        <v>-18</v>
      </c>
      <c r="P638">
        <v>4</v>
      </c>
      <c r="Q638">
        <v>898683</v>
      </c>
      <c r="R638">
        <v>-76549</v>
      </c>
      <c r="S638">
        <v>91654</v>
      </c>
      <c r="T638" t="s">
        <v>24</v>
      </c>
      <c r="U638" s="11">
        <v>6.3413439999999998E-4</v>
      </c>
      <c r="V638" s="11">
        <v>4.1000000000000003E-8</v>
      </c>
    </row>
    <row r="639" spans="1:22" x14ac:dyDescent="0.5">
      <c r="A639" s="50" t="s">
        <v>853</v>
      </c>
      <c r="B639" s="50" t="s">
        <v>856</v>
      </c>
      <c r="C639" s="59">
        <f t="shared" ref="C639:C648" si="53">((F639/1000+1)/(E$655/1000+1)-1)*1000</f>
        <v>9.7762770829659118</v>
      </c>
      <c r="D639" s="59">
        <f t="shared" ref="D639:D648" si="54">$G$655</f>
        <v>0.22539093022695364</v>
      </c>
      <c r="E639" s="52"/>
      <c r="F639" s="51">
        <v>8.7200000000000006</v>
      </c>
      <c r="G639" s="51">
        <v>1.0469999999999999</v>
      </c>
      <c r="H639" s="51">
        <v>2.0066820000000001</v>
      </c>
      <c r="I639" s="12">
        <v>1.6088849999999999</v>
      </c>
      <c r="J639" s="8">
        <v>1.2472501142095302</v>
      </c>
      <c r="K639" s="13">
        <v>42915</v>
      </c>
      <c r="L639" s="7">
        <v>0.70486111111111116</v>
      </c>
      <c r="M639">
        <v>-1125</v>
      </c>
      <c r="N639">
        <v>-5229</v>
      </c>
      <c r="O639">
        <v>-20</v>
      </c>
      <c r="P639">
        <v>-8</v>
      </c>
      <c r="Q639">
        <v>898683</v>
      </c>
      <c r="R639">
        <v>-76549</v>
      </c>
      <c r="S639">
        <v>91654</v>
      </c>
      <c r="T639" t="s">
        <v>24</v>
      </c>
      <c r="U639" s="11">
        <v>6.9432969999999995E-4</v>
      </c>
      <c r="V639" s="11">
        <v>4.1000000000000003E-8</v>
      </c>
    </row>
    <row r="640" spans="1:22" x14ac:dyDescent="0.5">
      <c r="A640" t="s">
        <v>854</v>
      </c>
      <c r="B640" t="s">
        <v>857</v>
      </c>
      <c r="C640" s="46">
        <f t="shared" si="53"/>
        <v>5.5038078639653154</v>
      </c>
      <c r="D640" s="46">
        <f t="shared" si="54"/>
        <v>0.22539093022695364</v>
      </c>
      <c r="F640" s="8">
        <v>4.452</v>
      </c>
      <c r="G640" s="8">
        <v>0.26900000000000002</v>
      </c>
      <c r="H640" s="8">
        <v>2.655071</v>
      </c>
      <c r="I640" s="12">
        <v>1.610528</v>
      </c>
      <c r="J640" s="8">
        <v>1.648571772735401</v>
      </c>
      <c r="K640" s="13">
        <v>42915</v>
      </c>
      <c r="L640" s="7">
        <v>0.70763888888888893</v>
      </c>
      <c r="M640">
        <v>-1541</v>
      </c>
      <c r="N640">
        <v>-5167</v>
      </c>
      <c r="O640">
        <v>-16</v>
      </c>
      <c r="P640">
        <v>-2</v>
      </c>
      <c r="Q640">
        <v>898683</v>
      </c>
      <c r="R640">
        <v>-76549</v>
      </c>
      <c r="S640">
        <v>91654</v>
      </c>
      <c r="T640" t="s">
        <v>24</v>
      </c>
      <c r="U640" s="11">
        <v>5.7312859999999999E-4</v>
      </c>
      <c r="V640" s="11">
        <v>4.1000000000000003E-8</v>
      </c>
    </row>
    <row r="641" spans="1:22" x14ac:dyDescent="0.5">
      <c r="A641" t="s">
        <v>858</v>
      </c>
      <c r="B641" t="s">
        <v>859</v>
      </c>
      <c r="C641" s="46">
        <f t="shared" si="53"/>
        <v>6.0754057843144249</v>
      </c>
      <c r="D641" s="46">
        <f t="shared" si="54"/>
        <v>0.22539093022695364</v>
      </c>
      <c r="F641" s="8">
        <v>5.0229999999999997</v>
      </c>
      <c r="G641" s="8">
        <v>0.22</v>
      </c>
      <c r="H641" s="8">
        <v>2.6580409999999999</v>
      </c>
      <c r="I641" s="12">
        <v>1.6171385</v>
      </c>
      <c r="J641" s="8">
        <v>1.6436693579430579</v>
      </c>
      <c r="K641" s="13">
        <v>42915</v>
      </c>
      <c r="L641" s="7">
        <v>0.7104166666666667</v>
      </c>
      <c r="M641">
        <v>1432</v>
      </c>
      <c r="N641">
        <v>3601</v>
      </c>
      <c r="O641">
        <v>-24</v>
      </c>
      <c r="P641">
        <v>13</v>
      </c>
      <c r="Q641">
        <v>898683</v>
      </c>
      <c r="R641">
        <v>-76549</v>
      </c>
      <c r="S641">
        <v>91654</v>
      </c>
      <c r="T641" t="s">
        <v>24</v>
      </c>
      <c r="U641" s="11">
        <v>6.4893730000000003E-4</v>
      </c>
      <c r="V641" s="11">
        <v>4.1000000000000003E-8</v>
      </c>
    </row>
    <row r="642" spans="1:22" x14ac:dyDescent="0.5">
      <c r="A642" t="s">
        <v>860</v>
      </c>
      <c r="B642" t="s">
        <v>861</v>
      </c>
      <c r="C642" s="46">
        <f t="shared" si="53"/>
        <v>5.7010141517215285</v>
      </c>
      <c r="D642" s="46">
        <f t="shared" si="54"/>
        <v>0.22539093022695364</v>
      </c>
      <c r="F642" s="8">
        <v>4.649</v>
      </c>
      <c r="G642" s="8">
        <v>0.189</v>
      </c>
      <c r="H642" s="8">
        <v>2.6386720000000001</v>
      </c>
      <c r="I642" s="12">
        <v>1.6148695</v>
      </c>
      <c r="J642" s="8">
        <v>1.6339846656339725</v>
      </c>
      <c r="K642" s="13">
        <v>42915</v>
      </c>
      <c r="L642" s="7">
        <v>0.71319444444444446</v>
      </c>
      <c r="M642">
        <v>1365</v>
      </c>
      <c r="N642">
        <v>3743</v>
      </c>
      <c r="O642">
        <v>-24</v>
      </c>
      <c r="P642">
        <v>13</v>
      </c>
      <c r="Q642">
        <v>898683</v>
      </c>
      <c r="R642">
        <v>-76549</v>
      </c>
      <c r="S642">
        <v>91654</v>
      </c>
      <c r="T642" t="s">
        <v>24</v>
      </c>
      <c r="U642" s="11">
        <v>6.4638360000000004E-4</v>
      </c>
      <c r="V642" s="11">
        <v>4.1000000000000003E-8</v>
      </c>
    </row>
    <row r="643" spans="1:22" x14ac:dyDescent="0.5">
      <c r="A643" t="s">
        <v>862</v>
      </c>
      <c r="B643" t="s">
        <v>863</v>
      </c>
      <c r="C643" s="46">
        <f t="shared" si="53"/>
        <v>6.2085450547284537</v>
      </c>
      <c r="D643" s="46">
        <f t="shared" si="54"/>
        <v>0.22539093022695364</v>
      </c>
      <c r="F643" s="8">
        <v>5.1559999999999997</v>
      </c>
      <c r="G643" s="8">
        <v>0.254</v>
      </c>
      <c r="H643" s="8">
        <v>2.664555</v>
      </c>
      <c r="I643" s="12">
        <v>1.6145565</v>
      </c>
      <c r="J643" s="8">
        <v>1.6503324597188145</v>
      </c>
      <c r="K643" s="13">
        <v>42915</v>
      </c>
      <c r="L643" s="7">
        <v>0.71597222222222223</v>
      </c>
      <c r="M643">
        <v>1215</v>
      </c>
      <c r="N643">
        <v>3679</v>
      </c>
      <c r="O643">
        <v>-24</v>
      </c>
      <c r="P643">
        <v>12</v>
      </c>
      <c r="Q643">
        <v>898683</v>
      </c>
      <c r="R643">
        <v>-76549</v>
      </c>
      <c r="S643">
        <v>91654</v>
      </c>
      <c r="T643" t="s">
        <v>24</v>
      </c>
      <c r="U643" s="11">
        <v>6.9927909999999995E-4</v>
      </c>
      <c r="V643" s="11">
        <v>4.1000000000000003E-8</v>
      </c>
    </row>
    <row r="644" spans="1:22" x14ac:dyDescent="0.5">
      <c r="A644" t="s">
        <v>864</v>
      </c>
      <c r="B644" t="s">
        <v>865</v>
      </c>
      <c r="C644" s="46">
        <f t="shared" si="53"/>
        <v>5.5738811641832253</v>
      </c>
      <c r="D644" s="46">
        <f t="shared" si="54"/>
        <v>0.22539093022695364</v>
      </c>
      <c r="F644" s="8">
        <v>4.5220000000000002</v>
      </c>
      <c r="G644" s="8">
        <v>0.23599999999999999</v>
      </c>
      <c r="H644" s="8">
        <v>2.6513520000000002</v>
      </c>
      <c r="I644" s="12">
        <v>1.6100975000000002</v>
      </c>
      <c r="J644" s="8">
        <v>1.6467027617892704</v>
      </c>
      <c r="K644" s="13">
        <v>42915</v>
      </c>
      <c r="L644" s="7">
        <v>0.71805555555555556</v>
      </c>
      <c r="M644">
        <v>408</v>
      </c>
      <c r="N644">
        <v>3820</v>
      </c>
      <c r="O644">
        <v>-22</v>
      </c>
      <c r="P644">
        <v>12</v>
      </c>
      <c r="Q644">
        <v>898683</v>
      </c>
      <c r="R644">
        <v>-76549</v>
      </c>
      <c r="S644">
        <v>91654</v>
      </c>
      <c r="T644" t="s">
        <v>24</v>
      </c>
      <c r="U644" s="11">
        <v>6.8882899999999996E-4</v>
      </c>
      <c r="V644" s="11">
        <v>4.1000000000000003E-8</v>
      </c>
    </row>
    <row r="645" spans="1:22" x14ac:dyDescent="0.5">
      <c r="A645" t="s">
        <v>866</v>
      </c>
      <c r="B645" t="s">
        <v>867</v>
      </c>
      <c r="C645" s="46">
        <f t="shared" si="53"/>
        <v>5.7220361417869015</v>
      </c>
      <c r="D645" s="46">
        <f t="shared" si="54"/>
        <v>0.22539093022695364</v>
      </c>
      <c r="F645" s="8">
        <v>4.67</v>
      </c>
      <c r="G645" s="8">
        <v>0.251</v>
      </c>
      <c r="H645" s="8">
        <v>2.6400579999999998</v>
      </c>
      <c r="I645" s="12">
        <v>1.6099019999999999</v>
      </c>
      <c r="J645" s="8">
        <v>1.6398873968726047</v>
      </c>
      <c r="K645" s="13">
        <v>42915</v>
      </c>
      <c r="L645" s="7">
        <v>0.72083333333333333</v>
      </c>
      <c r="M645">
        <v>145</v>
      </c>
      <c r="N645">
        <v>3925</v>
      </c>
      <c r="O645">
        <v>-20</v>
      </c>
      <c r="P645">
        <v>12</v>
      </c>
      <c r="Q645">
        <v>898683</v>
      </c>
      <c r="R645">
        <v>-76549</v>
      </c>
      <c r="S645">
        <v>91654</v>
      </c>
      <c r="T645" t="s">
        <v>24</v>
      </c>
      <c r="U645" s="11">
        <v>6.3352660000000002E-4</v>
      </c>
      <c r="V645" s="11">
        <v>4.1000000000000003E-8</v>
      </c>
    </row>
    <row r="646" spans="1:22" x14ac:dyDescent="0.5">
      <c r="A646" t="s">
        <v>868</v>
      </c>
      <c r="B646" t="s">
        <v>869</v>
      </c>
      <c r="C646" s="46">
        <f t="shared" si="53"/>
        <v>6.5629157444018205</v>
      </c>
      <c r="D646" s="46">
        <f t="shared" si="54"/>
        <v>0.22539093022695364</v>
      </c>
      <c r="F646" s="8">
        <v>5.51</v>
      </c>
      <c r="G646" s="8">
        <v>0.186</v>
      </c>
      <c r="H646" s="8">
        <v>2.6311429999999998</v>
      </c>
      <c r="I646" s="12">
        <v>1.607281</v>
      </c>
      <c r="J646" s="8">
        <v>1.6370149339163469</v>
      </c>
      <c r="K646" s="13">
        <v>42915</v>
      </c>
      <c r="L646" s="7">
        <v>0.72291666666666676</v>
      </c>
      <c r="M646">
        <v>-17</v>
      </c>
      <c r="N646">
        <v>3835</v>
      </c>
      <c r="O646">
        <v>-20</v>
      </c>
      <c r="P646">
        <v>13</v>
      </c>
      <c r="Q646">
        <v>898683</v>
      </c>
      <c r="R646">
        <v>-76549</v>
      </c>
      <c r="S646">
        <v>91654</v>
      </c>
      <c r="T646" t="s">
        <v>24</v>
      </c>
      <c r="U646" s="11">
        <v>6.3329990000000002E-4</v>
      </c>
      <c r="V646" s="11">
        <v>4.1000000000000003E-8</v>
      </c>
    </row>
    <row r="647" spans="1:22" x14ac:dyDescent="0.5">
      <c r="A647" s="50" t="s">
        <v>870</v>
      </c>
      <c r="B647" s="50" t="s">
        <v>871</v>
      </c>
      <c r="C647" s="59">
        <f t="shared" si="53"/>
        <v>10.059573425275525</v>
      </c>
      <c r="D647" s="59">
        <f t="shared" si="54"/>
        <v>0.22539093022695364</v>
      </c>
      <c r="E647" s="52"/>
      <c r="F647" s="51">
        <v>9.0030000000000001</v>
      </c>
      <c r="G647" s="51">
        <v>0.5</v>
      </c>
      <c r="H647" s="51">
        <v>2.0170680000000001</v>
      </c>
      <c r="I647" s="12">
        <v>1.6032915000000001</v>
      </c>
      <c r="J647" s="8">
        <v>1.2580793947950202</v>
      </c>
      <c r="K647" s="13">
        <v>42915</v>
      </c>
      <c r="L647" s="7">
        <v>0.72569444444444453</v>
      </c>
      <c r="M647">
        <v>-563</v>
      </c>
      <c r="N647">
        <v>4068</v>
      </c>
      <c r="O647">
        <v>-18</v>
      </c>
      <c r="P647">
        <v>14</v>
      </c>
      <c r="Q647">
        <v>898683</v>
      </c>
      <c r="R647">
        <v>-76549</v>
      </c>
      <c r="S647">
        <v>91654</v>
      </c>
      <c r="T647" t="s">
        <v>24</v>
      </c>
      <c r="U647" s="11">
        <v>6.9118260000000003E-4</v>
      </c>
      <c r="V647" s="11">
        <v>4.1000000000000003E-8</v>
      </c>
    </row>
    <row r="648" spans="1:22" x14ac:dyDescent="0.5">
      <c r="A648" s="50" t="s">
        <v>872</v>
      </c>
      <c r="B648" s="50" t="s">
        <v>873</v>
      </c>
      <c r="C648" s="59">
        <f t="shared" si="53"/>
        <v>10.232754581528392</v>
      </c>
      <c r="D648" s="59">
        <f t="shared" si="54"/>
        <v>0.22539093022695364</v>
      </c>
      <c r="E648" s="52"/>
      <c r="F648" s="51">
        <v>9.1760000000000002</v>
      </c>
      <c r="G648" s="51">
        <v>1.1499999999999999</v>
      </c>
      <c r="H648" s="51">
        <v>2.0432700000000001</v>
      </c>
      <c r="I648" s="12">
        <v>1.6018439999999998</v>
      </c>
      <c r="J648" s="8">
        <v>1.2755736513667999</v>
      </c>
      <c r="K648" s="13">
        <v>42915</v>
      </c>
      <c r="L648" s="7">
        <v>0.72777777777777775</v>
      </c>
      <c r="M648">
        <v>-691</v>
      </c>
      <c r="N648">
        <v>3760</v>
      </c>
      <c r="O648">
        <v>-14</v>
      </c>
      <c r="P648">
        <v>11</v>
      </c>
      <c r="Q648">
        <v>898683</v>
      </c>
      <c r="R648">
        <v>-76549</v>
      </c>
      <c r="S648">
        <v>91654</v>
      </c>
      <c r="T648" t="s">
        <v>24</v>
      </c>
      <c r="U648" s="11">
        <v>6.5523320000000003E-4</v>
      </c>
      <c r="V648" s="11">
        <v>4.1000000000000003E-8</v>
      </c>
    </row>
    <row r="649" spans="1:22" x14ac:dyDescent="0.5">
      <c r="C649" s="63">
        <f>AVERAGE(C641:C646)</f>
        <v>5.9739663401893921</v>
      </c>
      <c r="D649" s="63">
        <f>STDEV(C640:C646)*2</f>
        <v>0.77446281176275467</v>
      </c>
    </row>
    <row r="650" spans="1:22" x14ac:dyDescent="0.5">
      <c r="A650" t="s">
        <v>874</v>
      </c>
      <c r="B650" t="s">
        <v>814</v>
      </c>
      <c r="F650" s="8">
        <v>3.8610000000000002</v>
      </c>
      <c r="G650" s="8">
        <v>0.255</v>
      </c>
      <c r="H650" s="8">
        <v>2.6294949999999999</v>
      </c>
      <c r="I650" s="12">
        <v>1.6036825000000001</v>
      </c>
      <c r="J650" s="8">
        <v>1.6396605936648929</v>
      </c>
      <c r="K650" s="13">
        <v>42915</v>
      </c>
      <c r="L650" s="7">
        <v>0.73055555555555562</v>
      </c>
      <c r="M650">
        <v>-3174</v>
      </c>
      <c r="N650">
        <v>254</v>
      </c>
      <c r="O650">
        <v>-16</v>
      </c>
      <c r="P650">
        <v>7</v>
      </c>
      <c r="Q650">
        <v>898683</v>
      </c>
      <c r="R650">
        <v>-76549</v>
      </c>
      <c r="S650">
        <v>91654</v>
      </c>
      <c r="T650" t="s">
        <v>24</v>
      </c>
      <c r="U650" s="11">
        <v>6.4299210000000003E-4</v>
      </c>
      <c r="V650" s="11">
        <v>4.1000000000000003E-8</v>
      </c>
    </row>
    <row r="651" spans="1:22" x14ac:dyDescent="0.5">
      <c r="A651" t="s">
        <v>875</v>
      </c>
      <c r="B651" t="s">
        <v>814</v>
      </c>
      <c r="F651" s="8">
        <v>3.9249999999999998</v>
      </c>
      <c r="G651" s="8">
        <v>0.219</v>
      </c>
      <c r="H651" s="8">
        <v>2.6107279999999999</v>
      </c>
      <c r="I651" s="12">
        <v>1.6030175</v>
      </c>
      <c r="J651" s="8">
        <v>1.6286334990104598</v>
      </c>
      <c r="K651" s="13">
        <v>42915</v>
      </c>
      <c r="L651" s="7">
        <v>0.73263888888888884</v>
      </c>
      <c r="M651">
        <v>-3164</v>
      </c>
      <c r="N651">
        <v>223</v>
      </c>
      <c r="O651">
        <v>-16</v>
      </c>
      <c r="P651">
        <v>7</v>
      </c>
      <c r="Q651">
        <v>898683</v>
      </c>
      <c r="R651">
        <v>-76549</v>
      </c>
      <c r="S651">
        <v>91654</v>
      </c>
      <c r="T651" t="s">
        <v>24</v>
      </c>
      <c r="U651" s="11">
        <v>6.4447340000000004E-4</v>
      </c>
      <c r="V651" s="11">
        <v>4.1000000000000003E-8</v>
      </c>
    </row>
    <row r="652" spans="1:22" x14ac:dyDescent="0.5">
      <c r="A652" t="s">
        <v>876</v>
      </c>
      <c r="B652" t="s">
        <v>814</v>
      </c>
      <c r="F652" s="8">
        <v>4.1580000000000004</v>
      </c>
      <c r="G652" s="8">
        <v>0.217</v>
      </c>
      <c r="H652" s="8">
        <v>2.626846</v>
      </c>
      <c r="I652" s="12">
        <v>1.6081810000000001</v>
      </c>
      <c r="J652" s="8">
        <v>1.6334268344172702</v>
      </c>
      <c r="K652" s="13">
        <v>42915</v>
      </c>
      <c r="L652" s="7">
        <v>0.73541666666666661</v>
      </c>
      <c r="M652">
        <v>-3153</v>
      </c>
      <c r="N652">
        <v>197</v>
      </c>
      <c r="O652">
        <v>-15</v>
      </c>
      <c r="P652">
        <v>7</v>
      </c>
      <c r="Q652">
        <v>898683</v>
      </c>
      <c r="R652">
        <v>-76549</v>
      </c>
      <c r="S652">
        <v>91654</v>
      </c>
      <c r="T652" t="s">
        <v>24</v>
      </c>
      <c r="U652" s="11">
        <v>6.7903029999999995E-4</v>
      </c>
      <c r="V652" s="11">
        <v>4.1000000000000003E-8</v>
      </c>
    </row>
    <row r="653" spans="1:22" x14ac:dyDescent="0.5">
      <c r="A653" t="s">
        <v>877</v>
      </c>
      <c r="B653" t="s">
        <v>814</v>
      </c>
      <c r="F653" s="8">
        <v>4.0549999999999997</v>
      </c>
      <c r="G653" s="8">
        <v>0.24199999999999999</v>
      </c>
      <c r="H653" s="8">
        <v>2.6352470000000001</v>
      </c>
      <c r="I653" s="12">
        <v>1.606225</v>
      </c>
      <c r="J653" s="8">
        <v>1.6406462357390776</v>
      </c>
      <c r="K653" s="13">
        <v>42915</v>
      </c>
      <c r="L653" s="7">
        <v>0.73749999999999993</v>
      </c>
      <c r="M653">
        <v>-3165</v>
      </c>
      <c r="N653">
        <v>170</v>
      </c>
      <c r="O653">
        <v>-16</v>
      </c>
      <c r="P653">
        <v>7</v>
      </c>
      <c r="Q653">
        <v>898683</v>
      </c>
      <c r="R653">
        <v>-76549</v>
      </c>
      <c r="S653">
        <v>91654</v>
      </c>
      <c r="T653" t="s">
        <v>24</v>
      </c>
      <c r="U653" s="11">
        <v>6.6903209999999999E-4</v>
      </c>
      <c r="V653" s="11">
        <v>4.1999999999999999E-8</v>
      </c>
    </row>
    <row r="654" spans="1:22" x14ac:dyDescent="0.5">
      <c r="B654" s="15" t="s">
        <v>29</v>
      </c>
      <c r="C654" s="16"/>
      <c r="D654" s="16"/>
      <c r="E654" s="16"/>
      <c r="F654" s="16">
        <f>AVERAGE(F650:F653)</f>
        <v>3.9997499999999997</v>
      </c>
      <c r="G654" s="16">
        <f>2*STDEV(F650:F653)</f>
        <v>0.26566833960159186</v>
      </c>
    </row>
    <row r="655" spans="1:22" x14ac:dyDescent="0.5">
      <c r="B655" s="40" t="s">
        <v>90</v>
      </c>
      <c r="C655" s="40">
        <v>5.09</v>
      </c>
      <c r="D655" s="40"/>
      <c r="E655" s="41">
        <f>((F655/1000+1)/(C655/1000+1)-1)*1000</f>
        <v>-1.0460506024336791</v>
      </c>
      <c r="F655" s="41">
        <f>AVERAGE(F631:F634, F650:F653)</f>
        <v>4.0386249999999997</v>
      </c>
      <c r="G655" s="41">
        <f>2*STDEV(F631:F634, F650:F653)</f>
        <v>0.22539093022695364</v>
      </c>
    </row>
  </sheetData>
  <conditionalFormatting sqref="I3:I261 I264:I270 I272:I277 I279:I336 I338:I458 I460:I483 I496:I1048576 I486:I492">
    <cfRule type="cellIs" dxfId="7" priority="9" stopIfTrue="1" operator="between">
      <formula>0.001</formula>
      <formula>1.6</formula>
    </cfRule>
  </conditionalFormatting>
  <conditionalFormatting sqref="I262:I263">
    <cfRule type="cellIs" dxfId="6" priority="8" stopIfTrue="1" operator="between">
      <formula>0.001</formula>
      <formula>1.6</formula>
    </cfRule>
  </conditionalFormatting>
  <conditionalFormatting sqref="I271">
    <cfRule type="cellIs" dxfId="5" priority="7" stopIfTrue="1" operator="between">
      <formula>0.001</formula>
      <formula>1.6</formula>
    </cfRule>
  </conditionalFormatting>
  <conditionalFormatting sqref="I337">
    <cfRule type="cellIs" dxfId="4" priority="6" stopIfTrue="1" operator="between">
      <formula>0.001</formula>
      <formula>1.6</formula>
    </cfRule>
  </conditionalFormatting>
  <conditionalFormatting sqref="I459">
    <cfRule type="cellIs" dxfId="3" priority="5" stopIfTrue="1" operator="between">
      <formula>0.001</formula>
      <formula>1.6</formula>
    </cfRule>
  </conditionalFormatting>
  <conditionalFormatting sqref="I484:I485">
    <cfRule type="cellIs" dxfId="2" priority="4" stopIfTrue="1" operator="between">
      <formula>0.001</formula>
      <formula>1.6</formula>
    </cfRule>
  </conditionalFormatting>
  <conditionalFormatting sqref="I493:I494">
    <cfRule type="cellIs" dxfId="1" priority="3" stopIfTrue="1" operator="between">
      <formula>0.001</formula>
      <formula>1.6</formula>
    </cfRule>
  </conditionalFormatting>
  <conditionalFormatting sqref="I495">
    <cfRule type="cellIs" dxfId="0" priority="1" stopIfTrue="1" operator="between">
      <formula>0.001</formula>
      <formula>1.6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Sum_table (Original Wisconsin)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Christine Elrod</cp:lastModifiedBy>
  <dcterms:created xsi:type="dcterms:W3CDTF">2017-06-26T18:04:54Z</dcterms:created>
  <dcterms:modified xsi:type="dcterms:W3CDTF">2021-06-28T19:37:52Z</dcterms:modified>
</cp:coreProperties>
</file>