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0" yWindow="0" windowWidth="25600" windowHeight="16060"/>
  </bookViews>
  <sheets>
    <sheet name="NRTP4" sheetId="1" r:id="rId1"/>
    <sheet name="DS0260" sheetId="2" r:id="rId2"/>
    <sheet name="DS0286" sheetId="3" r:id="rId3"/>
    <sheet name="NUM9a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L22" i="4" l="1"/>
  <c r="CL24" i="4"/>
  <c r="CL25" i="4"/>
  <c r="CL26" i="4"/>
  <c r="CL27" i="4"/>
  <c r="CL28" i="4"/>
  <c r="CL31" i="4"/>
  <c r="CL32" i="4"/>
  <c r="CK22" i="4"/>
  <c r="CK24" i="4"/>
  <c r="CK25" i="4"/>
  <c r="CK26" i="4"/>
  <c r="CK27" i="4"/>
  <c r="CK28" i="4"/>
  <c r="CK31" i="4"/>
  <c r="CK32" i="4"/>
  <c r="CD21" i="4"/>
  <c r="CD22" i="4"/>
  <c r="CD24" i="4"/>
  <c r="CD25" i="4"/>
  <c r="CD26" i="4"/>
  <c r="CD27" i="4"/>
  <c r="CD28" i="4"/>
  <c r="CD31" i="4"/>
  <c r="CD32" i="4"/>
  <c r="CC22" i="4"/>
  <c r="CC24" i="4"/>
  <c r="CC25" i="4"/>
  <c r="CC26" i="4"/>
  <c r="CC27" i="4"/>
  <c r="CC28" i="4"/>
  <c r="CC31" i="4"/>
  <c r="CC32" i="4"/>
  <c r="BE21" i="4"/>
  <c r="BE22" i="4"/>
  <c r="BE24" i="4"/>
  <c r="BE25" i="4"/>
  <c r="BE26" i="4"/>
  <c r="BE27" i="4"/>
  <c r="BE28" i="4"/>
  <c r="BE31" i="4"/>
  <c r="BE32" i="4"/>
  <c r="BD22" i="4"/>
  <c r="BD24" i="4"/>
  <c r="BD25" i="4"/>
  <c r="BD26" i="4"/>
  <c r="BD27" i="4"/>
  <c r="BD28" i="4"/>
  <c r="BD31" i="4"/>
  <c r="BD32" i="4"/>
  <c r="AJ22" i="4"/>
  <c r="AJ24" i="4"/>
  <c r="AJ25" i="4"/>
  <c r="AJ26" i="4"/>
  <c r="AJ27" i="4"/>
  <c r="AJ28" i="4"/>
  <c r="AJ29" i="4"/>
  <c r="AJ31" i="4"/>
  <c r="AJ32" i="4"/>
  <c r="AI22" i="4"/>
  <c r="AI24" i="4"/>
  <c r="AI25" i="4"/>
  <c r="AI26" i="4"/>
  <c r="AI27" i="4"/>
  <c r="AI28" i="4"/>
  <c r="AI31" i="4"/>
  <c r="AI32" i="4"/>
  <c r="X22" i="4"/>
  <c r="X24" i="4"/>
  <c r="X25" i="4"/>
  <c r="X26" i="4"/>
  <c r="X27" i="4"/>
  <c r="X28" i="4"/>
  <c r="X29" i="4"/>
  <c r="X31" i="4"/>
  <c r="X32" i="4"/>
  <c r="W22" i="4"/>
  <c r="W24" i="4"/>
  <c r="W25" i="4"/>
  <c r="W26" i="4"/>
  <c r="W27" i="4"/>
  <c r="W28" i="4"/>
  <c r="W29" i="4"/>
  <c r="W32" i="4"/>
  <c r="L22" i="4"/>
  <c r="L24" i="4"/>
  <c r="L25" i="4"/>
  <c r="L26" i="4"/>
  <c r="L27" i="4"/>
  <c r="L28" i="4"/>
  <c r="L31" i="4"/>
  <c r="L32" i="4"/>
  <c r="K22" i="4"/>
  <c r="K24" i="4"/>
  <c r="K25" i="4"/>
  <c r="K26" i="4"/>
  <c r="K27" i="4"/>
  <c r="K28" i="4"/>
  <c r="K31" i="4"/>
  <c r="K32" i="4"/>
  <c r="C22" i="4"/>
  <c r="C24" i="4"/>
  <c r="C25" i="4"/>
  <c r="C26" i="4"/>
  <c r="C27" i="4"/>
  <c r="C28" i="4"/>
  <c r="C32" i="4"/>
  <c r="B22" i="4"/>
  <c r="B24" i="4"/>
  <c r="B25" i="4"/>
  <c r="B26" i="4"/>
  <c r="B27" i="4"/>
  <c r="B28" i="4"/>
  <c r="B31" i="4"/>
  <c r="B32" i="4"/>
  <c r="U21" i="3"/>
  <c r="U23" i="3"/>
  <c r="U24" i="3"/>
  <c r="U25" i="3"/>
  <c r="U26" i="3"/>
  <c r="U27" i="3"/>
  <c r="U31" i="3"/>
  <c r="L31" i="3"/>
  <c r="K21" i="3"/>
  <c r="K23" i="3"/>
  <c r="K25" i="3"/>
  <c r="K26" i="3"/>
  <c r="K27" i="3"/>
  <c r="K31" i="3"/>
  <c r="C31" i="3"/>
  <c r="B21" i="3"/>
  <c r="B23" i="3"/>
  <c r="B24" i="3"/>
  <c r="B25" i="3"/>
  <c r="B26" i="3"/>
  <c r="B27" i="3"/>
  <c r="B31" i="3"/>
  <c r="T31" i="2"/>
  <c r="S21" i="2"/>
  <c r="S22" i="2"/>
  <c r="S23" i="2"/>
  <c r="S24" i="2"/>
  <c r="S25" i="2"/>
  <c r="S26" i="2"/>
  <c r="S27" i="2"/>
  <c r="S30" i="2"/>
  <c r="S31" i="2"/>
  <c r="H31" i="2"/>
  <c r="G21" i="2"/>
  <c r="G22" i="2"/>
  <c r="G23" i="2"/>
  <c r="G24" i="2"/>
  <c r="G25" i="2"/>
  <c r="G26" i="2"/>
  <c r="G27" i="2"/>
  <c r="G30" i="2"/>
  <c r="G31" i="2"/>
  <c r="O21" i="1"/>
  <c r="O22" i="1"/>
  <c r="O23" i="1"/>
  <c r="O24" i="1"/>
  <c r="O25" i="1"/>
  <c r="O26" i="1"/>
  <c r="O27" i="1"/>
  <c r="O31" i="1"/>
  <c r="N21" i="1"/>
  <c r="N22" i="1"/>
  <c r="N23" i="1"/>
  <c r="N24" i="1"/>
  <c r="N25" i="1"/>
  <c r="N26" i="1"/>
  <c r="N27" i="1"/>
  <c r="N31" i="1"/>
  <c r="C31" i="1"/>
  <c r="I31" i="1"/>
  <c r="J31" i="1"/>
  <c r="B21" i="1"/>
  <c r="B22" i="1"/>
  <c r="B23" i="1"/>
  <c r="B24" i="1"/>
  <c r="B25" i="1"/>
  <c r="B26" i="1"/>
  <c r="B27" i="1"/>
  <c r="B29" i="1"/>
  <c r="B30" i="1"/>
  <c r="B31" i="1"/>
  <c r="AI18" i="4"/>
  <c r="AJ18" i="4"/>
  <c r="AK18" i="4"/>
  <c r="AL18" i="4"/>
  <c r="AM18" i="4"/>
  <c r="AN18" i="4"/>
  <c r="AO18" i="4"/>
  <c r="AP18" i="4"/>
  <c r="AQ18" i="4"/>
  <c r="AR18" i="4"/>
  <c r="AS18" i="4"/>
  <c r="X32" i="1"/>
  <c r="K17" i="3"/>
  <c r="CL47" i="4"/>
  <c r="CK47" i="4"/>
  <c r="CD47" i="4"/>
  <c r="CC47" i="4"/>
  <c r="BE47" i="4"/>
  <c r="BD47" i="4"/>
  <c r="AJ47" i="4"/>
  <c r="AI47" i="4"/>
  <c r="X47" i="4"/>
  <c r="W47" i="4"/>
  <c r="S32" i="4"/>
  <c r="R32" i="4"/>
  <c r="S47" i="4"/>
  <c r="R47" i="4"/>
  <c r="L47" i="4"/>
  <c r="K47" i="4"/>
  <c r="C47" i="4"/>
  <c r="B47" i="4"/>
  <c r="T31" i="3"/>
  <c r="U46" i="3"/>
  <c r="T46" i="3"/>
  <c r="L46" i="3"/>
  <c r="K46" i="3"/>
  <c r="C46" i="3"/>
  <c r="B46" i="3"/>
  <c r="AI31" i="2"/>
  <c r="AH31" i="2"/>
  <c r="AI46" i="2"/>
  <c r="AH46" i="2"/>
  <c r="T46" i="2"/>
  <c r="S46" i="2"/>
  <c r="C31" i="2"/>
  <c r="B31" i="2"/>
  <c r="H46" i="2"/>
  <c r="G46" i="2"/>
  <c r="C46" i="2"/>
  <c r="B46" i="2"/>
  <c r="J46" i="1"/>
  <c r="I46" i="1"/>
  <c r="C46" i="1"/>
  <c r="B46" i="1"/>
  <c r="O46" i="1"/>
  <c r="N46" i="1"/>
  <c r="X17" i="1"/>
  <c r="O17" i="1"/>
  <c r="P17" i="1"/>
  <c r="Q17" i="1"/>
  <c r="R17" i="1"/>
  <c r="S17" i="1"/>
  <c r="T17" i="1"/>
  <c r="U17" i="1"/>
  <c r="N17" i="1"/>
  <c r="J17" i="1"/>
  <c r="K17" i="1"/>
  <c r="I17" i="1"/>
  <c r="G17" i="2"/>
  <c r="H17" i="2"/>
  <c r="I17" i="2"/>
  <c r="J17" i="2"/>
  <c r="K17" i="2"/>
  <c r="L17" i="2"/>
  <c r="M17" i="2"/>
  <c r="N17" i="2"/>
  <c r="O17" i="2"/>
  <c r="P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H17" i="2"/>
  <c r="AI17" i="2"/>
  <c r="AJ17" i="2"/>
  <c r="C17" i="2"/>
  <c r="D17" i="2"/>
  <c r="B17" i="2"/>
  <c r="C17" i="3"/>
  <c r="D17" i="3"/>
  <c r="E17" i="3"/>
  <c r="F17" i="3"/>
  <c r="G17" i="3"/>
  <c r="H17" i="3"/>
  <c r="L17" i="3"/>
  <c r="M17" i="3"/>
  <c r="N17" i="3"/>
  <c r="O17" i="3"/>
  <c r="P17" i="3"/>
  <c r="Q17" i="3"/>
  <c r="T17" i="3"/>
  <c r="U17" i="3"/>
  <c r="V17" i="3"/>
  <c r="W17" i="3"/>
  <c r="X17" i="3"/>
  <c r="B17" i="3"/>
  <c r="C17" i="1"/>
  <c r="D17" i="1"/>
  <c r="E17" i="1"/>
  <c r="F17" i="1"/>
  <c r="B17" i="1"/>
  <c r="C18" i="4"/>
  <c r="D18" i="4"/>
  <c r="E18" i="4"/>
  <c r="F18" i="4"/>
  <c r="G18" i="4"/>
  <c r="H18" i="4"/>
  <c r="K18" i="4"/>
  <c r="L18" i="4"/>
  <c r="M18" i="4"/>
  <c r="N18" i="4"/>
  <c r="O18" i="4"/>
  <c r="R18" i="4"/>
  <c r="S18" i="4"/>
  <c r="T18" i="4"/>
  <c r="W18" i="4"/>
  <c r="X18" i="4"/>
  <c r="Y18" i="4"/>
  <c r="Z18" i="4"/>
  <c r="AA18" i="4"/>
  <c r="AB18" i="4"/>
  <c r="AC18" i="4"/>
  <c r="AD18" i="4"/>
  <c r="AE18" i="4"/>
  <c r="AF18" i="4"/>
  <c r="AT18" i="4"/>
  <c r="AU18" i="4"/>
  <c r="AV18" i="4"/>
  <c r="AW18" i="4"/>
  <c r="AX18" i="4"/>
  <c r="AY18" i="4"/>
  <c r="AZ18" i="4"/>
  <c r="BA18" i="4"/>
  <c r="BD18" i="4"/>
  <c r="BE18" i="4"/>
  <c r="BF18" i="4"/>
  <c r="BG18" i="4"/>
  <c r="BH18" i="4"/>
  <c r="BI18" i="4"/>
  <c r="BJ18" i="4"/>
  <c r="BK18" i="4"/>
  <c r="BL18" i="4"/>
  <c r="BM18" i="4"/>
  <c r="BN18" i="4"/>
  <c r="BO18" i="4"/>
  <c r="BP18" i="4"/>
  <c r="BQ18" i="4"/>
  <c r="BR18" i="4"/>
  <c r="BS18" i="4"/>
  <c r="BT18" i="4"/>
  <c r="BU18" i="4"/>
  <c r="BV18" i="4"/>
  <c r="BW18" i="4"/>
  <c r="BX18" i="4"/>
  <c r="BY18" i="4"/>
  <c r="BZ18" i="4"/>
  <c r="CC18" i="4"/>
  <c r="CD18" i="4"/>
  <c r="CE18" i="4"/>
  <c r="CF18" i="4"/>
  <c r="CG18" i="4"/>
  <c r="CH18" i="4"/>
  <c r="CK18" i="4"/>
  <c r="CL18" i="4"/>
  <c r="CM18" i="4"/>
  <c r="CN18" i="4"/>
  <c r="CO18" i="4"/>
  <c r="CP18" i="4"/>
  <c r="CQ18" i="4"/>
  <c r="CR18" i="4"/>
  <c r="CS18" i="4"/>
  <c r="CT18" i="4"/>
  <c r="B18" i="4"/>
</calcChain>
</file>

<file path=xl/sharedStrings.xml><?xml version="1.0" encoding="utf-8"?>
<sst xmlns="http://schemas.openxmlformats.org/spreadsheetml/2006/main" count="1853" uniqueCount="109">
  <si>
    <t>Distance</t>
  </si>
  <si>
    <t>TiO2</t>
  </si>
  <si>
    <t>FeO</t>
  </si>
  <si>
    <t>MnO</t>
  </si>
  <si>
    <t>MgO</t>
  </si>
  <si>
    <t>CaO</t>
  </si>
  <si>
    <t>NiO</t>
  </si>
  <si>
    <t>ZnO</t>
  </si>
  <si>
    <t>Sum</t>
  </si>
  <si>
    <t>Sum</t>
    <phoneticPr fontId="1" type="noConversion"/>
  </si>
  <si>
    <t>1_Sp1_Tr1</t>
  </si>
  <si>
    <t>1_Sp1_Tr1</t>
    <phoneticPr fontId="1" type="noConversion"/>
  </si>
  <si>
    <t>1_Sp2_Tr1</t>
  </si>
  <si>
    <t>1_Sp2_Tr1</t>
    <phoneticPr fontId="1" type="noConversion"/>
  </si>
  <si>
    <t>1_Sp3_Tr1</t>
  </si>
  <si>
    <t>1_Sp3_Tr1</t>
    <phoneticPr fontId="1" type="noConversion"/>
  </si>
  <si>
    <t>2_Sp1_tr1</t>
  </si>
  <si>
    <t>2_Sp1_tr1</t>
    <phoneticPr fontId="1" type="noConversion"/>
  </si>
  <si>
    <t>2_Sp2_tr1</t>
  </si>
  <si>
    <t>2_Sp2_tr1</t>
    <phoneticPr fontId="1" type="noConversion"/>
  </si>
  <si>
    <t>13_Sp1_tr1</t>
  </si>
  <si>
    <t>13_Sp1_tr1</t>
    <phoneticPr fontId="1" type="noConversion"/>
  </si>
  <si>
    <t>13_Sp1_tr2</t>
  </si>
  <si>
    <t>13_Sp1_tr2</t>
    <phoneticPr fontId="1" type="noConversion"/>
  </si>
  <si>
    <t>Spinel1_tr1</t>
  </si>
  <si>
    <t>Spinel1_tr1</t>
    <phoneticPr fontId="1" type="noConversion"/>
  </si>
  <si>
    <t>a1_Sp1</t>
  </si>
  <si>
    <t>a2_Sp2</t>
  </si>
  <si>
    <t>a2_Sp1</t>
  </si>
  <si>
    <t>Sum</t>
    <phoneticPr fontId="1" type="noConversion"/>
  </si>
  <si>
    <t>a1_Sp1</t>
    <phoneticPr fontId="1" type="noConversion"/>
  </si>
  <si>
    <t>a2_Sp1</t>
    <phoneticPr fontId="1" type="noConversion"/>
  </si>
  <si>
    <t>a2_Sp2</t>
    <phoneticPr fontId="1" type="noConversion"/>
  </si>
  <si>
    <r>
      <t>SiO</t>
    </r>
    <r>
      <rPr>
        <vertAlign val="subscript"/>
        <sz val="12"/>
        <rFont val="Times"/>
        <family val="1"/>
      </rPr>
      <t>2</t>
    </r>
    <phoneticPr fontId="1" type="noConversion"/>
  </si>
  <si>
    <r>
      <t>Al</t>
    </r>
    <r>
      <rPr>
        <vertAlign val="subscript"/>
        <sz val="12"/>
        <rFont val="Times"/>
        <family val="1"/>
      </rPr>
      <t>2</t>
    </r>
    <r>
      <rPr>
        <sz val="12"/>
        <rFont val="Times"/>
        <family val="1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</si>
  <si>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r>
      <t>Cr</t>
    </r>
    <r>
      <rPr>
        <vertAlign val="subscript"/>
        <sz val="12"/>
        <rFont val="Times"/>
        <family val="1"/>
      </rPr>
      <t>2</t>
    </r>
    <r>
      <rPr>
        <sz val="12"/>
        <rFont val="Times"/>
        <family val="1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</si>
  <si>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r>
      <t>V</t>
    </r>
    <r>
      <rPr>
        <vertAlign val="subscript"/>
        <sz val="12"/>
        <rFont val="Times"/>
        <family val="1"/>
      </rPr>
      <t>2</t>
    </r>
    <r>
      <rPr>
        <sz val="12"/>
        <rFont val="Times"/>
        <family val="1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</si>
  <si>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t>Sp1</t>
  </si>
  <si>
    <t>Sp1</t>
    <phoneticPr fontId="1" type="noConversion"/>
  </si>
  <si>
    <t>Sp2</t>
  </si>
  <si>
    <t>Sp3</t>
  </si>
  <si>
    <t>Sp5_tr2</t>
  </si>
  <si>
    <t>Sp2</t>
    <phoneticPr fontId="1" type="noConversion"/>
  </si>
  <si>
    <t>Sp3</t>
    <phoneticPr fontId="1" type="noConversion"/>
  </si>
  <si>
    <t>Sp5_tr2</t>
    <phoneticPr fontId="1" type="noConversion"/>
  </si>
  <si>
    <r>
      <t>SiO</t>
    </r>
    <r>
      <rPr>
        <vertAlign val="subscript"/>
        <sz val="12"/>
        <rFont val="Times"/>
        <family val="1"/>
      </rPr>
      <t>2</t>
    </r>
    <phoneticPr fontId="1" type="noConversion"/>
  </si>
  <si>
    <r>
      <t>Al</t>
    </r>
    <r>
      <rPr>
        <vertAlign val="subscript"/>
        <sz val="12"/>
        <rFont val="Times"/>
        <family val="1"/>
      </rPr>
      <t>2</t>
    </r>
    <r>
      <rPr>
        <sz val="12"/>
        <rFont val="Times"/>
        <family val="1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</si>
  <si>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r>
      <t>Cr</t>
    </r>
    <r>
      <rPr>
        <vertAlign val="subscript"/>
        <sz val="12"/>
        <rFont val="Times"/>
        <family val="1"/>
      </rPr>
      <t>2</t>
    </r>
    <r>
      <rPr>
        <sz val="12"/>
        <rFont val="Times"/>
        <family val="1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</si>
  <si>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r>
      <t>V</t>
    </r>
    <r>
      <rPr>
        <vertAlign val="subscript"/>
        <sz val="12"/>
        <rFont val="Times"/>
        <family val="1"/>
      </rPr>
      <t>2</t>
    </r>
    <r>
      <rPr>
        <sz val="12"/>
        <rFont val="Times"/>
        <family val="1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</si>
  <si>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t>Sp1_tr1</t>
  </si>
  <si>
    <t>Sp2_tr1</t>
  </si>
  <si>
    <t>Sp3_tr1</t>
  </si>
  <si>
    <t>Sp1_tr1</t>
    <phoneticPr fontId="1" type="noConversion"/>
  </si>
  <si>
    <t>Sp2_tr1</t>
    <phoneticPr fontId="1" type="noConversion"/>
  </si>
  <si>
    <t>Sp3_tr1</t>
    <phoneticPr fontId="1" type="noConversion"/>
  </si>
  <si>
    <t>Spl in Kelyphite</t>
    <phoneticPr fontId="1" type="noConversion"/>
  </si>
  <si>
    <t>Pt01</t>
    <phoneticPr fontId="1" type="noConversion"/>
  </si>
  <si>
    <t>N/A</t>
    <phoneticPr fontId="1" type="noConversion"/>
  </si>
  <si>
    <r>
      <t>SiO</t>
    </r>
    <r>
      <rPr>
        <vertAlign val="subscript"/>
        <sz val="12"/>
        <rFont val="Times"/>
        <family val="1"/>
      </rPr>
      <t>2</t>
    </r>
    <phoneticPr fontId="1" type="noConversion"/>
  </si>
  <si>
    <r>
      <t>Al</t>
    </r>
    <r>
      <rPr>
        <vertAlign val="subscript"/>
        <sz val="12"/>
        <rFont val="Times"/>
        <family val="1"/>
      </rPr>
      <t>2</t>
    </r>
    <r>
      <rPr>
        <sz val="12"/>
        <rFont val="Times"/>
        <family val="1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</si>
  <si>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r>
      <t>Cr</t>
    </r>
    <r>
      <rPr>
        <vertAlign val="subscript"/>
        <sz val="12"/>
        <rFont val="Times"/>
        <family val="1"/>
      </rPr>
      <t>2</t>
    </r>
    <r>
      <rPr>
        <sz val="12"/>
        <rFont val="Times"/>
        <family val="1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</si>
  <si>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r>
      <t>V</t>
    </r>
    <r>
      <rPr>
        <vertAlign val="subscript"/>
        <sz val="12"/>
        <rFont val="Times"/>
        <family val="1"/>
      </rPr>
      <t>2</t>
    </r>
    <r>
      <rPr>
        <sz val="12"/>
        <rFont val="Times"/>
        <family val="1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</si>
  <si>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t>Core</t>
    <phoneticPr fontId="1" type="noConversion"/>
  </si>
  <si>
    <t>Rim</t>
    <phoneticPr fontId="1" type="noConversion"/>
  </si>
  <si>
    <t>Si</t>
  </si>
  <si>
    <t>Al</t>
  </si>
  <si>
    <t>Ti</t>
  </si>
  <si>
    <t>Cr</t>
  </si>
  <si>
    <t>V</t>
  </si>
  <si>
    <t>Mn</t>
  </si>
  <si>
    <t>Mg</t>
  </si>
  <si>
    <t>Ca</t>
  </si>
  <si>
    <t>Ni</t>
  </si>
  <si>
    <t>Zn</t>
  </si>
  <si>
    <t>Core</t>
    <phoneticPr fontId="1" type="noConversion"/>
  </si>
  <si>
    <t>Rim</t>
    <phoneticPr fontId="1" type="noConversion"/>
  </si>
  <si>
    <t>BDL</t>
  </si>
  <si>
    <t>-</t>
    <phoneticPr fontId="1" type="noConversion"/>
  </si>
  <si>
    <t>BDL</t>
    <phoneticPr fontId="1" type="noConversion"/>
  </si>
  <si>
    <r>
      <t>Fe</t>
    </r>
    <r>
      <rPr>
        <vertAlign val="superscript"/>
        <sz val="12"/>
        <color rgb="FF000000"/>
        <rFont val="times"/>
        <family val="1"/>
      </rPr>
      <t>3+</t>
    </r>
    <phoneticPr fontId="1" type="noConversion"/>
  </si>
  <si>
    <r>
      <t>Fe</t>
    </r>
    <r>
      <rPr>
        <vertAlign val="superscript"/>
        <sz val="12"/>
        <color rgb="FF000000"/>
        <rFont val="times"/>
        <family val="1"/>
      </rPr>
      <t>2+</t>
    </r>
    <phoneticPr fontId="1" type="noConversion"/>
  </si>
  <si>
    <t>a1_Sp1</t>
    <phoneticPr fontId="1" type="noConversion"/>
  </si>
  <si>
    <t>Core</t>
    <phoneticPr fontId="1" type="noConversion"/>
  </si>
  <si>
    <t>Rim</t>
    <phoneticPr fontId="1" type="noConversion"/>
  </si>
  <si>
    <t>a2_Sp1</t>
    <phoneticPr fontId="1" type="noConversion"/>
  </si>
  <si>
    <t>a2_Sp2</t>
    <phoneticPr fontId="1" type="noConversion"/>
  </si>
  <si>
    <t>-</t>
    <phoneticPr fontId="1" type="noConversion"/>
  </si>
  <si>
    <r>
      <t>Fe</t>
    </r>
    <r>
      <rPr>
        <vertAlign val="superscript"/>
        <sz val="12"/>
        <color rgb="FF000000"/>
        <rFont val="times"/>
        <family val="1"/>
      </rPr>
      <t>3+</t>
    </r>
    <phoneticPr fontId="1" type="noConversion"/>
  </si>
  <si>
    <r>
      <t>Fe</t>
    </r>
    <r>
      <rPr>
        <vertAlign val="superscript"/>
        <sz val="12"/>
        <color rgb="FF000000"/>
        <rFont val="times"/>
        <family val="1"/>
      </rPr>
      <t>2+</t>
    </r>
    <phoneticPr fontId="1" type="noConversion"/>
  </si>
  <si>
    <r>
      <t>SiO</t>
    </r>
    <r>
      <rPr>
        <vertAlign val="subscript"/>
        <sz val="12"/>
        <rFont val="Times"/>
        <family val="1"/>
      </rPr>
      <t>2</t>
    </r>
    <phoneticPr fontId="1" type="noConversion"/>
  </si>
  <si>
    <r>
      <t>Al</t>
    </r>
    <r>
      <rPr>
        <vertAlign val="subscript"/>
        <sz val="12"/>
        <rFont val="Times"/>
        <family val="1"/>
      </rPr>
      <t>2</t>
    </r>
    <r>
      <rPr>
        <sz val="12"/>
        <rFont val="Times"/>
        <family val="1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</si>
  <si>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r>
      <t>Fe</t>
    </r>
    <r>
      <rPr>
        <vertAlign val="superscript"/>
        <sz val="12"/>
        <color rgb="FF000000"/>
        <rFont val="times"/>
        <family val="1"/>
      </rPr>
      <t>3+</t>
    </r>
    <phoneticPr fontId="1" type="noConversion"/>
  </si>
  <si>
    <r>
      <t>Fe</t>
    </r>
    <r>
      <rPr>
        <vertAlign val="superscript"/>
        <sz val="12"/>
        <color rgb="FF000000"/>
        <rFont val="times"/>
        <family val="1"/>
      </rPr>
      <t>2+</t>
    </r>
    <phoneticPr fontId="1" type="noConversion"/>
  </si>
  <si>
    <t>-</t>
    <phoneticPr fontId="1" type="noConversion"/>
  </si>
  <si>
    <t>Sp1_tr1</t>
    <phoneticPr fontId="1" type="noConversion"/>
  </si>
  <si>
    <t>Core</t>
    <phoneticPr fontId="1" type="noConversion"/>
  </si>
  <si>
    <t>Rim</t>
    <phoneticPr fontId="1" type="noConversion"/>
  </si>
  <si>
    <t>Sp2_tr1</t>
    <phoneticPr fontId="1" type="noConversion"/>
  </si>
  <si>
    <t>Sp3_tr1</t>
    <phoneticPr fontId="1" type="noConversion"/>
  </si>
  <si>
    <t>-</t>
    <phoneticPr fontId="1" type="noConversion"/>
  </si>
  <si>
    <r>
      <t>Cr</t>
    </r>
    <r>
      <rPr>
        <vertAlign val="subscript"/>
        <sz val="12"/>
        <rFont val="Times"/>
        <family val="1"/>
      </rPr>
      <t>2</t>
    </r>
    <r>
      <rPr>
        <sz val="12"/>
        <rFont val="Times"/>
        <family val="1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</si>
  <si>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r>
      <t>V</t>
    </r>
    <r>
      <rPr>
        <vertAlign val="subscript"/>
        <sz val="12"/>
        <rFont val="Times"/>
        <family val="1"/>
      </rPr>
      <t>2</t>
    </r>
    <r>
      <rPr>
        <sz val="12"/>
        <rFont val="Times"/>
        <family val="1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</si>
  <si>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r>
      <t>Fe</t>
    </r>
    <r>
      <rPr>
        <vertAlign val="superscript"/>
        <sz val="12"/>
        <color rgb="FF000000"/>
        <rFont val="times"/>
        <family val="1"/>
      </rPr>
      <t>3+</t>
    </r>
    <phoneticPr fontId="1" type="noConversion"/>
  </si>
  <si>
    <r>
      <t>Fe</t>
    </r>
    <r>
      <rPr>
        <vertAlign val="superscript"/>
        <sz val="12"/>
        <color rgb="FF000000"/>
        <rFont val="times"/>
        <family val="1"/>
      </rPr>
      <t>2+</t>
    </r>
    <phoneticPr fontId="1" type="noConversion"/>
  </si>
  <si>
    <t>Si</t>
    <phoneticPr fontId="1" type="noConversion"/>
  </si>
  <si>
    <t>BDL</t>
    <phoneticPr fontId="1" type="noConversion"/>
  </si>
  <si>
    <t>Electronic Supplement 1-2 Electron Microprobe Analyses of Spinels</t>
  </si>
  <si>
    <t>American Mineralogist: May 2017 Deposit AM-17-55915</t>
  </si>
  <si>
    <t>KANG ET AL.: H2O CONTENT OF OROGENIC MANTLE PERIDOTITES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</si>
</sst>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_ "/>
    <numFmt numFmtId="166" formatCode="0.00_ "/>
    <numFmt numFmtId="167" formatCode="0.0"/>
  </numFmts>
  <fonts count="23" x14ac:knownFonts="1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sz val="11"/>
      <color theme="1"/>
      <name val="Times"/>
    </font>
    <font>
      <sz val="11"/>
      <name val="times"/>
      <family val="1"/>
    </font>
    <font>
      <sz val="10"/>
      <color rgb="FFFF0000"/>
      <name val="Verdana"/>
      <family val="2"/>
    </font>
    <font>
      <sz val="12"/>
      <color theme="1"/>
      <name val="Calibri"/>
      <family val="2"/>
      <scheme val="minor"/>
    </font>
    <font>
      <sz val="11"/>
      <name val="Times"/>
    </font>
    <font>
      <sz val="12"/>
      <color theme="1"/>
      <name val="Times"/>
    </font>
    <font>
      <b/>
      <sz val="12"/>
      <name val="Times"/>
      <family val="1"/>
    </font>
    <font>
      <sz val="12"/>
      <color theme="1"/>
      <name val="Times"/>
      <family val="1"/>
    </font>
    <font>
      <sz val="12"/>
      <color indexed="58"/>
      <name val="Times"/>
      <family val="1"/>
    </font>
    <font>
      <sz val="12"/>
      <color indexed="12"/>
      <name val="Times"/>
      <family val="1"/>
    </font>
    <font>
      <sz val="12"/>
      <name val="Times"/>
      <family val="1"/>
    </font>
    <font>
      <sz val="12"/>
      <color rgb="FFFF0000"/>
      <name val="times"/>
      <family val="1"/>
    </font>
    <font>
      <vertAlign val="subscript"/>
      <sz val="12"/>
      <name val="Times"/>
      <family val="1"/>
    </font>
    <font>
      <sz val="12"/>
      <color theme="1"/>
      <name val="Calibri"/>
      <family val="2"/>
      <charset val="129"/>
      <scheme val="minor"/>
    </font>
    <font>
      <vertAlign val="superscript"/>
      <sz val="12"/>
      <color rgb="FF000000"/>
      <name val="times"/>
      <family val="1"/>
    </font>
    <font>
      <sz val="12"/>
      <color rgb="FF000000"/>
      <name val="Times"/>
      <family val="1"/>
    </font>
    <font>
      <b/>
      <sz val="12"/>
      <color rgb="FF000000"/>
      <name val="Lucida Grande"/>
    </font>
    <font>
      <b/>
      <sz val="10"/>
      <name val="Arial"/>
      <family val="2"/>
    </font>
    <font>
      <u/>
      <sz val="11"/>
      <color theme="10"/>
      <name val="Calibri"/>
      <family val="2"/>
      <charset val="129"/>
      <scheme val="minor"/>
    </font>
    <font>
      <u/>
      <sz val="11"/>
      <color theme="11"/>
      <name val="Calibri"/>
      <family val="2"/>
      <charset val="129"/>
      <scheme val="minor"/>
    </font>
    <font>
      <sz val="11"/>
      <color rgb="FF000000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>
      <alignment vertical="center"/>
    </xf>
    <xf numFmtId="0" fontId="5" fillId="0" borderId="0"/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0" fillId="0" borderId="0" xfId="0" applyAlignment="1"/>
    <xf numFmtId="2" fontId="4" fillId="0" borderId="0" xfId="0" applyNumberFormat="1" applyFont="1" applyAlignment="1"/>
    <xf numFmtId="0" fontId="3" fillId="0" borderId="0" xfId="0" applyFont="1" applyBorder="1">
      <alignment vertical="center"/>
    </xf>
    <xf numFmtId="165" fontId="3" fillId="0" borderId="0" xfId="0" applyNumberFormat="1" applyFont="1" applyBorder="1">
      <alignment vertical="center"/>
    </xf>
    <xf numFmtId="0" fontId="0" fillId="0" borderId="0" xfId="0" applyBorder="1">
      <alignment vertical="center"/>
    </xf>
    <xf numFmtId="0" fontId="3" fillId="0" borderId="0" xfId="0" applyFont="1" applyBorder="1" applyAlignment="1"/>
    <xf numFmtId="165" fontId="6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/>
    <xf numFmtId="0" fontId="9" fillId="0" borderId="0" xfId="0" applyFont="1" applyAlignment="1">
      <alignment horizontal="right"/>
    </xf>
    <xf numFmtId="0" fontId="11" fillId="0" borderId="0" xfId="0" applyFont="1" applyAlignment="1"/>
    <xf numFmtId="0" fontId="12" fillId="0" borderId="1" xfId="0" applyFont="1" applyBorder="1">
      <alignment vertical="center"/>
    </xf>
    <xf numFmtId="0" fontId="9" fillId="0" borderId="0" xfId="0" applyFont="1">
      <alignment vertical="center"/>
    </xf>
    <xf numFmtId="0" fontId="8" fillId="0" borderId="0" xfId="0" applyFont="1" applyAlignment="1"/>
    <xf numFmtId="164" fontId="9" fillId="0" borderId="0" xfId="0" applyNumberFormat="1" applyFont="1" applyAlignment="1"/>
    <xf numFmtId="0" fontId="12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9" fillId="0" borderId="1" xfId="0" applyFont="1" applyBorder="1" applyAlignment="1"/>
    <xf numFmtId="166" fontId="9" fillId="0" borderId="1" xfId="0" applyNumberFormat="1" applyFont="1" applyBorder="1">
      <alignment vertical="center"/>
    </xf>
    <xf numFmtId="166" fontId="9" fillId="0" borderId="1" xfId="0" applyNumberFormat="1" applyFont="1" applyBorder="1" applyAlignment="1"/>
    <xf numFmtId="0" fontId="9" fillId="0" borderId="1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166" fontId="9" fillId="0" borderId="2" xfId="0" applyNumberFormat="1" applyFont="1" applyBorder="1">
      <alignment vertical="center"/>
    </xf>
    <xf numFmtId="166" fontId="9" fillId="0" borderId="2" xfId="0" applyNumberFormat="1" applyFont="1" applyBorder="1" applyAlignment="1"/>
    <xf numFmtId="0" fontId="7" fillId="0" borderId="0" xfId="0" applyFont="1" applyAlignment="1"/>
    <xf numFmtId="2" fontId="13" fillId="0" borderId="0" xfId="0" applyNumberFormat="1" applyFont="1" applyAlignment="1"/>
    <xf numFmtId="2" fontId="9" fillId="0" borderId="0" xfId="0" applyNumberFormat="1" applyFont="1" applyAlignment="1"/>
    <xf numFmtId="2" fontId="9" fillId="0" borderId="0" xfId="0" applyNumberFormat="1" applyFont="1">
      <alignment vertical="center"/>
    </xf>
    <xf numFmtId="0" fontId="7" fillId="0" borderId="1" xfId="0" applyFont="1" applyBorder="1" applyAlignment="1"/>
    <xf numFmtId="2" fontId="9" fillId="0" borderId="1" xfId="0" applyNumberFormat="1" applyFont="1" applyBorder="1" applyAlignment="1"/>
    <xf numFmtId="166" fontId="7" fillId="0" borderId="1" xfId="0" applyNumberFormat="1" applyFont="1" applyBorder="1" applyAlignment="1"/>
    <xf numFmtId="166" fontId="12" fillId="0" borderId="1" xfId="0" applyNumberFormat="1" applyFont="1" applyBorder="1">
      <alignment vertical="center"/>
    </xf>
    <xf numFmtId="165" fontId="12" fillId="0" borderId="0" xfId="0" applyNumberFormat="1" applyFont="1" applyFill="1" applyBorder="1">
      <alignment vertical="center"/>
    </xf>
    <xf numFmtId="166" fontId="12" fillId="0" borderId="1" xfId="0" applyNumberFormat="1" applyFont="1" applyFill="1" applyBorder="1">
      <alignment vertical="center"/>
    </xf>
    <xf numFmtId="0" fontId="9" fillId="0" borderId="1" xfId="0" applyFont="1" applyBorder="1" applyAlignment="1">
      <alignment horizontal="right" vertical="center"/>
    </xf>
    <xf numFmtId="165" fontId="12" fillId="0" borderId="1" xfId="0" applyNumberFormat="1" applyFont="1" applyBorder="1">
      <alignment vertical="center"/>
    </xf>
    <xf numFmtId="165" fontId="12" fillId="0" borderId="1" xfId="0" applyNumberFormat="1" applyFont="1" applyBorder="1" applyAlignment="1">
      <alignment horizontal="right" vertical="center"/>
    </xf>
    <xf numFmtId="166" fontId="12" fillId="0" borderId="1" xfId="0" applyNumberFormat="1" applyFont="1" applyBorder="1" applyAlignment="1">
      <alignment horizontal="right" vertical="center"/>
    </xf>
    <xf numFmtId="166" fontId="12" fillId="0" borderId="0" xfId="0" applyNumberFormat="1" applyFont="1" applyBorder="1" applyAlignment="1">
      <alignment horizontal="right" vertical="center"/>
    </xf>
    <xf numFmtId="166" fontId="12" fillId="0" borderId="1" xfId="0" applyNumberFormat="1" applyFont="1" applyBorder="1" applyAlignment="1">
      <alignment horizontal="right"/>
    </xf>
    <xf numFmtId="2" fontId="12" fillId="0" borderId="1" xfId="0" applyNumberFormat="1" applyFont="1" applyBorder="1" applyAlignment="1">
      <alignment horizontal="right"/>
    </xf>
    <xf numFmtId="2" fontId="9" fillId="0" borderId="1" xfId="0" applyNumberFormat="1" applyFont="1" applyBorder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5" fillId="0" borderId="0" xfId="0" applyFont="1">
      <alignment vertical="center"/>
    </xf>
    <xf numFmtId="0" fontId="9" fillId="0" borderId="1" xfId="0" applyFont="1" applyBorder="1">
      <alignment vertical="center"/>
    </xf>
    <xf numFmtId="165" fontId="9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>
      <alignment vertical="center"/>
    </xf>
    <xf numFmtId="165" fontId="9" fillId="0" borderId="1" xfId="0" applyNumberFormat="1" applyFont="1" applyBorder="1" applyAlignment="1">
      <alignment horizontal="right" vertical="center"/>
    </xf>
    <xf numFmtId="0" fontId="15" fillId="0" borderId="0" xfId="0" applyFont="1" applyBorder="1">
      <alignment vertical="center"/>
    </xf>
    <xf numFmtId="165" fontId="12" fillId="0" borderId="0" xfId="0" applyNumberFormat="1" applyFont="1" applyBorder="1">
      <alignment vertical="center"/>
    </xf>
    <xf numFmtId="0" fontId="17" fillId="0" borderId="1" xfId="0" applyFont="1" applyBorder="1">
      <alignment vertical="center"/>
    </xf>
    <xf numFmtId="0" fontId="9" fillId="0" borderId="0" xfId="0" applyFont="1" applyBorder="1">
      <alignment vertical="center"/>
    </xf>
    <xf numFmtId="0" fontId="7" fillId="0" borderId="1" xfId="0" applyFont="1" applyFill="1" applyBorder="1" applyAlignment="1"/>
    <xf numFmtId="166" fontId="0" fillId="0" borderId="0" xfId="0" applyNumberFormat="1">
      <alignment vertical="center"/>
    </xf>
    <xf numFmtId="165" fontId="12" fillId="0" borderId="1" xfId="0" applyNumberFormat="1" applyFont="1" applyFill="1" applyBorder="1">
      <alignment vertical="center"/>
    </xf>
    <xf numFmtId="166" fontId="9" fillId="0" borderId="1" xfId="0" applyNumberFormat="1" applyFont="1" applyBorder="1" applyAlignment="1">
      <alignment horizontal="right"/>
    </xf>
    <xf numFmtId="166" fontId="9" fillId="0" borderId="1" xfId="0" applyNumberFormat="1" applyFont="1" applyBorder="1" applyAlignment="1">
      <alignment horizontal="right" vertical="center"/>
    </xf>
    <xf numFmtId="166" fontId="10" fillId="0" borderId="1" xfId="0" applyNumberFormat="1" applyFont="1" applyBorder="1" applyAlignment="1">
      <alignment horizontal="right"/>
    </xf>
    <xf numFmtId="165" fontId="9" fillId="0" borderId="1" xfId="0" applyNumberFormat="1" applyFont="1" applyBorder="1" applyAlignment="1">
      <alignment vertical="center"/>
    </xf>
    <xf numFmtId="167" fontId="12" fillId="0" borderId="1" xfId="0" applyNumberFormat="1" applyFont="1" applyBorder="1">
      <alignment vertical="center"/>
    </xf>
    <xf numFmtId="167" fontId="9" fillId="0" borderId="1" xfId="0" applyNumberFormat="1" applyFont="1" applyBorder="1">
      <alignment vertical="center"/>
    </xf>
    <xf numFmtId="167" fontId="9" fillId="0" borderId="0" xfId="0" applyNumberFormat="1" applyFont="1">
      <alignment vertical="center"/>
    </xf>
    <xf numFmtId="167" fontId="9" fillId="0" borderId="2" xfId="0" applyNumberFormat="1" applyFont="1" applyBorder="1">
      <alignment vertical="center"/>
    </xf>
    <xf numFmtId="167" fontId="0" fillId="0" borderId="0" xfId="0" applyNumberFormat="1">
      <alignment vertical="center"/>
    </xf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/>
    <xf numFmtId="0" fontId="18" fillId="0" borderId="0" xfId="0" applyFont="1">
      <alignment vertical="center"/>
    </xf>
    <xf numFmtId="0" fontId="22" fillId="0" borderId="0" xfId="0" applyFont="1">
      <alignment vertical="center"/>
    </xf>
  </cellXfs>
  <cellStyles count="4">
    <cellStyle name="Followed Hyperlink" xfId="3" builtinId="9" hidden="1"/>
    <cellStyle name="Hyperlink" xfId="2" builtinId="8" hidden="1"/>
    <cellStyle name="Normal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6"/>
  <sheetViews>
    <sheetView tabSelected="1" workbookViewId="0"/>
  </sheetViews>
  <sheetFormatPr baseColWidth="10" defaultColWidth="8.83203125" defaultRowHeight="14" x14ac:dyDescent="0"/>
  <cols>
    <col min="1" max="1" width="10.83203125" bestFit="1" customWidth="1"/>
    <col min="2" max="6" width="9.5" bestFit="1" customWidth="1"/>
    <col min="8" max="8" width="17.83203125" bestFit="1" customWidth="1"/>
    <col min="9" max="11" width="9.5" bestFit="1" customWidth="1"/>
    <col min="13" max="13" width="17.83203125" bestFit="1" customWidth="1"/>
    <col min="14" max="21" width="9.5" bestFit="1" customWidth="1"/>
    <col min="23" max="23" width="14.83203125" bestFit="1" customWidth="1"/>
    <col min="24" max="24" width="9.5" bestFit="1" customWidth="1"/>
  </cols>
  <sheetData>
    <row r="1" spans="1:24" ht="16">
      <c r="A1" s="70" t="s">
        <v>107</v>
      </c>
    </row>
    <row r="2" spans="1:24">
      <c r="A2" s="69" t="s">
        <v>108</v>
      </c>
    </row>
    <row r="3" spans="1:24">
      <c r="A3" s="71" t="s">
        <v>106</v>
      </c>
    </row>
    <row r="4" spans="1:24">
      <c r="A4" s="30" t="s">
        <v>52</v>
      </c>
      <c r="B4" s="30" t="s">
        <v>52</v>
      </c>
      <c r="C4" s="30" t="s">
        <v>49</v>
      </c>
      <c r="D4" s="30" t="s">
        <v>49</v>
      </c>
      <c r="E4" s="30" t="s">
        <v>49</v>
      </c>
      <c r="F4" s="30" t="s">
        <v>49</v>
      </c>
      <c r="G4" s="14"/>
      <c r="H4" s="30" t="s">
        <v>53</v>
      </c>
      <c r="I4" s="30" t="s">
        <v>53</v>
      </c>
      <c r="J4" s="30" t="s">
        <v>50</v>
      </c>
      <c r="K4" s="30" t="s">
        <v>50</v>
      </c>
      <c r="L4" s="26"/>
      <c r="M4" s="30" t="s">
        <v>54</v>
      </c>
      <c r="N4" s="30" t="s">
        <v>54</v>
      </c>
      <c r="O4" s="30" t="s">
        <v>51</v>
      </c>
      <c r="P4" s="30" t="s">
        <v>51</v>
      </c>
      <c r="Q4" s="30" t="s">
        <v>51</v>
      </c>
      <c r="R4" s="30" t="s">
        <v>51</v>
      </c>
      <c r="S4" s="30" t="s">
        <v>51</v>
      </c>
      <c r="T4" s="30" t="s">
        <v>51</v>
      </c>
      <c r="U4" s="30" t="s">
        <v>51</v>
      </c>
      <c r="V4" s="14"/>
      <c r="W4" s="30" t="s">
        <v>55</v>
      </c>
      <c r="X4" s="30" t="s">
        <v>56</v>
      </c>
    </row>
    <row r="5" spans="1:24">
      <c r="A5" s="13" t="s">
        <v>0</v>
      </c>
      <c r="B5" s="32">
        <v>3.85</v>
      </c>
      <c r="C5" s="32">
        <v>9.85</v>
      </c>
      <c r="D5" s="32">
        <v>15.85</v>
      </c>
      <c r="E5" s="32">
        <v>20.85</v>
      </c>
      <c r="F5" s="32">
        <v>26.85</v>
      </c>
      <c r="G5" s="14"/>
      <c r="H5" s="13" t="s">
        <v>0</v>
      </c>
      <c r="I5" s="32">
        <v>3.85</v>
      </c>
      <c r="J5" s="32">
        <v>19.147058540778357</v>
      </c>
      <c r="K5" s="32">
        <v>35.178278082659759</v>
      </c>
      <c r="L5" s="26"/>
      <c r="M5" s="13" t="s">
        <v>0</v>
      </c>
      <c r="N5" s="33">
        <v>8.6809999999999992</v>
      </c>
      <c r="O5" s="33">
        <v>43.617421999999998</v>
      </c>
      <c r="P5" s="33">
        <v>55.659016000000001</v>
      </c>
      <c r="Q5" s="33">
        <v>69.112639999999999</v>
      </c>
      <c r="R5" s="33">
        <v>82.566264000000004</v>
      </c>
      <c r="S5" s="33">
        <v>96.019887999999995</v>
      </c>
      <c r="T5" s="33">
        <v>108.061483</v>
      </c>
      <c r="U5" s="33">
        <v>128.67701099999999</v>
      </c>
      <c r="V5" s="14"/>
      <c r="W5" s="13" t="s">
        <v>0</v>
      </c>
      <c r="X5" s="36" t="s">
        <v>57</v>
      </c>
    </row>
    <row r="6" spans="1:24">
      <c r="A6" s="13" t="s">
        <v>58</v>
      </c>
      <c r="B6" s="21">
        <v>4.1000000000000002E-2</v>
      </c>
      <c r="C6" s="41" t="s">
        <v>78</v>
      </c>
      <c r="D6" s="41" t="s">
        <v>78</v>
      </c>
      <c r="E6" s="21">
        <v>4.1000000000000002E-2</v>
      </c>
      <c r="F6" s="41" t="s">
        <v>78</v>
      </c>
      <c r="G6" s="14"/>
      <c r="H6" s="13" t="s">
        <v>58</v>
      </c>
      <c r="I6" s="41" t="s">
        <v>78</v>
      </c>
      <c r="J6" s="41" t="s">
        <v>78</v>
      </c>
      <c r="K6" s="41" t="s">
        <v>78</v>
      </c>
      <c r="L6" s="27"/>
      <c r="M6" s="13" t="s">
        <v>58</v>
      </c>
      <c r="N6" s="21">
        <v>4.8000000000000001E-2</v>
      </c>
      <c r="O6" s="41" t="s">
        <v>78</v>
      </c>
      <c r="P6" s="41" t="s">
        <v>78</v>
      </c>
      <c r="Q6" s="41" t="s">
        <v>78</v>
      </c>
      <c r="R6" s="21">
        <v>4.5999999999999999E-2</v>
      </c>
      <c r="S6" s="41" t="s">
        <v>78</v>
      </c>
      <c r="T6" s="41" t="s">
        <v>78</v>
      </c>
      <c r="U6" s="41" t="s">
        <v>78</v>
      </c>
      <c r="V6" s="14"/>
      <c r="W6" s="13" t="s">
        <v>58</v>
      </c>
      <c r="X6" s="31">
        <v>1.1020000000000001</v>
      </c>
    </row>
    <row r="7" spans="1:24">
      <c r="A7" s="13" t="s">
        <v>59</v>
      </c>
      <c r="B7" s="21">
        <v>29.780999999999999</v>
      </c>
      <c r="C7" s="21">
        <v>26.352</v>
      </c>
      <c r="D7" s="21">
        <v>22.411999999999999</v>
      </c>
      <c r="E7" s="21">
        <v>22.099</v>
      </c>
      <c r="F7" s="21">
        <v>21.943000000000001</v>
      </c>
      <c r="G7" s="14"/>
      <c r="H7" s="13" t="s">
        <v>59</v>
      </c>
      <c r="I7" s="21">
        <v>19.824000000000002</v>
      </c>
      <c r="J7" s="21">
        <v>18.023</v>
      </c>
      <c r="K7" s="21">
        <v>23.571999999999999</v>
      </c>
      <c r="L7" s="28"/>
      <c r="M7" s="13" t="s">
        <v>59</v>
      </c>
      <c r="N7" s="21">
        <v>29.306000000000001</v>
      </c>
      <c r="O7" s="21">
        <v>20.300999999999998</v>
      </c>
      <c r="P7" s="21">
        <v>19.434000000000001</v>
      </c>
      <c r="Q7" s="21">
        <v>18.545000000000002</v>
      </c>
      <c r="R7" s="21">
        <v>18.016999999999999</v>
      </c>
      <c r="S7" s="21">
        <v>20.091000000000001</v>
      </c>
      <c r="T7" s="21">
        <v>21.116</v>
      </c>
      <c r="U7" s="21">
        <v>22.425999999999998</v>
      </c>
      <c r="V7" s="14"/>
      <c r="W7" s="13" t="s">
        <v>59</v>
      </c>
      <c r="X7" s="31">
        <v>57.832999999999998</v>
      </c>
    </row>
    <row r="8" spans="1:24">
      <c r="A8" s="13" t="s">
        <v>1</v>
      </c>
      <c r="B8" s="21">
        <v>0.05</v>
      </c>
      <c r="C8" s="41" t="s">
        <v>78</v>
      </c>
      <c r="D8" s="21">
        <v>6.8000000000000005E-2</v>
      </c>
      <c r="E8" s="21">
        <v>6.4000000000000001E-2</v>
      </c>
      <c r="F8" s="21">
        <v>6.7000000000000004E-2</v>
      </c>
      <c r="G8" s="14"/>
      <c r="H8" s="13" t="s">
        <v>1</v>
      </c>
      <c r="I8" s="21">
        <v>9.2999999999999999E-2</v>
      </c>
      <c r="J8" s="21">
        <v>7.6999999999999999E-2</v>
      </c>
      <c r="K8" s="21">
        <v>0.107</v>
      </c>
      <c r="L8" s="28"/>
      <c r="M8" s="13" t="s">
        <v>1</v>
      </c>
      <c r="N8" s="21">
        <v>5.5E-2</v>
      </c>
      <c r="O8" s="21">
        <v>6.2E-2</v>
      </c>
      <c r="P8" s="21">
        <v>5.1999999999999998E-2</v>
      </c>
      <c r="Q8" s="21">
        <v>7.4999999999999997E-2</v>
      </c>
      <c r="R8" s="21">
        <v>9.2999999999999999E-2</v>
      </c>
      <c r="S8" s="21">
        <v>6.0999999999999999E-2</v>
      </c>
      <c r="T8" s="21">
        <v>7.8E-2</v>
      </c>
      <c r="U8" s="21">
        <v>6.4000000000000001E-2</v>
      </c>
      <c r="V8" s="14"/>
      <c r="W8" s="13" t="s">
        <v>1</v>
      </c>
      <c r="X8" s="42" t="s">
        <v>78</v>
      </c>
    </row>
    <row r="9" spans="1:24">
      <c r="A9" s="13" t="s">
        <v>60</v>
      </c>
      <c r="B9" s="21">
        <v>37.31</v>
      </c>
      <c r="C9" s="21">
        <v>41.264000000000003</v>
      </c>
      <c r="D9" s="21">
        <v>45.640999999999998</v>
      </c>
      <c r="E9" s="21">
        <v>46.01</v>
      </c>
      <c r="F9" s="21">
        <v>46.393999999999998</v>
      </c>
      <c r="G9" s="14"/>
      <c r="H9" s="13" t="s">
        <v>60</v>
      </c>
      <c r="I9" s="21">
        <v>48.576999999999998</v>
      </c>
      <c r="J9" s="21">
        <v>50.683999999999997</v>
      </c>
      <c r="K9" s="21">
        <v>44.655000000000001</v>
      </c>
      <c r="L9" s="28"/>
      <c r="M9" s="13" t="s">
        <v>60</v>
      </c>
      <c r="N9" s="21">
        <v>38.433999999999997</v>
      </c>
      <c r="O9" s="21">
        <v>48.244</v>
      </c>
      <c r="P9" s="21">
        <v>49.436</v>
      </c>
      <c r="Q9" s="21">
        <v>50.341000000000001</v>
      </c>
      <c r="R9" s="21">
        <v>50.686999999999998</v>
      </c>
      <c r="S9" s="21">
        <v>49.048999999999999</v>
      </c>
      <c r="T9" s="21">
        <v>48.021000000000001</v>
      </c>
      <c r="U9" s="21">
        <v>46.639000000000003</v>
      </c>
      <c r="V9" s="14"/>
      <c r="W9" s="13" t="s">
        <v>60</v>
      </c>
      <c r="X9" s="31">
        <v>9.3279999999999994</v>
      </c>
    </row>
    <row r="10" spans="1:24">
      <c r="A10" s="13" t="s">
        <v>61</v>
      </c>
      <c r="B10" s="21">
        <v>0.22800000000000001</v>
      </c>
      <c r="C10" s="21">
        <v>0.23200000000000001</v>
      </c>
      <c r="D10" s="21">
        <v>0.22800000000000001</v>
      </c>
      <c r="E10" s="21">
        <v>0.17599999999999999</v>
      </c>
      <c r="F10" s="21">
        <v>0.23499999999999999</v>
      </c>
      <c r="G10" s="14"/>
      <c r="H10" s="13" t="s">
        <v>61</v>
      </c>
      <c r="I10" s="21">
        <v>0.16600000000000001</v>
      </c>
      <c r="J10" s="21">
        <v>0.16500000000000001</v>
      </c>
      <c r="K10" s="21">
        <v>0.159</v>
      </c>
      <c r="L10" s="28"/>
      <c r="M10" s="13" t="s">
        <v>61</v>
      </c>
      <c r="N10" s="21">
        <v>0.187</v>
      </c>
      <c r="O10" s="21">
        <v>0.16800000000000001</v>
      </c>
      <c r="P10" s="21">
        <v>0.14499999999999999</v>
      </c>
      <c r="Q10" s="21">
        <v>0.16600000000000001</v>
      </c>
      <c r="R10" s="21">
        <v>0.186</v>
      </c>
      <c r="S10" s="21">
        <v>0.17299999999999999</v>
      </c>
      <c r="T10" s="21">
        <v>0.16700000000000001</v>
      </c>
      <c r="U10" s="21">
        <v>0.189</v>
      </c>
      <c r="V10" s="14"/>
      <c r="W10" s="13" t="s">
        <v>61</v>
      </c>
      <c r="X10" s="42" t="s">
        <v>78</v>
      </c>
    </row>
    <row r="11" spans="1:24">
      <c r="A11" s="13" t="s">
        <v>2</v>
      </c>
      <c r="B11" s="21">
        <v>15.41</v>
      </c>
      <c r="C11" s="21">
        <v>16.567</v>
      </c>
      <c r="D11" s="21">
        <v>17.526</v>
      </c>
      <c r="E11" s="21">
        <v>17.641999999999999</v>
      </c>
      <c r="F11" s="21">
        <v>17.837</v>
      </c>
      <c r="G11" s="14"/>
      <c r="H11" s="13" t="s">
        <v>2</v>
      </c>
      <c r="I11" s="21">
        <v>19.533000000000001</v>
      </c>
      <c r="J11" s="21">
        <v>20.346</v>
      </c>
      <c r="K11" s="21">
        <v>18.622</v>
      </c>
      <c r="L11" s="28"/>
      <c r="M11" s="13" t="s">
        <v>2</v>
      </c>
      <c r="N11" s="21">
        <v>17.417999999999999</v>
      </c>
      <c r="O11" s="21">
        <v>19.638000000000002</v>
      </c>
      <c r="P11" s="21">
        <v>20.149999999999999</v>
      </c>
      <c r="Q11" s="21">
        <v>20.428999999999998</v>
      </c>
      <c r="R11" s="21">
        <v>19.914999999999999</v>
      </c>
      <c r="S11" s="21">
        <v>19.663</v>
      </c>
      <c r="T11" s="21">
        <v>19.77</v>
      </c>
      <c r="U11" s="21">
        <v>19.37</v>
      </c>
      <c r="V11" s="14"/>
      <c r="W11" s="13" t="s">
        <v>2</v>
      </c>
      <c r="X11" s="31">
        <v>10.278</v>
      </c>
    </row>
    <row r="12" spans="1:24">
      <c r="A12" s="13" t="s">
        <v>3</v>
      </c>
      <c r="B12" s="21">
        <v>0.22117500000000001</v>
      </c>
      <c r="C12" s="21">
        <v>0.31551999999999997</v>
      </c>
      <c r="D12" s="21">
        <v>0.29769250000000003</v>
      </c>
      <c r="E12" s="21">
        <v>0.32292500000000007</v>
      </c>
      <c r="F12" s="21">
        <v>0.31304500000000007</v>
      </c>
      <c r="G12" s="14"/>
      <c r="H12" s="13" t="s">
        <v>3</v>
      </c>
      <c r="I12" s="21">
        <v>0.3526725</v>
      </c>
      <c r="J12" s="21">
        <v>0.33987000000000001</v>
      </c>
      <c r="K12" s="21">
        <v>0.34608750000000005</v>
      </c>
      <c r="L12" s="28"/>
      <c r="M12" s="13" t="s">
        <v>3</v>
      </c>
      <c r="N12" s="21">
        <v>0.24474500000000005</v>
      </c>
      <c r="O12" s="21">
        <v>0.40317000000000003</v>
      </c>
      <c r="P12" s="21">
        <v>0.37923000000000001</v>
      </c>
      <c r="Q12" s="21">
        <v>0.38244250000000002</v>
      </c>
      <c r="R12" s="21">
        <v>0.46884750000000003</v>
      </c>
      <c r="S12" s="21">
        <v>0.38313250000000004</v>
      </c>
      <c r="T12" s="21">
        <v>0.33484249999999993</v>
      </c>
      <c r="U12" s="21">
        <v>0.36720749999999996</v>
      </c>
      <c r="V12" s="14"/>
      <c r="W12" s="13" t="s">
        <v>3</v>
      </c>
      <c r="X12" s="31">
        <v>0.215</v>
      </c>
    </row>
    <row r="13" spans="1:24">
      <c r="A13" s="13" t="s">
        <v>4</v>
      </c>
      <c r="B13" s="21">
        <v>14.151</v>
      </c>
      <c r="C13" s="21">
        <v>13.286</v>
      </c>
      <c r="D13" s="21">
        <v>11.891999999999999</v>
      </c>
      <c r="E13" s="21">
        <v>11.749000000000001</v>
      </c>
      <c r="F13" s="21">
        <v>11.66</v>
      </c>
      <c r="G13" s="14"/>
      <c r="H13" s="13" t="s">
        <v>4</v>
      </c>
      <c r="I13" s="21">
        <v>10.276</v>
      </c>
      <c r="J13" s="21">
        <v>9.7910000000000004</v>
      </c>
      <c r="K13" s="21">
        <v>11.532999999999999</v>
      </c>
      <c r="L13" s="28"/>
      <c r="M13" s="13" t="s">
        <v>4</v>
      </c>
      <c r="N13" s="21">
        <v>12.968</v>
      </c>
      <c r="O13" s="21">
        <v>10.339</v>
      </c>
      <c r="P13" s="21">
        <v>10.124000000000001</v>
      </c>
      <c r="Q13" s="21">
        <v>9.827</v>
      </c>
      <c r="R13" s="21">
        <v>9.7590000000000003</v>
      </c>
      <c r="S13" s="21">
        <v>10.375999999999999</v>
      </c>
      <c r="T13" s="21">
        <v>10.634</v>
      </c>
      <c r="U13" s="21">
        <v>10.834</v>
      </c>
      <c r="V13" s="14"/>
      <c r="W13" s="13" t="s">
        <v>4</v>
      </c>
      <c r="X13" s="31">
        <v>20.571999999999999</v>
      </c>
    </row>
    <row r="14" spans="1:24">
      <c r="A14" s="13" t="s">
        <v>5</v>
      </c>
      <c r="B14" s="41" t="s">
        <v>78</v>
      </c>
      <c r="C14" s="41" t="s">
        <v>78</v>
      </c>
      <c r="D14" s="41" t="s">
        <v>78</v>
      </c>
      <c r="E14" s="41" t="s">
        <v>78</v>
      </c>
      <c r="F14" s="41" t="s">
        <v>78</v>
      </c>
      <c r="G14" s="14"/>
      <c r="H14" s="13" t="s">
        <v>5</v>
      </c>
      <c r="I14" s="41" t="s">
        <v>78</v>
      </c>
      <c r="J14" s="41" t="s">
        <v>78</v>
      </c>
      <c r="K14" s="41" t="s">
        <v>78</v>
      </c>
      <c r="L14" s="27"/>
      <c r="M14" s="13" t="s">
        <v>5</v>
      </c>
      <c r="N14" s="41" t="s">
        <v>78</v>
      </c>
      <c r="O14" s="41" t="s">
        <v>78</v>
      </c>
      <c r="P14" s="41" t="s">
        <v>78</v>
      </c>
      <c r="Q14" s="41" t="s">
        <v>78</v>
      </c>
      <c r="R14" s="41" t="s">
        <v>78</v>
      </c>
      <c r="S14" s="41" t="s">
        <v>78</v>
      </c>
      <c r="T14" s="41" t="s">
        <v>78</v>
      </c>
      <c r="U14" s="41" t="s">
        <v>78</v>
      </c>
      <c r="V14" s="14"/>
      <c r="W14" s="13" t="s">
        <v>5</v>
      </c>
      <c r="X14" s="31">
        <v>0.52</v>
      </c>
    </row>
    <row r="15" spans="1:24">
      <c r="A15" s="13" t="s">
        <v>6</v>
      </c>
      <c r="B15" s="21">
        <v>9.4E-2</v>
      </c>
      <c r="C15" s="21">
        <v>4.9000000000000002E-2</v>
      </c>
      <c r="D15" s="21">
        <v>4.3999999999999997E-2</v>
      </c>
      <c r="E15" s="21">
        <v>4.0000000000000001E-3</v>
      </c>
      <c r="F15" s="21">
        <v>7.1999999999999995E-2</v>
      </c>
      <c r="G15" s="14"/>
      <c r="H15" s="13" t="s">
        <v>6</v>
      </c>
      <c r="I15" s="41" t="s">
        <v>78</v>
      </c>
      <c r="J15" s="41" t="s">
        <v>78</v>
      </c>
      <c r="K15" s="41" t="s">
        <v>78</v>
      </c>
      <c r="L15" s="27"/>
      <c r="M15" s="13" t="s">
        <v>6</v>
      </c>
      <c r="N15" s="41" t="s">
        <v>78</v>
      </c>
      <c r="O15" s="41" t="s">
        <v>78</v>
      </c>
      <c r="P15" s="41" t="s">
        <v>78</v>
      </c>
      <c r="Q15" s="41" t="s">
        <v>78</v>
      </c>
      <c r="R15" s="41" t="s">
        <v>78</v>
      </c>
      <c r="S15" s="41" t="s">
        <v>78</v>
      </c>
      <c r="T15" s="41" t="s">
        <v>78</v>
      </c>
      <c r="U15" s="41" t="s">
        <v>78</v>
      </c>
      <c r="V15" s="14"/>
      <c r="W15" s="13" t="s">
        <v>6</v>
      </c>
      <c r="X15" s="31">
        <v>0.252</v>
      </c>
    </row>
    <row r="16" spans="1:24">
      <c r="A16" s="13" t="s">
        <v>7</v>
      </c>
      <c r="B16" s="21">
        <v>0.318</v>
      </c>
      <c r="C16" s="21">
        <v>0.248</v>
      </c>
      <c r="D16" s="21">
        <v>0.27600000000000002</v>
      </c>
      <c r="E16" s="21">
        <v>0.33</v>
      </c>
      <c r="F16" s="21">
        <v>0.28399999999999997</v>
      </c>
      <c r="G16" s="14"/>
      <c r="H16" s="13" t="s">
        <v>7</v>
      </c>
      <c r="I16" s="41" t="s">
        <v>78</v>
      </c>
      <c r="J16" s="41" t="s">
        <v>78</v>
      </c>
      <c r="K16" s="41" t="s">
        <v>78</v>
      </c>
      <c r="L16" s="28"/>
      <c r="M16" s="13" t="s">
        <v>7</v>
      </c>
      <c r="N16" s="41" t="s">
        <v>78</v>
      </c>
      <c r="O16" s="41" t="s">
        <v>78</v>
      </c>
      <c r="P16" s="41" t="s">
        <v>78</v>
      </c>
      <c r="Q16" s="41" t="s">
        <v>78</v>
      </c>
      <c r="R16" s="41" t="s">
        <v>78</v>
      </c>
      <c r="S16" s="41" t="s">
        <v>78</v>
      </c>
      <c r="T16" s="41" t="s">
        <v>78</v>
      </c>
      <c r="U16" s="41" t="s">
        <v>78</v>
      </c>
      <c r="V16" s="14"/>
      <c r="W16" s="13" t="s">
        <v>7</v>
      </c>
      <c r="X16" s="42" t="s">
        <v>78</v>
      </c>
    </row>
    <row r="17" spans="1:24">
      <c r="A17" s="17" t="s">
        <v>8</v>
      </c>
      <c r="B17" s="21">
        <f>SUM(B6:B16)</f>
        <v>97.604174999999984</v>
      </c>
      <c r="C17" s="21">
        <f t="shared" ref="C17:F17" si="0">SUM(C6:C16)</f>
        <v>98.313520000000011</v>
      </c>
      <c r="D17" s="21">
        <f t="shared" si="0"/>
        <v>98.384692499999971</v>
      </c>
      <c r="E17" s="21">
        <f t="shared" si="0"/>
        <v>98.437924999999993</v>
      </c>
      <c r="F17" s="21">
        <f t="shared" si="0"/>
        <v>98.805045000000007</v>
      </c>
      <c r="G17" s="14"/>
      <c r="H17" s="17" t="s">
        <v>8</v>
      </c>
      <c r="I17" s="32">
        <f>SUM(I6:I16)</f>
        <v>98.821672499999991</v>
      </c>
      <c r="J17" s="32">
        <f t="shared" ref="J17:K17" si="1">SUM(J6:J16)</f>
        <v>99.425870000000003</v>
      </c>
      <c r="K17" s="32">
        <f t="shared" si="1"/>
        <v>98.994087500000006</v>
      </c>
      <c r="L17" s="26"/>
      <c r="M17" s="17" t="s">
        <v>8</v>
      </c>
      <c r="N17" s="20">
        <f>SUM(N6:N16)</f>
        <v>98.660744999999977</v>
      </c>
      <c r="O17" s="20">
        <f t="shared" ref="O17:U17" si="2">SUM(O6:O16)</f>
        <v>99.155170000000012</v>
      </c>
      <c r="P17" s="20">
        <f t="shared" si="2"/>
        <v>99.720229999999987</v>
      </c>
      <c r="Q17" s="20">
        <f t="shared" si="2"/>
        <v>99.765442499999992</v>
      </c>
      <c r="R17" s="20">
        <f t="shared" si="2"/>
        <v>99.171847499999984</v>
      </c>
      <c r="S17" s="20">
        <f t="shared" si="2"/>
        <v>99.796132499999999</v>
      </c>
      <c r="T17" s="20">
        <f t="shared" si="2"/>
        <v>100.12084249999999</v>
      </c>
      <c r="U17" s="20">
        <f t="shared" si="2"/>
        <v>99.889207500000012</v>
      </c>
      <c r="V17" s="14"/>
      <c r="W17" s="17" t="s">
        <v>8</v>
      </c>
      <c r="X17" s="43">
        <f>SUM(X6:X16)</f>
        <v>100.1</v>
      </c>
    </row>
    <row r="18" spans="1:24">
      <c r="N18" s="3"/>
      <c r="O18" s="3"/>
      <c r="P18" s="3"/>
      <c r="Q18" s="3"/>
      <c r="R18" s="3"/>
      <c r="S18" s="3"/>
      <c r="T18" s="3"/>
      <c r="U18" s="3"/>
    </row>
    <row r="19" spans="1:24" s="14" customFormat="1" ht="13">
      <c r="A19" s="30" t="s">
        <v>52</v>
      </c>
      <c r="B19" s="37" t="s">
        <v>62</v>
      </c>
      <c r="C19" s="57" t="s">
        <v>63</v>
      </c>
      <c r="H19" s="19" t="s">
        <v>53</v>
      </c>
      <c r="I19" s="37" t="s">
        <v>62</v>
      </c>
      <c r="J19" s="37" t="s">
        <v>63</v>
      </c>
      <c r="M19" s="19" t="s">
        <v>54</v>
      </c>
      <c r="N19" s="37" t="s">
        <v>62</v>
      </c>
      <c r="O19" s="37" t="s">
        <v>63</v>
      </c>
      <c r="P19" s="52"/>
      <c r="Q19" s="52"/>
      <c r="U19" s="52"/>
      <c r="W19" s="19" t="s">
        <v>55</v>
      </c>
      <c r="X19" s="19" t="s">
        <v>56</v>
      </c>
    </row>
    <row r="20" spans="1:24" s="14" customFormat="1" ht="13">
      <c r="A20" s="13" t="s">
        <v>33</v>
      </c>
      <c r="B20" s="38" t="s">
        <v>76</v>
      </c>
      <c r="C20" s="39">
        <v>4.1000000000000002E-2</v>
      </c>
      <c r="H20" s="13" t="s">
        <v>89</v>
      </c>
      <c r="I20" s="38" t="s">
        <v>76</v>
      </c>
      <c r="J20" s="38" t="s">
        <v>76</v>
      </c>
      <c r="M20" s="13" t="s">
        <v>89</v>
      </c>
      <c r="N20" s="39" t="s">
        <v>76</v>
      </c>
      <c r="O20" s="39" t="s">
        <v>76</v>
      </c>
      <c r="P20" s="52"/>
      <c r="Q20" s="52"/>
      <c r="U20" s="52"/>
      <c r="W20" s="47" t="s">
        <v>64</v>
      </c>
      <c r="X20" s="50">
        <v>2.8294571414263333E-2</v>
      </c>
    </row>
    <row r="21" spans="1:24" s="14" customFormat="1" ht="13">
      <c r="A21" s="13" t="s">
        <v>90</v>
      </c>
      <c r="B21" s="39">
        <f t="shared" ref="B21:B30" si="3">AVERAGE(E7:F7)</f>
        <v>22.021000000000001</v>
      </c>
      <c r="C21" s="21">
        <v>29.780999999999999</v>
      </c>
      <c r="H21" s="13" t="s">
        <v>90</v>
      </c>
      <c r="I21" s="21">
        <v>18.023</v>
      </c>
      <c r="J21" s="21">
        <v>23.571999999999999</v>
      </c>
      <c r="M21" s="13" t="s">
        <v>90</v>
      </c>
      <c r="N21" s="33">
        <f t="shared" ref="N21:N27" si="4">AVERAGE(O7:R7)</f>
        <v>19.074249999999999</v>
      </c>
      <c r="O21" s="33">
        <f t="shared" ref="O21:O27" si="5">AVERAGE(N7,U7)</f>
        <v>25.866</v>
      </c>
      <c r="P21" s="52"/>
      <c r="Q21" s="52"/>
      <c r="U21" s="52"/>
      <c r="W21" s="47" t="s">
        <v>65</v>
      </c>
      <c r="X21" s="50">
        <v>1.7500509910902089</v>
      </c>
    </row>
    <row r="22" spans="1:24" s="14" customFormat="1" ht="13">
      <c r="A22" s="13" t="s">
        <v>1</v>
      </c>
      <c r="B22" s="39">
        <f t="shared" si="3"/>
        <v>6.5500000000000003E-2</v>
      </c>
      <c r="C22" s="21">
        <v>0.05</v>
      </c>
      <c r="H22" s="13" t="s">
        <v>1</v>
      </c>
      <c r="I22" s="21">
        <v>7.6999999999999999E-2</v>
      </c>
      <c r="J22" s="21">
        <v>0.107</v>
      </c>
      <c r="M22" s="13" t="s">
        <v>1</v>
      </c>
      <c r="N22" s="33">
        <f t="shared" si="4"/>
        <v>7.0500000000000007E-2</v>
      </c>
      <c r="O22" s="33">
        <f t="shared" si="5"/>
        <v>5.9499999999999997E-2</v>
      </c>
      <c r="P22" s="52"/>
      <c r="Q22" s="52"/>
      <c r="U22" s="52"/>
      <c r="W22" s="47" t="s">
        <v>66</v>
      </c>
      <c r="X22" s="48" t="s">
        <v>99</v>
      </c>
    </row>
    <row r="23" spans="1:24" s="14" customFormat="1" ht="13">
      <c r="A23" s="13" t="s">
        <v>100</v>
      </c>
      <c r="B23" s="39">
        <f t="shared" si="3"/>
        <v>46.201999999999998</v>
      </c>
      <c r="C23" s="21">
        <v>37.31</v>
      </c>
      <c r="H23" s="13" t="s">
        <v>100</v>
      </c>
      <c r="I23" s="21">
        <v>50.683999999999997</v>
      </c>
      <c r="J23" s="21">
        <v>44.655000000000001</v>
      </c>
      <c r="M23" s="13" t="s">
        <v>100</v>
      </c>
      <c r="N23" s="33">
        <f t="shared" si="4"/>
        <v>49.677000000000007</v>
      </c>
      <c r="O23" s="33">
        <f t="shared" si="5"/>
        <v>42.536500000000004</v>
      </c>
      <c r="P23" s="52"/>
      <c r="Q23" s="52"/>
      <c r="U23" s="52"/>
      <c r="W23" s="47" t="s">
        <v>67</v>
      </c>
      <c r="X23" s="50">
        <v>0.18935875707229696</v>
      </c>
    </row>
    <row r="24" spans="1:24" s="14" customFormat="1" ht="13">
      <c r="A24" s="13" t="s">
        <v>101</v>
      </c>
      <c r="B24" s="39">
        <f t="shared" si="3"/>
        <v>0.20549999999999999</v>
      </c>
      <c r="C24" s="21">
        <v>0.22800000000000001</v>
      </c>
      <c r="H24" s="13" t="s">
        <v>101</v>
      </c>
      <c r="I24" s="21">
        <v>0.16500000000000001</v>
      </c>
      <c r="J24" s="21">
        <v>0.159</v>
      </c>
      <c r="M24" s="13" t="s">
        <v>101</v>
      </c>
      <c r="N24" s="33">
        <f t="shared" si="4"/>
        <v>0.16625000000000001</v>
      </c>
      <c r="O24" s="33">
        <f t="shared" si="5"/>
        <v>0.188</v>
      </c>
      <c r="P24" s="52"/>
      <c r="Q24" s="52"/>
      <c r="U24" s="52"/>
      <c r="W24" s="47" t="s">
        <v>68</v>
      </c>
      <c r="X24" s="48" t="s">
        <v>99</v>
      </c>
    </row>
    <row r="25" spans="1:24" s="14" customFormat="1" ht="13">
      <c r="A25" s="13" t="s">
        <v>2</v>
      </c>
      <c r="B25" s="39">
        <f t="shared" si="3"/>
        <v>17.7395</v>
      </c>
      <c r="C25" s="21">
        <v>15.41</v>
      </c>
      <c r="H25" s="13" t="s">
        <v>2</v>
      </c>
      <c r="I25" s="21">
        <v>20.346</v>
      </c>
      <c r="J25" s="21">
        <v>18.622</v>
      </c>
      <c r="M25" s="13" t="s">
        <v>2</v>
      </c>
      <c r="N25" s="33">
        <f t="shared" si="4"/>
        <v>20.033000000000001</v>
      </c>
      <c r="O25" s="33">
        <f t="shared" si="5"/>
        <v>18.393999999999998</v>
      </c>
      <c r="P25" s="52"/>
      <c r="Q25" s="52"/>
      <c r="U25" s="52"/>
      <c r="W25" s="53" t="s">
        <v>91</v>
      </c>
      <c r="X25" s="50">
        <v>4.0011090089677737E-3</v>
      </c>
    </row>
    <row r="26" spans="1:24" s="14" customFormat="1" ht="13">
      <c r="A26" s="13" t="s">
        <v>3</v>
      </c>
      <c r="B26" s="39">
        <f t="shared" si="3"/>
        <v>0.31798500000000007</v>
      </c>
      <c r="C26" s="21">
        <v>0.22117500000000001</v>
      </c>
      <c r="H26" s="13" t="s">
        <v>3</v>
      </c>
      <c r="I26" s="21">
        <v>0.33987000000000001</v>
      </c>
      <c r="J26" s="21">
        <v>0.34608750000000005</v>
      </c>
      <c r="M26" s="13" t="s">
        <v>3</v>
      </c>
      <c r="N26" s="33">
        <f t="shared" si="4"/>
        <v>0.40842250000000002</v>
      </c>
      <c r="O26" s="33">
        <f t="shared" si="5"/>
        <v>0.30597625000000001</v>
      </c>
      <c r="P26" s="52"/>
      <c r="Q26" s="52"/>
      <c r="U26" s="52"/>
      <c r="W26" s="53" t="s">
        <v>92</v>
      </c>
      <c r="X26" s="50">
        <v>0.21669138651776815</v>
      </c>
    </row>
    <row r="27" spans="1:24" s="14" customFormat="1" ht="13">
      <c r="A27" s="13" t="s">
        <v>4</v>
      </c>
      <c r="B27" s="39">
        <f t="shared" si="3"/>
        <v>11.704499999999999</v>
      </c>
      <c r="C27" s="21">
        <v>14.151</v>
      </c>
      <c r="H27" s="13" t="s">
        <v>4</v>
      </c>
      <c r="I27" s="21">
        <v>9.7910000000000004</v>
      </c>
      <c r="J27" s="21">
        <v>11.532999999999999</v>
      </c>
      <c r="M27" s="13" t="s">
        <v>4</v>
      </c>
      <c r="N27" s="33">
        <f t="shared" si="4"/>
        <v>10.01225</v>
      </c>
      <c r="O27" s="33">
        <f t="shared" si="5"/>
        <v>11.901</v>
      </c>
      <c r="P27" s="52"/>
      <c r="Q27" s="52"/>
      <c r="U27" s="52"/>
      <c r="W27" s="47" t="s">
        <v>69</v>
      </c>
      <c r="X27" s="50">
        <v>4.6755732655211889E-3</v>
      </c>
    </row>
    <row r="28" spans="1:24" s="14" customFormat="1" ht="13">
      <c r="A28" s="13" t="s">
        <v>5</v>
      </c>
      <c r="B28" s="38" t="s">
        <v>76</v>
      </c>
      <c r="C28" s="38" t="s">
        <v>76</v>
      </c>
      <c r="H28" s="13" t="s">
        <v>5</v>
      </c>
      <c r="I28" s="38" t="s">
        <v>76</v>
      </c>
      <c r="J28" s="38" t="s">
        <v>76</v>
      </c>
      <c r="M28" s="13" t="s">
        <v>5</v>
      </c>
      <c r="N28" s="39" t="s">
        <v>76</v>
      </c>
      <c r="O28" s="39" t="s">
        <v>76</v>
      </c>
      <c r="P28" s="52"/>
      <c r="Q28" s="52"/>
      <c r="U28" s="52"/>
      <c r="W28" s="47" t="s">
        <v>70</v>
      </c>
      <c r="X28" s="50">
        <v>0.78741771491289791</v>
      </c>
    </row>
    <row r="29" spans="1:24" s="14" customFormat="1" ht="13">
      <c r="A29" s="13" t="s">
        <v>6</v>
      </c>
      <c r="B29" s="39">
        <f t="shared" si="3"/>
        <v>3.7999999999999999E-2</v>
      </c>
      <c r="C29" s="21">
        <v>9.4E-2</v>
      </c>
      <c r="H29" s="13" t="s">
        <v>6</v>
      </c>
      <c r="I29" s="38" t="s">
        <v>76</v>
      </c>
      <c r="J29" s="38" t="s">
        <v>76</v>
      </c>
      <c r="M29" s="13" t="s">
        <v>6</v>
      </c>
      <c r="N29" s="39" t="s">
        <v>76</v>
      </c>
      <c r="O29" s="39" t="s">
        <v>76</v>
      </c>
      <c r="P29" s="52"/>
      <c r="Q29" s="52"/>
      <c r="U29" s="52"/>
      <c r="W29" s="47" t="s">
        <v>71</v>
      </c>
      <c r="X29" s="50">
        <v>1.4304837530866043E-2</v>
      </c>
    </row>
    <row r="30" spans="1:24" s="14" customFormat="1" ht="13">
      <c r="A30" s="13" t="s">
        <v>7</v>
      </c>
      <c r="B30" s="39">
        <f t="shared" si="3"/>
        <v>0.307</v>
      </c>
      <c r="C30" s="21">
        <v>0.318</v>
      </c>
      <c r="H30" s="13" t="s">
        <v>7</v>
      </c>
      <c r="I30" s="38" t="s">
        <v>76</v>
      </c>
      <c r="J30" s="38" t="s">
        <v>76</v>
      </c>
      <c r="M30" s="13" t="s">
        <v>7</v>
      </c>
      <c r="N30" s="39" t="s">
        <v>76</v>
      </c>
      <c r="O30" s="39" t="s">
        <v>76</v>
      </c>
      <c r="P30" s="52"/>
      <c r="Q30" s="52"/>
      <c r="U30" s="52"/>
      <c r="W30" s="47" t="s">
        <v>72</v>
      </c>
      <c r="X30" s="50">
        <v>5.2050591872097969E-3</v>
      </c>
    </row>
    <row r="31" spans="1:24" s="14" customFormat="1" ht="13">
      <c r="A31" s="17" t="s">
        <v>8</v>
      </c>
      <c r="B31" s="39">
        <f>SUM(B20:B30)</f>
        <v>98.60098499999998</v>
      </c>
      <c r="C31" s="39">
        <f>SUM(C20:C30)</f>
        <v>97.604174999999984</v>
      </c>
      <c r="H31" s="17" t="s">
        <v>8</v>
      </c>
      <c r="I31" s="21">
        <f t="shared" ref="I31:J31" si="6">SUM(I20:I30)</f>
        <v>99.425870000000003</v>
      </c>
      <c r="J31" s="21">
        <f t="shared" si="6"/>
        <v>98.994087500000006</v>
      </c>
      <c r="M31" s="17" t="s">
        <v>8</v>
      </c>
      <c r="N31" s="33">
        <f>SUM(N20:N30)</f>
        <v>99.44167250000001</v>
      </c>
      <c r="O31" s="33">
        <f>SUM(O20:O30)</f>
        <v>99.250976250000008</v>
      </c>
      <c r="P31" s="52"/>
      <c r="Q31" s="52"/>
      <c r="U31" s="52"/>
      <c r="W31" s="47" t="s">
        <v>73</v>
      </c>
      <c r="X31" s="48" t="s">
        <v>93</v>
      </c>
    </row>
    <row r="32" spans="1:24" s="14" customFormat="1" ht="13">
      <c r="B32" s="54"/>
      <c r="C32" s="54"/>
      <c r="I32" s="54"/>
      <c r="J32" s="54"/>
      <c r="N32" s="54"/>
      <c r="O32" s="54"/>
      <c r="P32" s="54"/>
      <c r="Q32" s="54"/>
      <c r="U32" s="54"/>
      <c r="W32" s="17" t="s">
        <v>8</v>
      </c>
      <c r="X32" s="49">
        <f>SUM(X20:X31)</f>
        <v>3</v>
      </c>
    </row>
    <row r="33" spans="1:15" s="14" customFormat="1" ht="13">
      <c r="A33" s="19" t="s">
        <v>94</v>
      </c>
      <c r="B33" s="44" t="s">
        <v>95</v>
      </c>
      <c r="C33" s="45" t="s">
        <v>96</v>
      </c>
      <c r="H33" s="19" t="s">
        <v>97</v>
      </c>
      <c r="I33" s="44" t="s">
        <v>95</v>
      </c>
      <c r="J33" s="45" t="s">
        <v>96</v>
      </c>
      <c r="M33" s="19" t="s">
        <v>98</v>
      </c>
      <c r="N33" s="44" t="s">
        <v>95</v>
      </c>
      <c r="O33" s="45" t="s">
        <v>96</v>
      </c>
    </row>
    <row r="34" spans="1:15" s="14" customFormat="1" ht="13">
      <c r="A34" s="47" t="s">
        <v>64</v>
      </c>
      <c r="B34" s="48" t="s">
        <v>93</v>
      </c>
      <c r="C34" s="50">
        <v>1.2381782278338106E-3</v>
      </c>
      <c r="H34" s="47" t="s">
        <v>64</v>
      </c>
      <c r="I34" s="48" t="s">
        <v>93</v>
      </c>
      <c r="J34" s="48" t="s">
        <v>93</v>
      </c>
      <c r="M34" s="47" t="s">
        <v>64</v>
      </c>
      <c r="N34" s="48" t="s">
        <v>93</v>
      </c>
      <c r="O34" s="48" t="s">
        <v>93</v>
      </c>
    </row>
    <row r="35" spans="1:15" s="14" customFormat="1" ht="13">
      <c r="A35" s="47" t="s">
        <v>65</v>
      </c>
      <c r="B35" s="49">
        <v>0.81522670600188896</v>
      </c>
      <c r="C35" s="49">
        <v>1.0599662546076074</v>
      </c>
      <c r="H35" s="47" t="s">
        <v>65</v>
      </c>
      <c r="I35" s="49">
        <v>0.68224584146227663</v>
      </c>
      <c r="J35" s="49">
        <v>0.86496803592210048</v>
      </c>
      <c r="M35" s="47" t="s">
        <v>65</v>
      </c>
      <c r="N35" s="49">
        <v>0.71769830327605355</v>
      </c>
      <c r="O35" s="49">
        <v>0.93612563346249766</v>
      </c>
    </row>
    <row r="36" spans="1:15" s="14" customFormat="1" ht="13">
      <c r="A36" s="47" t="s">
        <v>66</v>
      </c>
      <c r="B36" s="49">
        <v>1.5475946313766506E-3</v>
      </c>
      <c r="C36" s="49">
        <v>1.1357881153955705E-3</v>
      </c>
      <c r="H36" s="47" t="s">
        <v>66</v>
      </c>
      <c r="I36" s="49">
        <v>1.860283323101779E-3</v>
      </c>
      <c r="J36" s="49">
        <v>2.5058897355662475E-3</v>
      </c>
      <c r="M36" s="47" t="s">
        <v>66</v>
      </c>
      <c r="N36" s="49">
        <v>1.6930045260014244E-3</v>
      </c>
      <c r="O36" s="49">
        <v>1.3743469503581299E-3</v>
      </c>
    </row>
    <row r="37" spans="1:15" s="14" customFormat="1" ht="13">
      <c r="A37" s="47" t="s">
        <v>67</v>
      </c>
      <c r="B37" s="49">
        <v>1.1474242189223414</v>
      </c>
      <c r="C37" s="49">
        <v>0.89084036430402902</v>
      </c>
      <c r="H37" s="47" t="s">
        <v>67</v>
      </c>
      <c r="I37" s="49">
        <v>1.2870830528765824</v>
      </c>
      <c r="J37" s="49">
        <v>1.0992477752886967</v>
      </c>
      <c r="M37" s="47" t="s">
        <v>67</v>
      </c>
      <c r="N37" s="49">
        <v>1.2539253579141789</v>
      </c>
      <c r="O37" s="49">
        <v>1.0327340393470994</v>
      </c>
    </row>
    <row r="38" spans="1:15" s="14" customFormat="1" ht="13">
      <c r="A38" s="47" t="s">
        <v>68</v>
      </c>
      <c r="B38" s="49">
        <v>5.1754630289082533E-3</v>
      </c>
      <c r="C38" s="49">
        <v>5.5205663324845652E-3</v>
      </c>
      <c r="H38" s="47" t="s">
        <v>68</v>
      </c>
      <c r="I38" s="49">
        <v>4.2490689808973251E-3</v>
      </c>
      <c r="J38" s="49">
        <v>3.9691432536788293E-3</v>
      </c>
      <c r="M38" s="47" t="s">
        <v>68</v>
      </c>
      <c r="N38" s="49">
        <v>4.2555150027580209E-3</v>
      </c>
      <c r="O38" s="49">
        <v>4.6286968314047236E-3</v>
      </c>
    </row>
    <row r="39" spans="1:15" s="14" customFormat="1" ht="13">
      <c r="A39" s="53" t="s">
        <v>102</v>
      </c>
      <c r="B39" s="49">
        <v>2.9078422784108326E-2</v>
      </c>
      <c r="C39" s="49">
        <v>3.8924882069418132E-2</v>
      </c>
      <c r="H39" s="53" t="s">
        <v>102</v>
      </c>
      <c r="I39" s="49">
        <v>2.2701470034039772E-2</v>
      </c>
      <c r="J39" s="49">
        <v>2.6803266064392872E-2</v>
      </c>
      <c r="M39" s="53" t="s">
        <v>102</v>
      </c>
      <c r="N39" s="49">
        <v>2.0734814755008379E-2</v>
      </c>
      <c r="O39" s="49">
        <v>2.3762936458281203E-2</v>
      </c>
    </row>
    <row r="40" spans="1:15" s="14" customFormat="1" ht="13">
      <c r="A40" s="53" t="s">
        <v>103</v>
      </c>
      <c r="B40" s="49">
        <v>0.43692242496071043</v>
      </c>
      <c r="C40" s="49">
        <v>0.35026305598691537</v>
      </c>
      <c r="H40" s="53" t="s">
        <v>103</v>
      </c>
      <c r="I40" s="49">
        <v>0.52380690940778707</v>
      </c>
      <c r="J40" s="49">
        <v>0.45807634129159269</v>
      </c>
      <c r="M40" s="53" t="s">
        <v>103</v>
      </c>
      <c r="N40" s="49">
        <v>0.51413046948041352</v>
      </c>
      <c r="O40" s="49">
        <v>0.44861001008075402</v>
      </c>
    </row>
    <row r="41" spans="1:15" s="14" customFormat="1" ht="13">
      <c r="A41" s="47" t="s">
        <v>69</v>
      </c>
      <c r="B41" s="49">
        <v>8.459981638757481E-3</v>
      </c>
      <c r="C41" s="49">
        <v>5.6573132115699211E-3</v>
      </c>
      <c r="H41" s="47" t="s">
        <v>69</v>
      </c>
      <c r="I41" s="49">
        <v>9.2458761387244053E-3</v>
      </c>
      <c r="J41" s="49">
        <v>9.1266409490394391E-3</v>
      </c>
      <c r="M41" s="47" t="s">
        <v>69</v>
      </c>
      <c r="N41" s="49">
        <v>1.1043978018531861E-2</v>
      </c>
      <c r="O41" s="49">
        <v>7.9581845665369945E-3</v>
      </c>
    </row>
    <row r="42" spans="1:15" s="14" customFormat="1" ht="13">
      <c r="A42" s="47" t="s">
        <v>70</v>
      </c>
      <c r="B42" s="49">
        <v>0.54808499332751393</v>
      </c>
      <c r="C42" s="49">
        <v>0.63707942198858791</v>
      </c>
      <c r="H42" s="47" t="s">
        <v>70</v>
      </c>
      <c r="I42" s="49">
        <v>0.46880749777659075</v>
      </c>
      <c r="J42" s="49">
        <v>0.53530290749493248</v>
      </c>
      <c r="M42" s="47" t="s">
        <v>70</v>
      </c>
      <c r="N42" s="49">
        <v>0.47651855702705376</v>
      </c>
      <c r="O42" s="49">
        <v>0.5448061523030685</v>
      </c>
    </row>
    <row r="43" spans="1:15" s="14" customFormat="1" ht="13">
      <c r="A43" s="47" t="s">
        <v>71</v>
      </c>
      <c r="B43" s="48" t="s">
        <v>93</v>
      </c>
      <c r="C43" s="48" t="s">
        <v>93</v>
      </c>
      <c r="H43" s="47" t="s">
        <v>71</v>
      </c>
      <c r="I43" s="48" t="s">
        <v>93</v>
      </c>
      <c r="J43" s="48" t="s">
        <v>93</v>
      </c>
      <c r="M43" s="47" t="s">
        <v>71</v>
      </c>
      <c r="N43" s="48" t="s">
        <v>93</v>
      </c>
      <c r="O43" s="48" t="s">
        <v>93</v>
      </c>
    </row>
    <row r="44" spans="1:15" s="14" customFormat="1" ht="13">
      <c r="A44" s="47" t="s">
        <v>72</v>
      </c>
      <c r="B44" s="49">
        <v>9.6022964085976537E-4</v>
      </c>
      <c r="C44" s="49">
        <v>2.2836564299994716E-3</v>
      </c>
      <c r="H44" s="47" t="s">
        <v>72</v>
      </c>
      <c r="I44" s="48" t="s">
        <v>93</v>
      </c>
      <c r="J44" s="48" t="s">
        <v>93</v>
      </c>
      <c r="M44" s="47" t="s">
        <v>72</v>
      </c>
      <c r="N44" s="48" t="s">
        <v>93</v>
      </c>
      <c r="O44" s="48" t="s">
        <v>93</v>
      </c>
    </row>
    <row r="45" spans="1:15" s="14" customFormat="1" ht="13">
      <c r="A45" s="47" t="s">
        <v>73</v>
      </c>
      <c r="B45" s="49">
        <v>7.1199650635352411E-3</v>
      </c>
      <c r="C45" s="49">
        <v>7.0905187261591542E-3</v>
      </c>
      <c r="H45" s="47" t="s">
        <v>73</v>
      </c>
      <c r="I45" s="48" t="s">
        <v>93</v>
      </c>
      <c r="J45" s="48" t="s">
        <v>93</v>
      </c>
      <c r="M45" s="47" t="s">
        <v>73</v>
      </c>
      <c r="N45" s="48" t="s">
        <v>93</v>
      </c>
      <c r="O45" s="48" t="s">
        <v>93</v>
      </c>
    </row>
    <row r="46" spans="1:15" s="14" customFormat="1" ht="13">
      <c r="A46" s="17" t="s">
        <v>8</v>
      </c>
      <c r="B46" s="49">
        <f>SUM(B34:B45)</f>
        <v>3.0000000000000004</v>
      </c>
      <c r="C46" s="49">
        <f>SUM(C34:C45)</f>
        <v>3.0000000000000004</v>
      </c>
      <c r="H46" s="17" t="s">
        <v>8</v>
      </c>
      <c r="I46" s="49">
        <f>SUM(I34:I45)</f>
        <v>3</v>
      </c>
      <c r="J46" s="49">
        <f>SUM(J34:J45)</f>
        <v>3</v>
      </c>
      <c r="M46" s="17" t="s">
        <v>8</v>
      </c>
      <c r="N46" s="49">
        <f>SUM(N34:N45)</f>
        <v>2.9999999999999996</v>
      </c>
      <c r="O46" s="49">
        <f>SUM(O34:O45)</f>
        <v>3.0000000000000009</v>
      </c>
    </row>
  </sheetData>
  <phoneticPr fontId="1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7"/>
  <sheetViews>
    <sheetView workbookViewId="0">
      <selection sqref="A1:A3"/>
    </sheetView>
  </sheetViews>
  <sheetFormatPr baseColWidth="10" defaultColWidth="8.83203125" defaultRowHeight="14" x14ac:dyDescent="0"/>
  <cols>
    <col min="1" max="1" width="10.83203125" bestFit="1" customWidth="1"/>
    <col min="2" max="4" width="9.5" bestFit="1" customWidth="1"/>
    <col min="6" max="6" width="10.83203125" bestFit="1" customWidth="1"/>
    <col min="7" max="16" width="9.5" bestFit="1" customWidth="1"/>
    <col min="18" max="18" width="10.83203125" bestFit="1" customWidth="1"/>
    <col min="19" max="31" width="9.5" bestFit="1" customWidth="1"/>
    <col min="33" max="33" width="17.83203125" bestFit="1" customWidth="1"/>
    <col min="34" max="36" width="9.5" bestFit="1" customWidth="1"/>
  </cols>
  <sheetData>
    <row r="1" spans="1:37" ht="16">
      <c r="A1" s="70" t="s">
        <v>107</v>
      </c>
    </row>
    <row r="2" spans="1:37">
      <c r="A2" s="69" t="s">
        <v>108</v>
      </c>
    </row>
    <row r="3" spans="1:37">
      <c r="A3" s="71" t="s">
        <v>106</v>
      </c>
    </row>
    <row r="4" spans="1:37">
      <c r="A4" s="30" t="s">
        <v>38</v>
      </c>
      <c r="B4" s="30" t="s">
        <v>38</v>
      </c>
      <c r="C4" s="30" t="s">
        <v>38</v>
      </c>
      <c r="D4" s="30" t="s">
        <v>37</v>
      </c>
      <c r="E4" s="26"/>
      <c r="F4" s="30" t="s">
        <v>42</v>
      </c>
      <c r="G4" s="30" t="s">
        <v>42</v>
      </c>
      <c r="H4" s="30" t="s">
        <v>39</v>
      </c>
      <c r="I4" s="30" t="s">
        <v>39</v>
      </c>
      <c r="J4" s="30" t="s">
        <v>39</v>
      </c>
      <c r="K4" s="30" t="s">
        <v>39</v>
      </c>
      <c r="L4" s="30" t="s">
        <v>39</v>
      </c>
      <c r="M4" s="30" t="s">
        <v>39</v>
      </c>
      <c r="N4" s="30" t="s">
        <v>39</v>
      </c>
      <c r="O4" s="30" t="s">
        <v>39</v>
      </c>
      <c r="P4" s="30" t="s">
        <v>39</v>
      </c>
      <c r="Q4" s="26"/>
      <c r="R4" s="30" t="s">
        <v>43</v>
      </c>
      <c r="S4" s="30" t="s">
        <v>43</v>
      </c>
      <c r="T4" s="30" t="s">
        <v>40</v>
      </c>
      <c r="U4" s="30" t="s">
        <v>40</v>
      </c>
      <c r="V4" s="30" t="s">
        <v>40</v>
      </c>
      <c r="W4" s="30" t="s">
        <v>40</v>
      </c>
      <c r="X4" s="30" t="s">
        <v>40</v>
      </c>
      <c r="Y4" s="30" t="s">
        <v>40</v>
      </c>
      <c r="Z4" s="30" t="s">
        <v>40</v>
      </c>
      <c r="AA4" s="30" t="s">
        <v>40</v>
      </c>
      <c r="AB4" s="30" t="s">
        <v>40</v>
      </c>
      <c r="AC4" s="30" t="s">
        <v>40</v>
      </c>
      <c r="AD4" s="30" t="s">
        <v>40</v>
      </c>
      <c r="AE4" s="30" t="s">
        <v>40</v>
      </c>
      <c r="AF4" s="26"/>
      <c r="AG4" s="30" t="s">
        <v>44</v>
      </c>
      <c r="AH4" s="30" t="s">
        <v>44</v>
      </c>
      <c r="AI4" s="30" t="s">
        <v>41</v>
      </c>
      <c r="AJ4" s="30" t="s">
        <v>41</v>
      </c>
      <c r="AK4" s="14"/>
    </row>
    <row r="5" spans="1:37">
      <c r="A5" s="13" t="s">
        <v>0</v>
      </c>
      <c r="B5" s="32">
        <v>3.21</v>
      </c>
      <c r="C5" s="32">
        <v>9.534555320336759</v>
      </c>
      <c r="D5" s="32">
        <v>17.78076657157208</v>
      </c>
      <c r="E5" s="26"/>
      <c r="F5" s="13" t="s">
        <v>0</v>
      </c>
      <c r="G5" s="35">
        <v>5.56</v>
      </c>
      <c r="H5" s="35">
        <v>88.022112512353218</v>
      </c>
      <c r="I5" s="35">
        <v>161.26827282127317</v>
      </c>
      <c r="J5" s="35">
        <v>233.80102404442755</v>
      </c>
      <c r="K5" s="35">
        <v>307.04718435334752</v>
      </c>
      <c r="L5" s="35">
        <v>379.3244283517181</v>
      </c>
      <c r="M5" s="35">
        <v>452.82272765176992</v>
      </c>
      <c r="N5" s="35">
        <v>525.09997165014056</v>
      </c>
      <c r="O5" s="35">
        <v>598.59827095019239</v>
      </c>
      <c r="P5" s="35">
        <v>664.11925995371701</v>
      </c>
      <c r="Q5" s="34"/>
      <c r="R5" s="13" t="s">
        <v>0</v>
      </c>
      <c r="S5" s="32">
        <v>41.67</v>
      </c>
      <c r="T5" s="32">
        <v>164.32398485169571</v>
      </c>
      <c r="U5" s="32">
        <v>276.7695272266605</v>
      </c>
      <c r="V5" s="32">
        <v>390.54122845328362</v>
      </c>
      <c r="W5" s="32">
        <v>502.37145692483779</v>
      </c>
      <c r="X5" s="32">
        <v>618.34559197226986</v>
      </c>
      <c r="Y5" s="32">
        <v>733.10185541788746</v>
      </c>
      <c r="Z5" s="32">
        <v>846.87355664451059</v>
      </c>
      <c r="AA5" s="32">
        <v>960.64525787113371</v>
      </c>
      <c r="AB5" s="32">
        <v>1074.4169590977569</v>
      </c>
      <c r="AC5" s="32">
        <v>1188.1886603243802</v>
      </c>
      <c r="AD5" s="32">
        <v>1301.9603615510034</v>
      </c>
      <c r="AE5" s="32">
        <v>1415.7320627776267</v>
      </c>
      <c r="AF5" s="26"/>
      <c r="AG5" s="13" t="s">
        <v>0</v>
      </c>
      <c r="AH5" s="32">
        <v>10.53</v>
      </c>
      <c r="AI5" s="32">
        <v>52.147304093369627</v>
      </c>
      <c r="AJ5" s="32">
        <v>97.457347130206387</v>
      </c>
      <c r="AK5" s="14"/>
    </row>
    <row r="6" spans="1:37">
      <c r="A6" s="13" t="s">
        <v>45</v>
      </c>
      <c r="B6" s="21">
        <v>3.2000000000000001E-2</v>
      </c>
      <c r="C6" s="41" t="s">
        <v>78</v>
      </c>
      <c r="D6" s="41" t="s">
        <v>78</v>
      </c>
      <c r="E6" s="27"/>
      <c r="F6" s="13" t="s">
        <v>45</v>
      </c>
      <c r="G6" s="41" t="s">
        <v>78</v>
      </c>
      <c r="H6" s="41" t="s">
        <v>78</v>
      </c>
      <c r="I6" s="41" t="s">
        <v>78</v>
      </c>
      <c r="J6" s="41" t="s">
        <v>78</v>
      </c>
      <c r="K6" s="41" t="s">
        <v>78</v>
      </c>
      <c r="L6" s="41" t="s">
        <v>78</v>
      </c>
      <c r="M6" s="41" t="s">
        <v>78</v>
      </c>
      <c r="N6" s="41" t="s">
        <v>78</v>
      </c>
      <c r="O6" s="41" t="s">
        <v>78</v>
      </c>
      <c r="P6" s="41" t="s">
        <v>78</v>
      </c>
      <c r="Q6" s="27"/>
      <c r="R6" s="13" t="s">
        <v>45</v>
      </c>
      <c r="S6" s="41" t="s">
        <v>78</v>
      </c>
      <c r="T6" s="41" t="s">
        <v>78</v>
      </c>
      <c r="U6" s="41" t="s">
        <v>78</v>
      </c>
      <c r="V6" s="41" t="s">
        <v>78</v>
      </c>
      <c r="W6" s="41" t="s">
        <v>78</v>
      </c>
      <c r="X6" s="41" t="s">
        <v>78</v>
      </c>
      <c r="Y6" s="41" t="s">
        <v>78</v>
      </c>
      <c r="Z6" s="41" t="s">
        <v>78</v>
      </c>
      <c r="AA6" s="41" t="s">
        <v>78</v>
      </c>
      <c r="AB6" s="41" t="s">
        <v>78</v>
      </c>
      <c r="AC6" s="41" t="s">
        <v>78</v>
      </c>
      <c r="AD6" s="41" t="s">
        <v>78</v>
      </c>
      <c r="AE6" s="41" t="s">
        <v>78</v>
      </c>
      <c r="AF6" s="27"/>
      <c r="AG6" s="13" t="s">
        <v>45</v>
      </c>
      <c r="AH6" s="41" t="s">
        <v>78</v>
      </c>
      <c r="AI6" s="41" t="s">
        <v>78</v>
      </c>
      <c r="AJ6" s="41" t="s">
        <v>78</v>
      </c>
      <c r="AK6" s="14"/>
    </row>
    <row r="7" spans="1:37">
      <c r="A7" s="13" t="s">
        <v>46</v>
      </c>
      <c r="B7" s="21">
        <v>28.45</v>
      </c>
      <c r="C7" s="21">
        <v>25.638000000000002</v>
      </c>
      <c r="D7" s="21">
        <v>26.085000000000001</v>
      </c>
      <c r="E7" s="28"/>
      <c r="F7" s="13" t="s">
        <v>46</v>
      </c>
      <c r="G7" s="21">
        <v>24.562000000000001</v>
      </c>
      <c r="H7" s="21">
        <v>21.292999999999999</v>
      </c>
      <c r="I7" s="21">
        <v>22.2</v>
      </c>
      <c r="J7" s="21">
        <v>22.379000000000001</v>
      </c>
      <c r="K7" s="21">
        <v>22.073</v>
      </c>
      <c r="L7" s="21">
        <v>22.384</v>
      </c>
      <c r="M7" s="21">
        <v>22.716999999999999</v>
      </c>
      <c r="N7" s="21">
        <v>23.359000000000002</v>
      </c>
      <c r="O7" s="21">
        <v>24.33</v>
      </c>
      <c r="P7" s="21">
        <v>25.004000000000001</v>
      </c>
      <c r="Q7" s="28"/>
      <c r="R7" s="13" t="s">
        <v>46</v>
      </c>
      <c r="S7" s="21">
        <v>20.382999999999999</v>
      </c>
      <c r="T7" s="21">
        <v>20.905000000000001</v>
      </c>
      <c r="U7" s="21">
        <v>16.577000000000002</v>
      </c>
      <c r="V7" s="21">
        <v>20.779</v>
      </c>
      <c r="W7" s="21">
        <v>19.760999999999999</v>
      </c>
      <c r="X7" s="21">
        <v>20.082000000000001</v>
      </c>
      <c r="Y7" s="21">
        <v>20.039000000000001</v>
      </c>
      <c r="Z7" s="21">
        <v>20.515000000000001</v>
      </c>
      <c r="AA7" s="21">
        <v>20.908000000000001</v>
      </c>
      <c r="AB7" s="21">
        <v>20.564</v>
      </c>
      <c r="AC7" s="21">
        <v>20.207999999999998</v>
      </c>
      <c r="AD7" s="21">
        <v>22.052</v>
      </c>
      <c r="AE7" s="21">
        <v>16.085999999999999</v>
      </c>
      <c r="AF7" s="28"/>
      <c r="AG7" s="13" t="s">
        <v>46</v>
      </c>
      <c r="AH7" s="21">
        <v>20.614999999999998</v>
      </c>
      <c r="AI7" s="21">
        <v>22.105</v>
      </c>
      <c r="AJ7" s="21">
        <v>19.617999999999999</v>
      </c>
      <c r="AK7" s="14"/>
    </row>
    <row r="8" spans="1:37">
      <c r="A8" s="13" t="s">
        <v>1</v>
      </c>
      <c r="B8" s="41" t="s">
        <v>78</v>
      </c>
      <c r="C8" s="41" t="s">
        <v>78</v>
      </c>
      <c r="D8" s="41" t="s">
        <v>78</v>
      </c>
      <c r="E8" s="27"/>
      <c r="F8" s="13" t="s">
        <v>1</v>
      </c>
      <c r="G8" s="21">
        <v>8.3000000000000004E-2</v>
      </c>
      <c r="H8" s="41" t="s">
        <v>78</v>
      </c>
      <c r="I8" s="21">
        <v>7.8E-2</v>
      </c>
      <c r="J8" s="21">
        <v>7.2999999999999995E-2</v>
      </c>
      <c r="K8" s="21">
        <v>7.1999999999999995E-2</v>
      </c>
      <c r="L8" s="21">
        <v>9.0999999999999998E-2</v>
      </c>
      <c r="M8" s="21">
        <v>7.4999999999999997E-2</v>
      </c>
      <c r="N8" s="21">
        <v>7.0000000000000007E-2</v>
      </c>
      <c r="O8" s="41" t="s">
        <v>78</v>
      </c>
      <c r="P8" s="41" t="s">
        <v>78</v>
      </c>
      <c r="Q8" s="27"/>
      <c r="R8" s="13" t="s">
        <v>1</v>
      </c>
      <c r="S8" s="41" t="s">
        <v>78</v>
      </c>
      <c r="T8" s="41" t="s">
        <v>78</v>
      </c>
      <c r="U8" s="41" t="s">
        <v>78</v>
      </c>
      <c r="V8" s="21">
        <v>7.0999999999999994E-2</v>
      </c>
      <c r="W8" s="21">
        <v>9.2999999999999999E-2</v>
      </c>
      <c r="X8" s="41" t="s">
        <v>78</v>
      </c>
      <c r="Y8" s="21">
        <v>9.0999999999999998E-2</v>
      </c>
      <c r="Z8" s="21">
        <v>9.1999999999999998E-2</v>
      </c>
      <c r="AA8" s="21">
        <v>8.8999999999999996E-2</v>
      </c>
      <c r="AB8" s="21">
        <v>7.1999999999999995E-2</v>
      </c>
      <c r="AC8" s="41" t="s">
        <v>78</v>
      </c>
      <c r="AD8" s="41" t="s">
        <v>78</v>
      </c>
      <c r="AE8" s="41" t="s">
        <v>78</v>
      </c>
      <c r="AF8" s="27"/>
      <c r="AG8" s="13" t="s">
        <v>1</v>
      </c>
      <c r="AH8" s="41" t="s">
        <v>78</v>
      </c>
      <c r="AI8" s="41" t="s">
        <v>78</v>
      </c>
      <c r="AJ8" s="41" t="s">
        <v>78</v>
      </c>
      <c r="AK8" s="14"/>
    </row>
    <row r="9" spans="1:37">
      <c r="A9" s="13" t="s">
        <v>47</v>
      </c>
      <c r="B9" s="21">
        <v>40.322000000000003</v>
      </c>
      <c r="C9" s="21">
        <v>43.587000000000003</v>
      </c>
      <c r="D9" s="21">
        <v>42.822000000000003</v>
      </c>
      <c r="E9" s="28"/>
      <c r="F9" s="13" t="s">
        <v>47</v>
      </c>
      <c r="G9" s="21">
        <v>45.591000000000001</v>
      </c>
      <c r="H9" s="21">
        <v>48.945999999999998</v>
      </c>
      <c r="I9" s="21">
        <v>47.923000000000002</v>
      </c>
      <c r="J9" s="21">
        <v>47.822000000000003</v>
      </c>
      <c r="K9" s="21">
        <v>48.063000000000002</v>
      </c>
      <c r="L9" s="21">
        <v>47.765999999999998</v>
      </c>
      <c r="M9" s="21">
        <v>47.417999999999999</v>
      </c>
      <c r="N9" s="21">
        <v>46.822000000000003</v>
      </c>
      <c r="O9" s="21">
        <v>45.402000000000001</v>
      </c>
      <c r="P9" s="21">
        <v>44.939</v>
      </c>
      <c r="Q9" s="28"/>
      <c r="R9" s="13" t="s">
        <v>47</v>
      </c>
      <c r="S9" s="21">
        <v>49.427</v>
      </c>
      <c r="T9" s="21">
        <v>49.301000000000002</v>
      </c>
      <c r="U9" s="21">
        <v>53.472999999999999</v>
      </c>
      <c r="V9" s="21">
        <v>49.47</v>
      </c>
      <c r="W9" s="21">
        <v>50.500999999999998</v>
      </c>
      <c r="X9" s="21">
        <v>50.286000000000001</v>
      </c>
      <c r="Y9" s="21">
        <v>50.292000000000002</v>
      </c>
      <c r="Z9" s="21">
        <v>49.902000000000001</v>
      </c>
      <c r="AA9" s="21">
        <v>49.594000000000001</v>
      </c>
      <c r="AB9" s="21">
        <v>49.765000000000001</v>
      </c>
      <c r="AC9" s="21">
        <v>50.603000000000002</v>
      </c>
      <c r="AD9" s="21">
        <v>48.317</v>
      </c>
      <c r="AE9" s="21">
        <v>53.991999999999997</v>
      </c>
      <c r="AF9" s="28"/>
      <c r="AG9" s="13" t="s">
        <v>47</v>
      </c>
      <c r="AH9" s="21">
        <v>48.582999999999998</v>
      </c>
      <c r="AI9" s="21">
        <v>47.466999999999999</v>
      </c>
      <c r="AJ9" s="21">
        <v>49.920999999999999</v>
      </c>
      <c r="AK9" s="14"/>
    </row>
    <row r="10" spans="1:37">
      <c r="A10" s="13" t="s">
        <v>48</v>
      </c>
      <c r="B10" s="21">
        <v>0.14099999999999999</v>
      </c>
      <c r="C10" s="21">
        <v>0.16300000000000001</v>
      </c>
      <c r="D10" s="21">
        <v>0.19800000000000001</v>
      </c>
      <c r="E10" s="28"/>
      <c r="F10" s="13" t="s">
        <v>48</v>
      </c>
      <c r="G10" s="21">
        <v>0.16500000000000001</v>
      </c>
      <c r="H10" s="21">
        <v>0.18099999999999999</v>
      </c>
      <c r="I10" s="21">
        <v>0.192</v>
      </c>
      <c r="J10" s="21">
        <v>0.21099999999999999</v>
      </c>
      <c r="K10" s="21">
        <v>0.14499999999999999</v>
      </c>
      <c r="L10" s="21">
        <v>0.13300000000000001</v>
      </c>
      <c r="M10" s="21">
        <v>0.14000000000000001</v>
      </c>
      <c r="N10" s="21">
        <v>0.19700000000000001</v>
      </c>
      <c r="O10" s="21">
        <v>0.14199999999999999</v>
      </c>
      <c r="P10" s="21">
        <v>0.187</v>
      </c>
      <c r="Q10" s="28"/>
      <c r="R10" s="13" t="s">
        <v>48</v>
      </c>
      <c r="S10" s="21">
        <v>0.17699999999999999</v>
      </c>
      <c r="T10" s="21">
        <v>0.16200000000000001</v>
      </c>
      <c r="U10" s="21">
        <v>0.115</v>
      </c>
      <c r="V10" s="21">
        <v>0.14799999999999999</v>
      </c>
      <c r="W10" s="21">
        <v>0.17699999999999999</v>
      </c>
      <c r="X10" s="21">
        <v>1.883</v>
      </c>
      <c r="Y10" s="21">
        <v>0.23400000000000001</v>
      </c>
      <c r="Z10" s="21">
        <v>0.16</v>
      </c>
      <c r="AA10" s="21">
        <v>0.14099999999999999</v>
      </c>
      <c r="AB10" s="21">
        <v>0.16500000000000001</v>
      </c>
      <c r="AC10" s="21">
        <v>0.17599999999999999</v>
      </c>
      <c r="AD10" s="21">
        <v>0.14699999999999999</v>
      </c>
      <c r="AE10" s="21">
        <v>0.17199999999999999</v>
      </c>
      <c r="AF10" s="28"/>
      <c r="AG10" s="13" t="s">
        <v>48</v>
      </c>
      <c r="AH10" s="21">
        <v>0.17199999999999999</v>
      </c>
      <c r="AI10" s="21">
        <v>8.3000000000000004E-2</v>
      </c>
      <c r="AJ10" s="21">
        <v>8.6999999999999994E-2</v>
      </c>
      <c r="AK10" s="14"/>
    </row>
    <row r="11" spans="1:37">
      <c r="A11" s="13" t="s">
        <v>2</v>
      </c>
      <c r="B11" s="21">
        <v>19.256</v>
      </c>
      <c r="C11" s="21">
        <v>19.928999999999998</v>
      </c>
      <c r="D11" s="21">
        <v>19.452000000000002</v>
      </c>
      <c r="E11" s="28"/>
      <c r="F11" s="13" t="s">
        <v>2</v>
      </c>
      <c r="G11" s="21">
        <v>17.577999999999999</v>
      </c>
      <c r="H11" s="21">
        <v>18.510999999999999</v>
      </c>
      <c r="I11" s="21">
        <v>18.295999999999999</v>
      </c>
      <c r="J11" s="21">
        <v>18.524000000000001</v>
      </c>
      <c r="K11" s="21">
        <v>18.524999999999999</v>
      </c>
      <c r="L11" s="21">
        <v>18.513000000000002</v>
      </c>
      <c r="M11" s="21">
        <v>18.190999999999999</v>
      </c>
      <c r="N11" s="21">
        <v>18.391999999999999</v>
      </c>
      <c r="O11" s="21">
        <v>18.245999999999999</v>
      </c>
      <c r="P11" s="21">
        <v>18.286999999999999</v>
      </c>
      <c r="Q11" s="28"/>
      <c r="R11" s="13" t="s">
        <v>2</v>
      </c>
      <c r="S11" s="21">
        <v>18.358000000000001</v>
      </c>
      <c r="T11" s="21">
        <v>18.507999999999999</v>
      </c>
      <c r="U11" s="21">
        <v>19.3</v>
      </c>
      <c r="V11" s="21">
        <v>18.664999999999999</v>
      </c>
      <c r="W11" s="21">
        <v>19.236999999999998</v>
      </c>
      <c r="X11" s="21">
        <v>18.337</v>
      </c>
      <c r="Y11" s="21">
        <v>18.539000000000001</v>
      </c>
      <c r="Z11" s="21">
        <v>18.475000000000001</v>
      </c>
      <c r="AA11" s="21">
        <v>18.849</v>
      </c>
      <c r="AB11" s="21">
        <v>18.661999999999999</v>
      </c>
      <c r="AC11" s="21">
        <v>18.222999999999999</v>
      </c>
      <c r="AD11" s="21">
        <v>17.943000000000001</v>
      </c>
      <c r="AE11" s="21">
        <v>19.731999999999999</v>
      </c>
      <c r="AF11" s="28"/>
      <c r="AG11" s="13" t="s">
        <v>2</v>
      </c>
      <c r="AH11" s="21">
        <v>20.331</v>
      </c>
      <c r="AI11" s="21">
        <v>19.521999999999998</v>
      </c>
      <c r="AJ11" s="21">
        <v>19.966000000000001</v>
      </c>
      <c r="AK11" s="14"/>
    </row>
    <row r="12" spans="1:37">
      <c r="A12" s="13" t="s">
        <v>3</v>
      </c>
      <c r="B12" s="21">
        <v>0.35158500000000004</v>
      </c>
      <c r="C12" s="21">
        <v>0.33009749999999999</v>
      </c>
      <c r="D12" s="21">
        <v>0.39883499999999994</v>
      </c>
      <c r="E12" s="28"/>
      <c r="F12" s="13" t="s">
        <v>3</v>
      </c>
      <c r="G12" s="21">
        <v>0.30906750000000005</v>
      </c>
      <c r="H12" s="21">
        <v>0.29590500000000008</v>
      </c>
      <c r="I12" s="21">
        <v>0.34357749999999998</v>
      </c>
      <c r="J12" s="21">
        <v>0.31833500000000003</v>
      </c>
      <c r="K12" s="21">
        <v>0.32752749999999992</v>
      </c>
      <c r="L12" s="21">
        <v>0.32975499999999996</v>
      </c>
      <c r="M12" s="21">
        <v>0.29936500000000005</v>
      </c>
      <c r="N12" s="21">
        <v>0.31683500000000003</v>
      </c>
      <c r="O12" s="21">
        <v>0.32348500000000002</v>
      </c>
      <c r="P12" s="21">
        <v>0.34595750000000008</v>
      </c>
      <c r="Q12" s="28"/>
      <c r="R12" s="13" t="s">
        <v>3</v>
      </c>
      <c r="S12" s="21">
        <v>0.3682975</v>
      </c>
      <c r="T12" s="21">
        <v>0.32924249999999994</v>
      </c>
      <c r="U12" s="21">
        <v>0.38295250000000003</v>
      </c>
      <c r="V12" s="21">
        <v>0.28197500000000003</v>
      </c>
      <c r="W12" s="21">
        <v>0.26424250000000005</v>
      </c>
      <c r="X12" s="21">
        <v>0.31485499999999994</v>
      </c>
      <c r="Y12" s="21">
        <v>0.32580999999999993</v>
      </c>
      <c r="Z12" s="21">
        <v>0.28673500000000002</v>
      </c>
      <c r="AA12" s="21">
        <v>0.27904500000000004</v>
      </c>
      <c r="AB12" s="21">
        <v>0.32676249999999996</v>
      </c>
      <c r="AC12" s="21">
        <v>0.25747750000000003</v>
      </c>
      <c r="AD12" s="21">
        <v>0.28662250000000006</v>
      </c>
      <c r="AE12" s="21">
        <v>0.37106000000000006</v>
      </c>
      <c r="AF12" s="28"/>
      <c r="AG12" s="13" t="s">
        <v>3</v>
      </c>
      <c r="AH12" s="21">
        <v>0.44562750000000007</v>
      </c>
      <c r="AI12" s="21">
        <v>0.41499750000000002</v>
      </c>
      <c r="AJ12" s="21">
        <v>0.46659249999999997</v>
      </c>
      <c r="AK12" s="14"/>
    </row>
    <row r="13" spans="1:37">
      <c r="A13" s="13" t="s">
        <v>4</v>
      </c>
      <c r="B13" s="21">
        <v>11.327</v>
      </c>
      <c r="C13" s="21">
        <v>10.669</v>
      </c>
      <c r="D13" s="21">
        <v>10.78</v>
      </c>
      <c r="E13" s="28"/>
      <c r="F13" s="13" t="s">
        <v>4</v>
      </c>
      <c r="G13" s="21">
        <v>11.946999999999999</v>
      </c>
      <c r="H13" s="21">
        <v>11.067</v>
      </c>
      <c r="I13" s="21">
        <v>11.374000000000001</v>
      </c>
      <c r="J13" s="21">
        <v>11.347</v>
      </c>
      <c r="K13" s="21">
        <v>11.228</v>
      </c>
      <c r="L13" s="21">
        <v>11.332000000000001</v>
      </c>
      <c r="M13" s="21">
        <v>11.456</v>
      </c>
      <c r="N13" s="21">
        <v>11.507</v>
      </c>
      <c r="O13" s="21">
        <v>11.743</v>
      </c>
      <c r="P13" s="21">
        <v>11.815</v>
      </c>
      <c r="Q13" s="28"/>
      <c r="R13" s="13" t="s">
        <v>4</v>
      </c>
      <c r="S13" s="21">
        <v>10.625999999999999</v>
      </c>
      <c r="T13" s="21">
        <v>11.137</v>
      </c>
      <c r="U13" s="21">
        <v>9.9619999999999997</v>
      </c>
      <c r="V13" s="21">
        <v>11.134</v>
      </c>
      <c r="W13" s="21">
        <v>10.943</v>
      </c>
      <c r="X13" s="21">
        <v>11</v>
      </c>
      <c r="Y13" s="21">
        <v>11.065</v>
      </c>
      <c r="Z13" s="21">
        <v>11.191000000000001</v>
      </c>
      <c r="AA13" s="21">
        <v>11.279</v>
      </c>
      <c r="AB13" s="21">
        <v>11.169</v>
      </c>
      <c r="AC13" s="21">
        <v>11.09</v>
      </c>
      <c r="AD13" s="21">
        <v>11.468</v>
      </c>
      <c r="AE13" s="21">
        <v>9.7249999999999996</v>
      </c>
      <c r="AF13" s="28"/>
      <c r="AG13" s="13" t="s">
        <v>4</v>
      </c>
      <c r="AH13" s="21">
        <v>9.3849999999999998</v>
      </c>
      <c r="AI13" s="21">
        <v>10.27</v>
      </c>
      <c r="AJ13" s="21">
        <v>9.64</v>
      </c>
      <c r="AK13" s="14"/>
    </row>
    <row r="14" spans="1:37">
      <c r="A14" s="13" t="s">
        <v>5</v>
      </c>
      <c r="B14" s="21">
        <v>0.189</v>
      </c>
      <c r="C14" s="21">
        <v>0.11700000000000001</v>
      </c>
      <c r="D14" s="21">
        <v>0.11899999999999999</v>
      </c>
      <c r="E14" s="28"/>
      <c r="F14" s="13" t="s">
        <v>5</v>
      </c>
      <c r="G14" s="41" t="s">
        <v>78</v>
      </c>
      <c r="H14" s="41" t="s">
        <v>78</v>
      </c>
      <c r="I14" s="41" t="s">
        <v>78</v>
      </c>
      <c r="J14" s="41" t="s">
        <v>78</v>
      </c>
      <c r="K14" s="41" t="s">
        <v>78</v>
      </c>
      <c r="L14" s="41" t="s">
        <v>78</v>
      </c>
      <c r="M14" s="41" t="s">
        <v>78</v>
      </c>
      <c r="N14" s="41" t="s">
        <v>78</v>
      </c>
      <c r="O14" s="41" t="s">
        <v>78</v>
      </c>
      <c r="P14" s="41" t="s">
        <v>78</v>
      </c>
      <c r="Q14" s="27"/>
      <c r="R14" s="13" t="s">
        <v>5</v>
      </c>
      <c r="S14" s="41" t="s">
        <v>78</v>
      </c>
      <c r="T14" s="41" t="s">
        <v>78</v>
      </c>
      <c r="U14" s="41" t="s">
        <v>78</v>
      </c>
      <c r="V14" s="41" t="s">
        <v>78</v>
      </c>
      <c r="W14" s="41" t="s">
        <v>78</v>
      </c>
      <c r="X14" s="41" t="s">
        <v>78</v>
      </c>
      <c r="Y14" s="41" t="s">
        <v>78</v>
      </c>
      <c r="Z14" s="41" t="s">
        <v>78</v>
      </c>
      <c r="AA14" s="41" t="s">
        <v>78</v>
      </c>
      <c r="AB14" s="41" t="s">
        <v>78</v>
      </c>
      <c r="AC14" s="41" t="s">
        <v>78</v>
      </c>
      <c r="AD14" s="41" t="s">
        <v>78</v>
      </c>
      <c r="AE14" s="41" t="s">
        <v>78</v>
      </c>
      <c r="AF14" s="27"/>
      <c r="AG14" s="13" t="s">
        <v>5</v>
      </c>
      <c r="AH14" s="41" t="s">
        <v>78</v>
      </c>
      <c r="AI14" s="41" t="s">
        <v>78</v>
      </c>
      <c r="AJ14" s="21">
        <v>6.7000000000000004E-2</v>
      </c>
      <c r="AK14" s="14"/>
    </row>
    <row r="15" spans="1:37">
      <c r="A15" s="13" t="s">
        <v>6</v>
      </c>
      <c r="B15" s="41" t="s">
        <v>78</v>
      </c>
      <c r="C15" s="41" t="s">
        <v>78</v>
      </c>
      <c r="D15" s="41" t="s">
        <v>78</v>
      </c>
      <c r="E15" s="27"/>
      <c r="F15" s="13" t="s">
        <v>6</v>
      </c>
      <c r="G15" s="41" t="s">
        <v>78</v>
      </c>
      <c r="H15" s="41" t="s">
        <v>78</v>
      </c>
      <c r="I15" s="41" t="s">
        <v>78</v>
      </c>
      <c r="J15" s="41" t="s">
        <v>78</v>
      </c>
      <c r="K15" s="21">
        <v>9.2999999999999999E-2</v>
      </c>
      <c r="L15" s="41" t="s">
        <v>78</v>
      </c>
      <c r="M15" s="41" t="s">
        <v>78</v>
      </c>
      <c r="N15" s="41" t="s">
        <v>78</v>
      </c>
      <c r="O15" s="41" t="s">
        <v>78</v>
      </c>
      <c r="P15" s="41" t="s">
        <v>78</v>
      </c>
      <c r="Q15" s="27"/>
      <c r="R15" s="13" t="s">
        <v>6</v>
      </c>
      <c r="S15" s="41" t="s">
        <v>78</v>
      </c>
      <c r="T15" s="41" t="s">
        <v>78</v>
      </c>
      <c r="U15" s="41" t="s">
        <v>78</v>
      </c>
      <c r="V15" s="41" t="s">
        <v>78</v>
      </c>
      <c r="W15" s="41" t="s">
        <v>78</v>
      </c>
      <c r="X15" s="41" t="s">
        <v>78</v>
      </c>
      <c r="Y15" s="41" t="s">
        <v>78</v>
      </c>
      <c r="Z15" s="41" t="s">
        <v>78</v>
      </c>
      <c r="AA15" s="41" t="s">
        <v>78</v>
      </c>
      <c r="AB15" s="41" t="s">
        <v>78</v>
      </c>
      <c r="AC15" s="41" t="s">
        <v>78</v>
      </c>
      <c r="AD15" s="41" t="s">
        <v>78</v>
      </c>
      <c r="AE15" s="41" t="s">
        <v>78</v>
      </c>
      <c r="AF15" s="27"/>
      <c r="AG15" s="13" t="s">
        <v>6</v>
      </c>
      <c r="AH15" s="41" t="s">
        <v>78</v>
      </c>
      <c r="AI15" s="41" t="s">
        <v>78</v>
      </c>
      <c r="AJ15" s="41" t="s">
        <v>78</v>
      </c>
      <c r="AK15" s="14"/>
    </row>
    <row r="16" spans="1:37">
      <c r="A16" s="13" t="s">
        <v>7</v>
      </c>
      <c r="B16" s="41" t="s">
        <v>78</v>
      </c>
      <c r="C16" s="21">
        <v>0.16</v>
      </c>
      <c r="D16" s="41" t="s">
        <v>78</v>
      </c>
      <c r="E16" s="27"/>
      <c r="F16" s="13" t="s">
        <v>7</v>
      </c>
      <c r="G16" s="21">
        <v>0.29599999999999999</v>
      </c>
      <c r="H16" s="21">
        <v>0.14399999999999999</v>
      </c>
      <c r="I16" s="41" t="s">
        <v>78</v>
      </c>
      <c r="J16" s="21">
        <v>0.14599999999999999</v>
      </c>
      <c r="K16" s="21">
        <v>0.25800000000000001</v>
      </c>
      <c r="L16" s="41" t="s">
        <v>78</v>
      </c>
      <c r="M16" s="21">
        <v>0.183</v>
      </c>
      <c r="N16" s="41" t="s">
        <v>78</v>
      </c>
      <c r="O16" s="21">
        <v>0.158</v>
      </c>
      <c r="P16" s="41" t="s">
        <v>78</v>
      </c>
      <c r="Q16" s="27"/>
      <c r="R16" s="13" t="s">
        <v>7</v>
      </c>
      <c r="S16" s="21">
        <v>0.13600000000000001</v>
      </c>
      <c r="T16" s="41" t="s">
        <v>78</v>
      </c>
      <c r="U16" s="21">
        <v>0.14899999999999999</v>
      </c>
      <c r="V16" s="21">
        <v>0.17499999999999999</v>
      </c>
      <c r="W16" s="41" t="s">
        <v>78</v>
      </c>
      <c r="X16" s="21">
        <v>0.128</v>
      </c>
      <c r="Y16" s="21">
        <v>0.19</v>
      </c>
      <c r="Z16" s="21">
        <v>0.218</v>
      </c>
      <c r="AA16" s="21">
        <v>0.21</v>
      </c>
      <c r="AB16" s="21">
        <v>0.19</v>
      </c>
      <c r="AC16" s="21">
        <v>0.20599999999999999</v>
      </c>
      <c r="AD16" s="21">
        <v>0.26700000000000002</v>
      </c>
      <c r="AE16" s="41" t="s">
        <v>78</v>
      </c>
      <c r="AF16" s="27"/>
      <c r="AG16" s="13" t="s">
        <v>7</v>
      </c>
      <c r="AH16" s="21">
        <v>0.114</v>
      </c>
      <c r="AI16" s="21">
        <v>0.20799999999999999</v>
      </c>
      <c r="AJ16" s="41" t="s">
        <v>78</v>
      </c>
      <c r="AK16" s="14"/>
    </row>
    <row r="17" spans="1:37">
      <c r="A17" s="17" t="s">
        <v>8</v>
      </c>
      <c r="B17" s="21">
        <f>SUM(B6:B16)</f>
        <v>100.068585</v>
      </c>
      <c r="C17" s="21">
        <f t="shared" ref="C17:D17" si="0">SUM(C6:C16)</f>
        <v>100.5930975</v>
      </c>
      <c r="D17" s="21">
        <f t="shared" si="0"/>
        <v>99.854835000000008</v>
      </c>
      <c r="E17" s="28"/>
      <c r="F17" s="17" t="s">
        <v>8</v>
      </c>
      <c r="G17" s="21">
        <f t="shared" ref="G17" si="1">SUM(G6:G16)</f>
        <v>100.53106750000002</v>
      </c>
      <c r="H17" s="21">
        <f t="shared" ref="H17" si="2">SUM(H6:H16)</f>
        <v>100.437905</v>
      </c>
      <c r="I17" s="21">
        <f t="shared" ref="I17" si="3">SUM(I6:I16)</f>
        <v>100.40657749999998</v>
      </c>
      <c r="J17" s="21">
        <f t="shared" ref="J17" si="4">SUM(J6:J16)</f>
        <v>100.820335</v>
      </c>
      <c r="K17" s="21">
        <f t="shared" ref="K17" si="5">SUM(K6:K16)</f>
        <v>100.78452749999998</v>
      </c>
      <c r="L17" s="21">
        <f t="shared" ref="L17" si="6">SUM(L6:L16)</f>
        <v>100.548755</v>
      </c>
      <c r="M17" s="21">
        <f t="shared" ref="M17" si="7">SUM(M6:M16)</f>
        <v>100.479365</v>
      </c>
      <c r="N17" s="21">
        <f t="shared" ref="N17" si="8">SUM(N6:N16)</f>
        <v>100.66383500000001</v>
      </c>
      <c r="O17" s="21">
        <f t="shared" ref="O17" si="9">SUM(O6:O16)</f>
        <v>100.34448499999999</v>
      </c>
      <c r="P17" s="21">
        <f t="shared" ref="P17" si="10">SUM(P6:P16)</f>
        <v>100.5779575</v>
      </c>
      <c r="Q17" s="28"/>
      <c r="R17" s="31" t="s">
        <v>9</v>
      </c>
      <c r="S17" s="21">
        <f t="shared" ref="S17" si="11">SUM(S6:S16)</f>
        <v>99.475297500000011</v>
      </c>
      <c r="T17" s="21">
        <f t="shared" ref="T17" si="12">SUM(T6:T16)</f>
        <v>100.34224250000001</v>
      </c>
      <c r="U17" s="21">
        <f t="shared" ref="U17" si="13">SUM(U6:U16)</f>
        <v>99.958952499999995</v>
      </c>
      <c r="V17" s="21">
        <f t="shared" ref="V17" si="14">SUM(V6:V16)</f>
        <v>100.72397499999998</v>
      </c>
      <c r="W17" s="21">
        <f t="shared" ref="W17" si="15">SUM(W6:W16)</f>
        <v>100.97624249999998</v>
      </c>
      <c r="X17" s="21">
        <f t="shared" ref="X17" si="16">SUM(X6:X16)</f>
        <v>102.03085499999999</v>
      </c>
      <c r="Y17" s="21">
        <f t="shared" ref="Y17" si="17">SUM(Y6:Y16)</f>
        <v>100.77580999999999</v>
      </c>
      <c r="Z17" s="21">
        <f t="shared" ref="Z17" si="18">SUM(Z6:Z16)</f>
        <v>100.839735</v>
      </c>
      <c r="AA17" s="21">
        <f t="shared" ref="AA17" si="19">SUM(AA6:AA16)</f>
        <v>101.349045</v>
      </c>
      <c r="AB17" s="21">
        <f t="shared" ref="AB17" si="20">SUM(AB6:AB16)</f>
        <v>100.9137625</v>
      </c>
      <c r="AC17" s="21">
        <f t="shared" ref="AC17" si="21">SUM(AC6:AC16)</f>
        <v>100.76347750000001</v>
      </c>
      <c r="AD17" s="21">
        <f t="shared" ref="AD17" si="22">SUM(AD6:AD16)</f>
        <v>100.48062250000001</v>
      </c>
      <c r="AE17" s="21">
        <f t="shared" ref="AE17" si="23">SUM(AE6:AE16)</f>
        <v>100.07805999999999</v>
      </c>
      <c r="AF17" s="28"/>
      <c r="AG17" s="31" t="s">
        <v>9</v>
      </c>
      <c r="AH17" s="21">
        <f t="shared" ref="AH17" si="24">SUM(AH6:AH16)</f>
        <v>99.645627500000003</v>
      </c>
      <c r="AI17" s="21">
        <f t="shared" ref="AI17" si="25">SUM(AI6:AI16)</f>
        <v>100.06999749999999</v>
      </c>
      <c r="AJ17" s="21">
        <f t="shared" ref="AJ17" si="26">SUM(AJ6:AJ16)</f>
        <v>99.765592500000011</v>
      </c>
      <c r="AK17" s="14"/>
    </row>
    <row r="19" spans="1:37">
      <c r="A19" s="30" t="s">
        <v>38</v>
      </c>
      <c r="B19" s="37" t="s">
        <v>74</v>
      </c>
      <c r="C19" s="37" t="s">
        <v>75</v>
      </c>
      <c r="F19" s="30" t="s">
        <v>42</v>
      </c>
      <c r="G19" s="57" t="s">
        <v>74</v>
      </c>
      <c r="H19" s="37" t="s">
        <v>75</v>
      </c>
      <c r="R19" s="30" t="s">
        <v>43</v>
      </c>
      <c r="S19" s="37" t="s">
        <v>74</v>
      </c>
      <c r="T19" s="37" t="s">
        <v>75</v>
      </c>
      <c r="AG19" s="30" t="s">
        <v>44</v>
      </c>
      <c r="AH19" s="37" t="s">
        <v>74</v>
      </c>
      <c r="AI19" s="37" t="s">
        <v>75</v>
      </c>
    </row>
    <row r="20" spans="1:37">
      <c r="A20" s="13" t="s">
        <v>58</v>
      </c>
      <c r="B20" s="39" t="s">
        <v>76</v>
      </c>
      <c r="C20" s="21">
        <v>3.2000000000000001E-2</v>
      </c>
      <c r="F20" s="13" t="s">
        <v>58</v>
      </c>
      <c r="G20" s="39" t="s">
        <v>76</v>
      </c>
      <c r="H20" s="39" t="s">
        <v>76</v>
      </c>
      <c r="R20" s="13" t="s">
        <v>58</v>
      </c>
      <c r="S20" s="39" t="s">
        <v>76</v>
      </c>
      <c r="T20" s="39" t="s">
        <v>76</v>
      </c>
      <c r="AG20" s="13" t="s">
        <v>58</v>
      </c>
      <c r="AH20" s="39" t="s">
        <v>76</v>
      </c>
      <c r="AI20" s="39" t="s">
        <v>76</v>
      </c>
    </row>
    <row r="21" spans="1:37">
      <c r="A21" s="13" t="s">
        <v>59</v>
      </c>
      <c r="B21" s="21">
        <v>25.638000000000002</v>
      </c>
      <c r="C21" s="21">
        <v>28.45</v>
      </c>
      <c r="F21" s="13" t="s">
        <v>59</v>
      </c>
      <c r="G21" s="39">
        <f t="shared" ref="G21:G27" si="27">AVERAGE(I7:M7)</f>
        <v>22.3506</v>
      </c>
      <c r="H21" s="21">
        <v>25.004000000000001</v>
      </c>
      <c r="R21" s="13" t="s">
        <v>59</v>
      </c>
      <c r="S21" s="39">
        <f t="shared" ref="S21:S27" si="28">AVERAGE(W7:AC7)</f>
        <v>20.296714285714284</v>
      </c>
      <c r="T21" s="21">
        <v>16.085999999999999</v>
      </c>
      <c r="AG21" s="13" t="s">
        <v>59</v>
      </c>
      <c r="AH21" s="21">
        <v>22.105</v>
      </c>
      <c r="AI21" s="21">
        <v>19.617999999999999</v>
      </c>
    </row>
    <row r="22" spans="1:37">
      <c r="A22" s="13" t="s">
        <v>1</v>
      </c>
      <c r="B22" s="39" t="s">
        <v>76</v>
      </c>
      <c r="C22" s="39" t="s">
        <v>76</v>
      </c>
      <c r="F22" s="13" t="s">
        <v>1</v>
      </c>
      <c r="G22" s="39">
        <f t="shared" si="27"/>
        <v>7.7799999999999994E-2</v>
      </c>
      <c r="H22" s="39" t="s">
        <v>105</v>
      </c>
      <c r="R22" s="13" t="s">
        <v>1</v>
      </c>
      <c r="S22" s="39">
        <f>SUM(W8:AC8)/7</f>
        <v>6.242857142857143E-2</v>
      </c>
      <c r="T22" s="39" t="s">
        <v>76</v>
      </c>
      <c r="AG22" s="13" t="s">
        <v>1</v>
      </c>
      <c r="AH22" s="39" t="s">
        <v>76</v>
      </c>
      <c r="AI22" s="39" t="s">
        <v>76</v>
      </c>
    </row>
    <row r="23" spans="1:37">
      <c r="A23" s="13" t="s">
        <v>35</v>
      </c>
      <c r="B23" s="21">
        <v>43.587000000000003</v>
      </c>
      <c r="C23" s="21">
        <v>40.322000000000003</v>
      </c>
      <c r="F23" s="13" t="s">
        <v>35</v>
      </c>
      <c r="G23" s="39">
        <f t="shared" si="27"/>
        <v>47.798400000000001</v>
      </c>
      <c r="H23" s="21">
        <v>44.939</v>
      </c>
      <c r="R23" s="13" t="s">
        <v>35</v>
      </c>
      <c r="S23" s="39">
        <f t="shared" si="28"/>
        <v>50.134714285714281</v>
      </c>
      <c r="T23" s="21">
        <v>53.991999999999997</v>
      </c>
      <c r="AG23" s="13" t="s">
        <v>35</v>
      </c>
      <c r="AH23" s="21">
        <v>47.466999999999999</v>
      </c>
      <c r="AI23" s="21">
        <v>49.920999999999999</v>
      </c>
    </row>
    <row r="24" spans="1:37">
      <c r="A24" s="13" t="s">
        <v>61</v>
      </c>
      <c r="B24" s="21">
        <v>0.16300000000000001</v>
      </c>
      <c r="C24" s="21">
        <v>0.14099999999999999</v>
      </c>
      <c r="F24" s="13" t="s">
        <v>61</v>
      </c>
      <c r="G24" s="39">
        <f t="shared" si="27"/>
        <v>0.16420000000000001</v>
      </c>
      <c r="H24" s="21">
        <v>0.187</v>
      </c>
      <c r="R24" s="13" t="s">
        <v>61</v>
      </c>
      <c r="S24" s="39">
        <f t="shared" si="28"/>
        <v>0.41942857142857148</v>
      </c>
      <c r="T24" s="21">
        <v>0.17199999999999999</v>
      </c>
      <c r="AG24" s="13" t="s">
        <v>61</v>
      </c>
      <c r="AH24" s="21">
        <v>8.3000000000000004E-2</v>
      </c>
      <c r="AI24" s="21">
        <v>8.6999999999999994E-2</v>
      </c>
    </row>
    <row r="25" spans="1:37">
      <c r="A25" s="13" t="s">
        <v>2</v>
      </c>
      <c r="B25" s="21">
        <v>19.928999999999998</v>
      </c>
      <c r="C25" s="21">
        <v>19.256</v>
      </c>
      <c r="F25" s="13" t="s">
        <v>2</v>
      </c>
      <c r="G25" s="39">
        <f t="shared" si="27"/>
        <v>18.409800000000001</v>
      </c>
      <c r="H25" s="21">
        <v>18.286999999999999</v>
      </c>
      <c r="R25" s="13" t="s">
        <v>2</v>
      </c>
      <c r="S25" s="39">
        <f t="shared" si="28"/>
        <v>18.617428571428572</v>
      </c>
      <c r="T25" s="21">
        <v>19.731999999999999</v>
      </c>
      <c r="AG25" s="13" t="s">
        <v>2</v>
      </c>
      <c r="AH25" s="21">
        <v>19.521999999999998</v>
      </c>
      <c r="AI25" s="21">
        <v>19.966000000000001</v>
      </c>
    </row>
    <row r="26" spans="1:37">
      <c r="A26" s="13" t="s">
        <v>3</v>
      </c>
      <c r="B26" s="21">
        <v>0.33009749999999999</v>
      </c>
      <c r="C26" s="21">
        <v>0.35158500000000004</v>
      </c>
      <c r="F26" s="13" t="s">
        <v>3</v>
      </c>
      <c r="G26" s="39">
        <f t="shared" si="27"/>
        <v>0.323712</v>
      </c>
      <c r="H26" s="21">
        <v>0.34595750000000008</v>
      </c>
      <c r="R26" s="13" t="s">
        <v>3</v>
      </c>
      <c r="S26" s="39">
        <f t="shared" si="28"/>
        <v>0.29356107142857141</v>
      </c>
      <c r="T26" s="21">
        <v>0.37106000000000006</v>
      </c>
      <c r="AG26" s="13" t="s">
        <v>3</v>
      </c>
      <c r="AH26" s="21">
        <v>0.41499750000000002</v>
      </c>
      <c r="AI26" s="21">
        <v>0.46659249999999997</v>
      </c>
    </row>
    <row r="27" spans="1:37">
      <c r="A27" s="13" t="s">
        <v>4</v>
      </c>
      <c r="B27" s="21">
        <v>10.669</v>
      </c>
      <c r="C27" s="21">
        <v>11.327</v>
      </c>
      <c r="F27" s="13" t="s">
        <v>4</v>
      </c>
      <c r="G27" s="39">
        <f t="shared" si="27"/>
        <v>11.347399999999999</v>
      </c>
      <c r="H27" s="21">
        <v>11.815</v>
      </c>
      <c r="J27" s="56"/>
      <c r="R27" s="13" t="s">
        <v>4</v>
      </c>
      <c r="S27" s="39">
        <f t="shared" si="28"/>
        <v>11.105285714285714</v>
      </c>
      <c r="T27" s="21">
        <v>9.7249999999999996</v>
      </c>
      <c r="AG27" s="13" t="s">
        <v>4</v>
      </c>
      <c r="AH27" s="21">
        <v>10.27</v>
      </c>
      <c r="AI27" s="21">
        <v>9.64</v>
      </c>
    </row>
    <row r="28" spans="1:37">
      <c r="A28" s="13" t="s">
        <v>5</v>
      </c>
      <c r="B28" s="21">
        <v>0.11700000000000001</v>
      </c>
      <c r="C28" s="21">
        <v>0.189</v>
      </c>
      <c r="F28" s="13" t="s">
        <v>5</v>
      </c>
      <c r="G28" s="39" t="s">
        <v>76</v>
      </c>
      <c r="H28" s="39" t="s">
        <v>76</v>
      </c>
      <c r="R28" s="13" t="s">
        <v>5</v>
      </c>
      <c r="S28" s="39" t="s">
        <v>76</v>
      </c>
      <c r="T28" s="39" t="s">
        <v>76</v>
      </c>
      <c r="AG28" s="13" t="s">
        <v>5</v>
      </c>
      <c r="AH28" s="39" t="s">
        <v>76</v>
      </c>
      <c r="AI28" s="21">
        <v>6.7000000000000004E-2</v>
      </c>
    </row>
    <row r="29" spans="1:37">
      <c r="A29" s="13" t="s">
        <v>6</v>
      </c>
      <c r="B29" s="39" t="s">
        <v>76</v>
      </c>
      <c r="C29" s="39" t="s">
        <v>76</v>
      </c>
      <c r="F29" s="13" t="s">
        <v>6</v>
      </c>
      <c r="G29" s="39" t="s">
        <v>76</v>
      </c>
      <c r="H29" s="39" t="s">
        <v>76</v>
      </c>
      <c r="R29" s="13" t="s">
        <v>6</v>
      </c>
      <c r="S29" s="39" t="s">
        <v>76</v>
      </c>
      <c r="T29" s="39" t="s">
        <v>76</v>
      </c>
      <c r="AG29" s="13" t="s">
        <v>6</v>
      </c>
      <c r="AH29" s="39" t="s">
        <v>76</v>
      </c>
      <c r="AI29" s="39" t="s">
        <v>76</v>
      </c>
    </row>
    <row r="30" spans="1:37">
      <c r="A30" s="13" t="s">
        <v>7</v>
      </c>
      <c r="B30" s="21">
        <v>0.16</v>
      </c>
      <c r="C30" s="39" t="s">
        <v>76</v>
      </c>
      <c r="F30" s="13" t="s">
        <v>7</v>
      </c>
      <c r="G30" s="39">
        <f>SUM(I16:M16)/5</f>
        <v>0.11739999999999999</v>
      </c>
      <c r="H30" s="39" t="s">
        <v>76</v>
      </c>
      <c r="R30" s="13" t="s">
        <v>7</v>
      </c>
      <c r="S30" s="39">
        <f>SUM(W16:AC16)/7</f>
        <v>0.16314285714285712</v>
      </c>
      <c r="T30" s="39" t="s">
        <v>76</v>
      </c>
      <c r="AG30" s="13" t="s">
        <v>7</v>
      </c>
      <c r="AH30" s="21">
        <v>0.20799999999999999</v>
      </c>
      <c r="AI30" s="39" t="s">
        <v>76</v>
      </c>
    </row>
    <row r="31" spans="1:37">
      <c r="A31" s="17" t="s">
        <v>8</v>
      </c>
      <c r="B31" s="21">
        <f t="shared" ref="B31" si="29">SUM(B20:B30)</f>
        <v>100.5930975</v>
      </c>
      <c r="C31" s="21">
        <f>SUM(C20:C30)</f>
        <v>100.068585</v>
      </c>
      <c r="F31" s="17" t="s">
        <v>8</v>
      </c>
      <c r="G31" s="39">
        <f>SUM(G20:G30)</f>
        <v>100.58931199999999</v>
      </c>
      <c r="H31" s="39">
        <f>SUM(H20:H30)</f>
        <v>100.5779575</v>
      </c>
      <c r="R31" s="17" t="s">
        <v>8</v>
      </c>
      <c r="S31" s="39">
        <f>SUM(S20:S30)</f>
        <v>101.09270392857142</v>
      </c>
      <c r="T31" s="39">
        <f>SUM(T20:T30)</f>
        <v>100.07805999999999</v>
      </c>
      <c r="AG31" s="17" t="s">
        <v>8</v>
      </c>
      <c r="AH31" s="21">
        <f t="shared" ref="AH31:AI31" si="30">SUM(AH20:AH30)</f>
        <v>100.06999749999999</v>
      </c>
      <c r="AI31" s="21">
        <f t="shared" si="30"/>
        <v>99.765592500000011</v>
      </c>
    </row>
    <row r="32" spans="1:37" ht="15">
      <c r="B32" s="5"/>
      <c r="C32" s="5"/>
      <c r="G32" s="5"/>
      <c r="H32" s="5"/>
      <c r="S32" s="5"/>
      <c r="AF32" s="46"/>
      <c r="AG32" s="46"/>
      <c r="AH32" s="51"/>
      <c r="AI32" s="46"/>
      <c r="AJ32" s="46"/>
    </row>
    <row r="33" spans="1:36" s="14" customFormat="1" ht="13">
      <c r="A33" s="30" t="s">
        <v>38</v>
      </c>
      <c r="B33" s="44" t="s">
        <v>62</v>
      </c>
      <c r="C33" s="45" t="s">
        <v>63</v>
      </c>
      <c r="F33" s="19" t="s">
        <v>42</v>
      </c>
      <c r="G33" s="44" t="s">
        <v>62</v>
      </c>
      <c r="H33" s="45" t="s">
        <v>63</v>
      </c>
      <c r="R33" s="19" t="s">
        <v>43</v>
      </c>
      <c r="S33" s="44" t="s">
        <v>62</v>
      </c>
      <c r="T33" s="45" t="s">
        <v>63</v>
      </c>
      <c r="AG33" s="19" t="s">
        <v>44</v>
      </c>
      <c r="AH33" s="44" t="s">
        <v>62</v>
      </c>
      <c r="AI33" s="45" t="s">
        <v>63</v>
      </c>
    </row>
    <row r="34" spans="1:36" s="14" customFormat="1" ht="13">
      <c r="A34" s="47" t="s">
        <v>64</v>
      </c>
      <c r="B34" s="48" t="s">
        <v>77</v>
      </c>
      <c r="C34" s="49">
        <v>9.6925767608728138E-4</v>
      </c>
      <c r="F34" s="47" t="s">
        <v>64</v>
      </c>
      <c r="G34" s="48" t="s">
        <v>77</v>
      </c>
      <c r="H34" s="48" t="s">
        <v>77</v>
      </c>
      <c r="R34" s="47" t="s">
        <v>64</v>
      </c>
      <c r="S34" s="48" t="s">
        <v>77</v>
      </c>
      <c r="T34" s="48" t="s">
        <v>77</v>
      </c>
      <c r="AG34" s="47" t="s">
        <v>104</v>
      </c>
      <c r="AH34" s="48" t="s">
        <v>77</v>
      </c>
      <c r="AI34" s="48" t="s">
        <v>77</v>
      </c>
    </row>
    <row r="35" spans="1:36" s="14" customFormat="1" ht="13">
      <c r="A35" s="47" t="s">
        <v>65</v>
      </c>
      <c r="B35" s="49">
        <v>0.92590210629986425</v>
      </c>
      <c r="C35" s="49">
        <v>1.0156053914509349</v>
      </c>
      <c r="F35" s="47" t="s">
        <v>65</v>
      </c>
      <c r="G35" s="49">
        <v>0.81472432558781294</v>
      </c>
      <c r="H35" s="49">
        <v>0.89890930465548258</v>
      </c>
      <c r="R35" s="47" t="s">
        <v>65</v>
      </c>
      <c r="S35" s="49">
        <v>0.7441481839095162</v>
      </c>
      <c r="T35" s="49">
        <v>0.61091867832379376</v>
      </c>
      <c r="AG35" s="47" t="s">
        <v>65</v>
      </c>
      <c r="AH35" s="49">
        <v>0.81592413555767485</v>
      </c>
      <c r="AI35" s="49">
        <v>0.73637669348289425</v>
      </c>
    </row>
    <row r="36" spans="1:36" s="14" customFormat="1" ht="13">
      <c r="A36" s="47" t="s">
        <v>66</v>
      </c>
      <c r="B36" s="48" t="s">
        <v>77</v>
      </c>
      <c r="C36" s="48" t="s">
        <v>77</v>
      </c>
      <c r="F36" s="47" t="s">
        <v>66</v>
      </c>
      <c r="G36" s="61">
        <v>1.8099877989524984E-3</v>
      </c>
      <c r="H36" s="48" t="s">
        <v>77</v>
      </c>
      <c r="R36" s="47" t="s">
        <v>66</v>
      </c>
      <c r="S36" s="49">
        <v>1.4608029527062765E-3</v>
      </c>
      <c r="T36" s="48" t="s">
        <v>77</v>
      </c>
      <c r="AG36" s="47" t="s">
        <v>66</v>
      </c>
      <c r="AH36" s="48" t="s">
        <v>77</v>
      </c>
      <c r="AI36" s="48" t="s">
        <v>77</v>
      </c>
    </row>
    <row r="37" spans="1:36" s="14" customFormat="1" ht="13">
      <c r="A37" s="47" t="s">
        <v>67</v>
      </c>
      <c r="B37" s="49">
        <v>1.0559899441993865</v>
      </c>
      <c r="C37" s="49">
        <v>0.96562092313771986</v>
      </c>
      <c r="F37" s="47" t="s">
        <v>67</v>
      </c>
      <c r="G37" s="61">
        <v>1.1688444842819754</v>
      </c>
      <c r="H37" s="49">
        <v>1.0838062845365415</v>
      </c>
      <c r="R37" s="47" t="s">
        <v>67</v>
      </c>
      <c r="S37" s="49">
        <v>1.2330881024947389</v>
      </c>
      <c r="T37" s="49">
        <v>1.3755824600806048</v>
      </c>
      <c r="AG37" s="47" t="s">
        <v>67</v>
      </c>
      <c r="AH37" s="49">
        <v>1.1753654499868902</v>
      </c>
      <c r="AI37" s="49">
        <v>1.2570439320011131</v>
      </c>
    </row>
    <row r="38" spans="1:36" s="14" customFormat="1" ht="13">
      <c r="A38" s="47" t="s">
        <v>68</v>
      </c>
      <c r="B38" s="49">
        <v>4.0046499150392743E-3</v>
      </c>
      <c r="C38" s="49">
        <v>3.4241900628441502E-3</v>
      </c>
      <c r="F38" s="47" t="s">
        <v>68</v>
      </c>
      <c r="G38" s="61">
        <v>4.07183970533495E-3</v>
      </c>
      <c r="H38" s="49">
        <v>4.5734508389933259E-3</v>
      </c>
      <c r="R38" s="47" t="s">
        <v>68</v>
      </c>
      <c r="S38" s="49">
        <v>1.0461349755026944E-2</v>
      </c>
      <c r="T38" s="49">
        <v>4.4438542761781634E-3</v>
      </c>
      <c r="AG38" s="47" t="s">
        <v>68</v>
      </c>
      <c r="AH38" s="49">
        <v>2.0841711318261005E-3</v>
      </c>
      <c r="AI38" s="49">
        <v>2.221572955708039E-3</v>
      </c>
    </row>
    <row r="39" spans="1:36" s="14" customFormat="1" ht="13">
      <c r="A39" s="53" t="s">
        <v>79</v>
      </c>
      <c r="B39" s="49">
        <v>1.410329958570955E-2</v>
      </c>
      <c r="C39" s="49">
        <v>1.3410979996326233E-2</v>
      </c>
      <c r="F39" s="53" t="s">
        <v>79</v>
      </c>
      <c r="G39" s="61">
        <v>8.7393748269715132E-3</v>
      </c>
      <c r="H39" s="49">
        <v>1.2710959968982749E-2</v>
      </c>
      <c r="R39" s="53" t="s">
        <v>79</v>
      </c>
      <c r="S39" s="49">
        <v>9.3807579353040182E-3</v>
      </c>
      <c r="T39" s="49">
        <v>9.0550073194233249E-3</v>
      </c>
      <c r="AG39" s="53" t="s">
        <v>79</v>
      </c>
      <c r="AH39" s="49">
        <v>6.6262433236090601E-3</v>
      </c>
      <c r="AI39" s="49">
        <v>4.3578015602854236E-3</v>
      </c>
    </row>
    <row r="40" spans="1:36" s="14" customFormat="1" ht="13">
      <c r="A40" s="53" t="s">
        <v>80</v>
      </c>
      <c r="B40" s="49">
        <v>0.496602049486078</v>
      </c>
      <c r="C40" s="49">
        <v>0.47435642453957738</v>
      </c>
      <c r="F40" s="53" t="s">
        <v>80</v>
      </c>
      <c r="G40" s="61">
        <v>0.46744433948888575</v>
      </c>
      <c r="H40" s="49">
        <v>0.45379030006662219</v>
      </c>
      <c r="R40" s="53" t="s">
        <v>80</v>
      </c>
      <c r="S40" s="49">
        <v>0.47496706817454243</v>
      </c>
      <c r="T40" s="49">
        <v>0.52269856547202376</v>
      </c>
      <c r="AG40" s="53" t="s">
        <v>80</v>
      </c>
      <c r="AH40" s="49">
        <v>0.50468758687336934</v>
      </c>
      <c r="AI40" s="49">
        <v>0.52743241307842093</v>
      </c>
    </row>
    <row r="41" spans="1:36" s="14" customFormat="1" ht="13">
      <c r="A41" s="47" t="s">
        <v>69</v>
      </c>
      <c r="B41" s="49">
        <v>8.5673121212489819E-3</v>
      </c>
      <c r="C41" s="49">
        <v>9.019749789405139E-3</v>
      </c>
      <c r="F41" s="47" t="s">
        <v>69</v>
      </c>
      <c r="G41" s="61">
        <v>8.4801146009039034E-3</v>
      </c>
      <c r="H41" s="49">
        <v>8.938210141432994E-3</v>
      </c>
      <c r="R41" s="47" t="s">
        <v>69</v>
      </c>
      <c r="S41" s="49">
        <v>7.7348799439444574E-3</v>
      </c>
      <c r="T41" s="49">
        <v>1.012746858245102E-2</v>
      </c>
      <c r="AG41" s="47" t="s">
        <v>69</v>
      </c>
      <c r="AH41" s="49">
        <v>1.100844980321874E-2</v>
      </c>
      <c r="AI41" s="49">
        <v>1.2586485597039223E-2</v>
      </c>
    </row>
    <row r="42" spans="1:36" s="14" customFormat="1" ht="13">
      <c r="A42" s="47" t="s">
        <v>70</v>
      </c>
      <c r="B42" s="49">
        <v>0.48736947827644134</v>
      </c>
      <c r="C42" s="49">
        <v>0.51145957253030527</v>
      </c>
      <c r="F42" s="47" t="s">
        <v>70</v>
      </c>
      <c r="G42" s="61">
        <v>0.52320458984839135</v>
      </c>
      <c r="H42" s="49">
        <v>0.53727148979194461</v>
      </c>
      <c r="R42" s="47" t="s">
        <v>70</v>
      </c>
      <c r="S42" s="49">
        <v>0.51501171519487021</v>
      </c>
      <c r="T42" s="49">
        <v>0.46717396594552529</v>
      </c>
      <c r="AG42" s="47" t="s">
        <v>70</v>
      </c>
      <c r="AH42" s="49">
        <v>0.47949423305619482</v>
      </c>
      <c r="AI42" s="49">
        <v>0.45769484609763694</v>
      </c>
    </row>
    <row r="43" spans="1:36" s="14" customFormat="1" ht="13">
      <c r="A43" s="47" t="s">
        <v>71</v>
      </c>
      <c r="B43" s="49">
        <v>3.8412395782193376E-3</v>
      </c>
      <c r="C43" s="49">
        <v>6.1335108167997251E-3</v>
      </c>
      <c r="F43" s="47" t="s">
        <v>71</v>
      </c>
      <c r="G43" s="48" t="s">
        <v>77</v>
      </c>
      <c r="H43" s="48" t="s">
        <v>77</v>
      </c>
      <c r="R43" s="47" t="s">
        <v>71</v>
      </c>
      <c r="S43" s="48" t="s">
        <v>77</v>
      </c>
      <c r="T43" s="48" t="s">
        <v>77</v>
      </c>
      <c r="AG43" s="47" t="s">
        <v>71</v>
      </c>
      <c r="AH43" s="48" t="s">
        <v>77</v>
      </c>
      <c r="AI43" s="49">
        <v>2.2862552269018333E-3</v>
      </c>
    </row>
    <row r="44" spans="1:36" s="14" customFormat="1" ht="13">
      <c r="A44" s="47" t="s">
        <v>72</v>
      </c>
      <c r="B44" s="48" t="s">
        <v>77</v>
      </c>
      <c r="C44" s="48" t="s">
        <v>77</v>
      </c>
      <c r="F44" s="47" t="s">
        <v>72</v>
      </c>
      <c r="G44" s="48" t="s">
        <v>77</v>
      </c>
      <c r="H44" s="48" t="s">
        <v>77</v>
      </c>
      <c r="R44" s="47" t="s">
        <v>72</v>
      </c>
      <c r="S44" s="48" t="s">
        <v>77</v>
      </c>
      <c r="T44" s="48" t="s">
        <v>77</v>
      </c>
      <c r="AG44" s="47" t="s">
        <v>72</v>
      </c>
      <c r="AH44" s="48" t="s">
        <v>77</v>
      </c>
      <c r="AI44" s="48" t="s">
        <v>77</v>
      </c>
    </row>
    <row r="45" spans="1:36" s="14" customFormat="1" ht="13">
      <c r="A45" s="47" t="s">
        <v>73</v>
      </c>
      <c r="B45" s="49">
        <v>3.6199205380128925E-3</v>
      </c>
      <c r="C45" s="48" t="s">
        <v>77</v>
      </c>
      <c r="F45" s="47" t="s">
        <v>73</v>
      </c>
      <c r="G45" s="49">
        <v>2.680943860771493E-3</v>
      </c>
      <c r="H45" s="48" t="s">
        <v>77</v>
      </c>
      <c r="R45" s="47" t="s">
        <v>73</v>
      </c>
      <c r="S45" s="49">
        <v>3.7471396393510552E-3</v>
      </c>
      <c r="T45" s="48" t="s">
        <v>77</v>
      </c>
      <c r="AG45" s="47" t="s">
        <v>73</v>
      </c>
      <c r="AH45" s="49">
        <v>4.8097302672168631E-3</v>
      </c>
      <c r="AI45" s="48" t="s">
        <v>77</v>
      </c>
    </row>
    <row r="46" spans="1:36" s="14" customFormat="1" ht="13">
      <c r="A46" s="17" t="s">
        <v>8</v>
      </c>
      <c r="B46" s="49">
        <f>SUM(B34:B45)</f>
        <v>3.0000000000000004</v>
      </c>
      <c r="C46" s="49">
        <f>SUM(C34:C45)</f>
        <v>3</v>
      </c>
      <c r="F46" s="17" t="s">
        <v>8</v>
      </c>
      <c r="G46" s="49">
        <f>SUM(G34:G45)</f>
        <v>2.9999999999999996</v>
      </c>
      <c r="H46" s="49">
        <f>SUM(H34:H45)</f>
        <v>3</v>
      </c>
      <c r="R46" s="17" t="s">
        <v>8</v>
      </c>
      <c r="S46" s="49">
        <f>SUM(S34:S45)</f>
        <v>3.0000000000000004</v>
      </c>
      <c r="T46" s="49">
        <f>SUM(T34:T45)</f>
        <v>3</v>
      </c>
      <c r="AG46" s="17" t="s">
        <v>8</v>
      </c>
      <c r="AH46" s="49">
        <f>SUM(AH34:AH45)</f>
        <v>2.9999999999999991</v>
      </c>
      <c r="AI46" s="49">
        <f>SUM(AI34:AI45)</f>
        <v>2.9999999999999996</v>
      </c>
    </row>
    <row r="47" spans="1:36" ht="15">
      <c r="A47" s="46"/>
      <c r="B47" s="46"/>
      <c r="C47" s="46"/>
      <c r="D47" s="46"/>
      <c r="E47" s="46"/>
      <c r="F47" s="46"/>
      <c r="G47" s="46"/>
      <c r="H47" s="46"/>
      <c r="AF47" s="46"/>
      <c r="AG47" s="46"/>
      <c r="AH47" s="46"/>
      <c r="AI47" s="46"/>
      <c r="AJ47" s="46"/>
    </row>
  </sheetData>
  <phoneticPr fontId="1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6"/>
  <sheetViews>
    <sheetView workbookViewId="0">
      <selection sqref="A1:A3"/>
    </sheetView>
  </sheetViews>
  <sheetFormatPr baseColWidth="10" defaultColWidth="8.83203125" defaultRowHeight="14" x14ac:dyDescent="0"/>
  <cols>
    <col min="1" max="1" width="10.83203125" bestFit="1" customWidth="1"/>
    <col min="2" max="8" width="9.5" bestFit="1" customWidth="1"/>
    <col min="10" max="10" width="16.83203125" bestFit="1" customWidth="1"/>
    <col min="11" max="17" width="9.5" bestFit="1" customWidth="1"/>
    <col min="19" max="19" width="16.83203125" bestFit="1" customWidth="1"/>
    <col min="20" max="24" width="9.5" bestFit="1" customWidth="1"/>
  </cols>
  <sheetData>
    <row r="1" spans="1:24" ht="16">
      <c r="A1" s="70" t="s">
        <v>107</v>
      </c>
    </row>
    <row r="2" spans="1:24">
      <c r="A2" s="69" t="s">
        <v>108</v>
      </c>
    </row>
    <row r="3" spans="1:24">
      <c r="A3" s="71" t="s">
        <v>106</v>
      </c>
    </row>
    <row r="4" spans="1:24">
      <c r="A4" s="30" t="s">
        <v>30</v>
      </c>
      <c r="B4" s="30" t="s">
        <v>30</v>
      </c>
      <c r="C4" s="30" t="s">
        <v>26</v>
      </c>
      <c r="D4" s="30" t="s">
        <v>26</v>
      </c>
      <c r="E4" s="30" t="s">
        <v>26</v>
      </c>
      <c r="F4" s="30" t="s">
        <v>26</v>
      </c>
      <c r="G4" s="30" t="s">
        <v>26</v>
      </c>
      <c r="H4" s="30" t="s">
        <v>26</v>
      </c>
      <c r="I4" s="26"/>
      <c r="J4" s="30" t="s">
        <v>31</v>
      </c>
      <c r="K4" s="30" t="s">
        <v>31</v>
      </c>
      <c r="L4" s="30" t="s">
        <v>28</v>
      </c>
      <c r="M4" s="30" t="s">
        <v>28</v>
      </c>
      <c r="N4" s="30" t="s">
        <v>28</v>
      </c>
      <c r="O4" s="30" t="s">
        <v>28</v>
      </c>
      <c r="P4" s="30" t="s">
        <v>28</v>
      </c>
      <c r="Q4" s="30" t="s">
        <v>28</v>
      </c>
      <c r="R4" s="26"/>
      <c r="S4" s="30" t="s">
        <v>32</v>
      </c>
      <c r="T4" s="30" t="s">
        <v>32</v>
      </c>
      <c r="U4" s="30" t="s">
        <v>27</v>
      </c>
      <c r="V4" s="30" t="s">
        <v>27</v>
      </c>
      <c r="W4" s="30" t="s">
        <v>27</v>
      </c>
      <c r="X4" s="30" t="s">
        <v>27</v>
      </c>
    </row>
    <row r="5" spans="1:24">
      <c r="A5" s="13" t="s">
        <v>0</v>
      </c>
      <c r="B5" s="32">
        <v>5.26</v>
      </c>
      <c r="C5" s="32">
        <v>24.495384061671345</v>
      </c>
      <c r="D5" s="32">
        <v>44.719132477828026</v>
      </c>
      <c r="E5" s="32">
        <v>65.932335913424453</v>
      </c>
      <c r="F5" s="32">
        <v>83.960092290744399</v>
      </c>
      <c r="G5" s="32">
        <v>107.98091658967303</v>
      </c>
      <c r="H5" s="32">
        <v>127.21630065134437</v>
      </c>
      <c r="I5" s="26"/>
      <c r="J5" s="13" t="s">
        <v>0</v>
      </c>
      <c r="K5" s="32">
        <v>3.13</v>
      </c>
      <c r="L5" s="32">
        <v>6.7355512754639886</v>
      </c>
      <c r="M5" s="32">
        <v>9.5639784002101784</v>
      </c>
      <c r="N5" s="32">
        <v>13.169529675674168</v>
      </c>
      <c r="O5" s="32">
        <v>16.775080951138158</v>
      </c>
      <c r="P5" s="32">
        <v>19.603508075884349</v>
      </c>
      <c r="Q5" s="32">
        <v>23.209059351348337</v>
      </c>
      <c r="R5" s="26"/>
      <c r="S5" s="13" t="s">
        <v>0</v>
      </c>
      <c r="T5" s="33">
        <v>2.5</v>
      </c>
      <c r="U5" s="33">
        <v>6.1055510000000002</v>
      </c>
      <c r="V5" s="33">
        <v>8.9339779999999998</v>
      </c>
      <c r="W5" s="33">
        <v>12.539529999999999</v>
      </c>
      <c r="X5" s="33">
        <v>16.145081000000001</v>
      </c>
    </row>
    <row r="6" spans="1:24">
      <c r="A6" s="13" t="s">
        <v>33</v>
      </c>
      <c r="B6" s="41" t="s">
        <v>78</v>
      </c>
      <c r="C6" s="41" t="s">
        <v>78</v>
      </c>
      <c r="D6" s="41" t="s">
        <v>78</v>
      </c>
      <c r="E6" s="41" t="s">
        <v>78</v>
      </c>
      <c r="F6" s="41" t="s">
        <v>78</v>
      </c>
      <c r="G6" s="41" t="s">
        <v>78</v>
      </c>
      <c r="H6" s="21">
        <v>3.1E-2</v>
      </c>
      <c r="I6" s="28"/>
      <c r="J6" s="13" t="s">
        <v>33</v>
      </c>
      <c r="K6" s="41" t="s">
        <v>78</v>
      </c>
      <c r="L6" s="41" t="s">
        <v>78</v>
      </c>
      <c r="M6" s="41" t="s">
        <v>78</v>
      </c>
      <c r="N6" s="41" t="s">
        <v>78</v>
      </c>
      <c r="O6" s="41" t="s">
        <v>78</v>
      </c>
      <c r="P6" s="21">
        <v>7.9000000000000001E-2</v>
      </c>
      <c r="Q6" s="41" t="s">
        <v>78</v>
      </c>
      <c r="R6" s="27"/>
      <c r="S6" s="13" t="s">
        <v>33</v>
      </c>
      <c r="T6" s="41" t="s">
        <v>78</v>
      </c>
      <c r="U6" s="41" t="s">
        <v>78</v>
      </c>
      <c r="V6" s="41" t="s">
        <v>78</v>
      </c>
      <c r="W6" s="41" t="s">
        <v>78</v>
      </c>
      <c r="X6" s="41" t="s">
        <v>78</v>
      </c>
    </row>
    <row r="7" spans="1:24">
      <c r="A7" s="13" t="s">
        <v>34</v>
      </c>
      <c r="B7" s="21">
        <v>23.07</v>
      </c>
      <c r="C7" s="21">
        <v>17.556000000000001</v>
      </c>
      <c r="D7" s="21">
        <v>18.209</v>
      </c>
      <c r="E7" s="21">
        <v>20.748000000000001</v>
      </c>
      <c r="F7" s="21">
        <v>21.405999999999999</v>
      </c>
      <c r="G7" s="21">
        <v>24.803999999999998</v>
      </c>
      <c r="H7" s="21">
        <v>22.821999999999999</v>
      </c>
      <c r="I7" s="28"/>
      <c r="J7" s="13" t="s">
        <v>34</v>
      </c>
      <c r="K7" s="21">
        <v>44.293999999999997</v>
      </c>
      <c r="L7" s="21">
        <v>34.991999999999997</v>
      </c>
      <c r="M7" s="21">
        <v>32.698</v>
      </c>
      <c r="N7" s="21">
        <v>30.57</v>
      </c>
      <c r="O7" s="21">
        <v>28.829000000000001</v>
      </c>
      <c r="P7" s="21">
        <v>28.736000000000001</v>
      </c>
      <c r="Q7" s="21">
        <v>31.138999999999999</v>
      </c>
      <c r="R7" s="28"/>
      <c r="S7" s="13" t="s">
        <v>34</v>
      </c>
      <c r="T7" s="21">
        <v>26.561</v>
      </c>
      <c r="U7" s="21">
        <v>25.067</v>
      </c>
      <c r="V7" s="21">
        <v>25.827999999999999</v>
      </c>
      <c r="W7" s="21">
        <v>26.428999999999998</v>
      </c>
      <c r="X7" s="21">
        <v>26.762</v>
      </c>
    </row>
    <row r="8" spans="1:24">
      <c r="A8" s="13" t="s">
        <v>1</v>
      </c>
      <c r="B8" s="41" t="s">
        <v>78</v>
      </c>
      <c r="C8" s="41" t="s">
        <v>78</v>
      </c>
      <c r="D8" s="41" t="s">
        <v>78</v>
      </c>
      <c r="E8" s="41" t="s">
        <v>78</v>
      </c>
      <c r="F8" s="41" t="s">
        <v>78</v>
      </c>
      <c r="G8" s="41" t="s">
        <v>78</v>
      </c>
      <c r="H8" s="41" t="s">
        <v>78</v>
      </c>
      <c r="I8" s="27"/>
      <c r="J8" s="13" t="s">
        <v>1</v>
      </c>
      <c r="K8" s="41" t="s">
        <v>78</v>
      </c>
      <c r="L8" s="41" t="s">
        <v>78</v>
      </c>
      <c r="M8" s="41" t="s">
        <v>78</v>
      </c>
      <c r="N8" s="41" t="s">
        <v>78</v>
      </c>
      <c r="O8" s="41" t="s">
        <v>78</v>
      </c>
      <c r="P8" s="41" t="s">
        <v>78</v>
      </c>
      <c r="Q8" s="41" t="s">
        <v>78</v>
      </c>
      <c r="R8" s="27"/>
      <c r="S8" s="13" t="s">
        <v>1</v>
      </c>
      <c r="T8" s="41" t="s">
        <v>78</v>
      </c>
      <c r="U8" s="41" t="s">
        <v>78</v>
      </c>
      <c r="V8" s="41" t="s">
        <v>78</v>
      </c>
      <c r="W8" s="41" t="s">
        <v>78</v>
      </c>
      <c r="X8" s="41" t="s">
        <v>78</v>
      </c>
    </row>
    <row r="9" spans="1:24">
      <c r="A9" s="13" t="s">
        <v>35</v>
      </c>
      <c r="B9" s="21">
        <v>46.332999999999998</v>
      </c>
      <c r="C9" s="21">
        <v>51.466999999999999</v>
      </c>
      <c r="D9" s="21">
        <v>51.116999999999997</v>
      </c>
      <c r="E9" s="21">
        <v>48.767000000000003</v>
      </c>
      <c r="F9" s="21">
        <v>47.829000000000001</v>
      </c>
      <c r="G9" s="21">
        <v>44.593000000000004</v>
      </c>
      <c r="H9" s="21">
        <v>45.634</v>
      </c>
      <c r="I9" s="28"/>
      <c r="J9" s="13" t="s">
        <v>35</v>
      </c>
      <c r="K9" s="21">
        <v>24.812000000000001</v>
      </c>
      <c r="L9" s="21">
        <v>33.838999999999999</v>
      </c>
      <c r="M9" s="21">
        <v>36.018999999999998</v>
      </c>
      <c r="N9" s="21">
        <v>38.04</v>
      </c>
      <c r="O9" s="21">
        <v>39.914000000000001</v>
      </c>
      <c r="P9" s="21">
        <v>40.036000000000001</v>
      </c>
      <c r="Q9" s="21">
        <v>39.292999999999999</v>
      </c>
      <c r="R9" s="28"/>
      <c r="S9" s="13" t="s">
        <v>35</v>
      </c>
      <c r="T9" s="21">
        <v>41.603000000000002</v>
      </c>
      <c r="U9" s="21">
        <v>43.566000000000003</v>
      </c>
      <c r="V9" s="21">
        <v>42.613999999999997</v>
      </c>
      <c r="W9" s="21">
        <v>41.889000000000003</v>
      </c>
      <c r="X9" s="21">
        <v>41.356999999999999</v>
      </c>
    </row>
    <row r="10" spans="1:24">
      <c r="A10" s="13" t="s">
        <v>36</v>
      </c>
      <c r="B10" s="21">
        <v>0.24299999999999999</v>
      </c>
      <c r="C10" s="21">
        <v>0.2</v>
      </c>
      <c r="D10" s="21">
        <v>0.17100000000000001</v>
      </c>
      <c r="E10" s="21">
        <v>0.23200000000000001</v>
      </c>
      <c r="F10" s="21">
        <v>0.223</v>
      </c>
      <c r="G10" s="21">
        <v>0.27400000000000002</v>
      </c>
      <c r="H10" s="21">
        <v>0.214</v>
      </c>
      <c r="I10" s="28"/>
      <c r="J10" s="13" t="s">
        <v>36</v>
      </c>
      <c r="K10" s="21">
        <v>0.11700000000000001</v>
      </c>
      <c r="L10" s="41" t="s">
        <v>78</v>
      </c>
      <c r="M10" s="21">
        <v>0.1</v>
      </c>
      <c r="N10" s="41" t="s">
        <v>78</v>
      </c>
      <c r="O10" s="41" t="s">
        <v>78</v>
      </c>
      <c r="P10" s="41" t="s">
        <v>78</v>
      </c>
      <c r="Q10" s="41" t="s">
        <v>78</v>
      </c>
      <c r="R10" s="27"/>
      <c r="S10" s="13" t="s">
        <v>36</v>
      </c>
      <c r="T10" s="21">
        <v>0.17899999999999999</v>
      </c>
      <c r="U10" s="21">
        <v>0.188</v>
      </c>
      <c r="V10" s="21">
        <v>0.129</v>
      </c>
      <c r="W10" s="21">
        <v>0.16200000000000001</v>
      </c>
      <c r="X10" s="21">
        <v>0.184</v>
      </c>
    </row>
    <row r="11" spans="1:24">
      <c r="A11" s="13" t="s">
        <v>2</v>
      </c>
      <c r="B11" s="21">
        <v>17.835999999999999</v>
      </c>
      <c r="C11" s="21">
        <v>19.48</v>
      </c>
      <c r="D11" s="21">
        <v>19.39</v>
      </c>
      <c r="E11" s="21">
        <v>18.745000000000001</v>
      </c>
      <c r="F11" s="21">
        <v>18.361000000000001</v>
      </c>
      <c r="G11" s="21">
        <v>17.584</v>
      </c>
      <c r="H11" s="21">
        <v>18.224</v>
      </c>
      <c r="I11" s="28"/>
      <c r="J11" s="13" t="s">
        <v>2</v>
      </c>
      <c r="K11" s="21">
        <v>13.476000000000001</v>
      </c>
      <c r="L11" s="21">
        <v>17.106999999999999</v>
      </c>
      <c r="M11" s="21">
        <v>17.527999999999999</v>
      </c>
      <c r="N11" s="21">
        <v>18.257000000000001</v>
      </c>
      <c r="O11" s="21">
        <v>18.768000000000001</v>
      </c>
      <c r="P11" s="21">
        <v>18.937999999999999</v>
      </c>
      <c r="Q11" s="21">
        <v>18.335000000000001</v>
      </c>
      <c r="R11" s="28"/>
      <c r="S11" s="13" t="s">
        <v>2</v>
      </c>
      <c r="T11" s="21">
        <v>17.366</v>
      </c>
      <c r="U11" s="21">
        <v>18.27</v>
      </c>
      <c r="V11" s="21">
        <v>18.050999999999998</v>
      </c>
      <c r="W11" s="21">
        <v>18.082999999999998</v>
      </c>
      <c r="X11" s="21">
        <v>18.027000000000001</v>
      </c>
    </row>
    <row r="12" spans="1:24">
      <c r="A12" s="13" t="s">
        <v>3</v>
      </c>
      <c r="B12" s="21">
        <v>0.39650250000000004</v>
      </c>
      <c r="C12" s="21">
        <v>0.43099749999999998</v>
      </c>
      <c r="D12" s="21">
        <v>0.38962250000000004</v>
      </c>
      <c r="E12" s="21">
        <v>0.38724749999999997</v>
      </c>
      <c r="F12" s="21">
        <v>0.43528250000000007</v>
      </c>
      <c r="G12" s="21">
        <v>0.34255250000000004</v>
      </c>
      <c r="H12" s="21">
        <v>0.383745</v>
      </c>
      <c r="I12" s="28"/>
      <c r="J12" s="13" t="s">
        <v>3</v>
      </c>
      <c r="K12" s="21">
        <v>0.27390999999999999</v>
      </c>
      <c r="L12" s="21">
        <v>0.39120750000000004</v>
      </c>
      <c r="M12" s="21">
        <v>0.44285750000000002</v>
      </c>
      <c r="N12" s="21">
        <v>0.42569999999999997</v>
      </c>
      <c r="O12" s="21">
        <v>0.44564500000000001</v>
      </c>
      <c r="P12" s="21">
        <v>0.43473000000000001</v>
      </c>
      <c r="Q12" s="21">
        <v>0.44130249999999999</v>
      </c>
      <c r="R12" s="28"/>
      <c r="S12" s="13" t="s">
        <v>3</v>
      </c>
      <c r="T12" s="21">
        <v>0.40797749999999999</v>
      </c>
      <c r="U12" s="21">
        <v>0.42425499999999999</v>
      </c>
      <c r="V12" s="21">
        <v>0.42639500000000002</v>
      </c>
      <c r="W12" s="21">
        <v>0.41583249999999999</v>
      </c>
      <c r="X12" s="21">
        <v>0.46682250000000003</v>
      </c>
    </row>
    <row r="13" spans="1:24">
      <c r="A13" s="13" t="s">
        <v>4</v>
      </c>
      <c r="B13" s="21">
        <v>11.55</v>
      </c>
      <c r="C13" s="21">
        <v>10.102</v>
      </c>
      <c r="D13" s="21">
        <v>10.327999999999999</v>
      </c>
      <c r="E13" s="21">
        <v>11.013999999999999</v>
      </c>
      <c r="F13" s="21">
        <v>11.161</v>
      </c>
      <c r="G13" s="21">
        <v>12.228999999999999</v>
      </c>
      <c r="H13" s="21">
        <v>11.724</v>
      </c>
      <c r="I13" s="28"/>
      <c r="J13" s="13" t="s">
        <v>4</v>
      </c>
      <c r="K13" s="21">
        <v>16.317</v>
      </c>
      <c r="L13" s="21">
        <v>13.239000000000001</v>
      </c>
      <c r="M13" s="21">
        <v>12.698</v>
      </c>
      <c r="N13" s="21">
        <v>12.07</v>
      </c>
      <c r="O13" s="21">
        <v>11.504</v>
      </c>
      <c r="P13" s="21">
        <v>11.451000000000001</v>
      </c>
      <c r="Q13" s="21">
        <v>12.180999999999999</v>
      </c>
      <c r="R13" s="28"/>
      <c r="S13" s="13" t="s">
        <v>4</v>
      </c>
      <c r="T13" s="21">
        <v>11.904999999999999</v>
      </c>
      <c r="U13" s="21">
        <v>11.377000000000001</v>
      </c>
      <c r="V13" s="21">
        <v>11.616</v>
      </c>
      <c r="W13" s="21">
        <v>11.754</v>
      </c>
      <c r="X13" s="21">
        <v>11.817</v>
      </c>
    </row>
    <row r="14" spans="1:24">
      <c r="A14" s="13" t="s">
        <v>5</v>
      </c>
      <c r="B14" s="41" t="s">
        <v>78</v>
      </c>
      <c r="C14" s="41" t="s">
        <v>78</v>
      </c>
      <c r="D14" s="41" t="s">
        <v>78</v>
      </c>
      <c r="E14" s="41" t="s">
        <v>78</v>
      </c>
      <c r="F14" s="41" t="s">
        <v>78</v>
      </c>
      <c r="G14" s="41" t="s">
        <v>78</v>
      </c>
      <c r="H14" s="41" t="s">
        <v>78</v>
      </c>
      <c r="I14" s="27"/>
      <c r="J14" s="13" t="s">
        <v>5</v>
      </c>
      <c r="K14" s="41" t="s">
        <v>78</v>
      </c>
      <c r="L14" s="41" t="s">
        <v>78</v>
      </c>
      <c r="M14" s="41" t="s">
        <v>78</v>
      </c>
      <c r="N14" s="41" t="s">
        <v>78</v>
      </c>
      <c r="O14" s="41" t="s">
        <v>78</v>
      </c>
      <c r="P14" s="41" t="s">
        <v>78</v>
      </c>
      <c r="Q14" s="41" t="s">
        <v>78</v>
      </c>
      <c r="R14" s="27"/>
      <c r="S14" s="13" t="s">
        <v>5</v>
      </c>
      <c r="T14" s="41" t="s">
        <v>78</v>
      </c>
      <c r="U14" s="41" t="s">
        <v>78</v>
      </c>
      <c r="V14" s="41" t="s">
        <v>78</v>
      </c>
      <c r="W14" s="41" t="s">
        <v>78</v>
      </c>
      <c r="X14" s="41" t="s">
        <v>78</v>
      </c>
    </row>
    <row r="15" spans="1:24">
      <c r="A15" s="13" t="s">
        <v>6</v>
      </c>
      <c r="B15" s="41" t="s">
        <v>78</v>
      </c>
      <c r="C15" s="41" t="s">
        <v>78</v>
      </c>
      <c r="D15" s="41" t="s">
        <v>78</v>
      </c>
      <c r="E15" s="41" t="s">
        <v>78</v>
      </c>
      <c r="F15" s="41" t="s">
        <v>78</v>
      </c>
      <c r="G15" s="41" t="s">
        <v>78</v>
      </c>
      <c r="H15" s="41" t="s">
        <v>78</v>
      </c>
      <c r="I15" s="27"/>
      <c r="J15" s="13" t="s">
        <v>6</v>
      </c>
      <c r="K15" s="41" t="s">
        <v>78</v>
      </c>
      <c r="L15" s="41" t="s">
        <v>78</v>
      </c>
      <c r="M15" s="41" t="s">
        <v>78</v>
      </c>
      <c r="N15" s="41" t="s">
        <v>78</v>
      </c>
      <c r="O15" s="41" t="s">
        <v>78</v>
      </c>
      <c r="P15" s="41" t="s">
        <v>78</v>
      </c>
      <c r="Q15" s="41" t="s">
        <v>78</v>
      </c>
      <c r="R15" s="27"/>
      <c r="S15" s="13" t="s">
        <v>6</v>
      </c>
      <c r="T15" s="41" t="s">
        <v>78</v>
      </c>
      <c r="U15" s="41" t="s">
        <v>78</v>
      </c>
      <c r="V15" s="41" t="s">
        <v>78</v>
      </c>
      <c r="W15" s="41" t="s">
        <v>78</v>
      </c>
      <c r="X15" s="41" t="s">
        <v>78</v>
      </c>
    </row>
    <row r="16" spans="1:24">
      <c r="A16" s="13" t="s">
        <v>7</v>
      </c>
      <c r="B16" s="41" t="s">
        <v>78</v>
      </c>
      <c r="C16" s="41" t="s">
        <v>78</v>
      </c>
      <c r="D16" s="41" t="s">
        <v>78</v>
      </c>
      <c r="E16" s="41" t="s">
        <v>78</v>
      </c>
      <c r="F16" s="21">
        <v>0.20499999999999999</v>
      </c>
      <c r="G16" s="41" t="s">
        <v>78</v>
      </c>
      <c r="H16" s="41" t="s">
        <v>78</v>
      </c>
      <c r="I16" s="27"/>
      <c r="J16" s="13" t="s">
        <v>7</v>
      </c>
      <c r="K16" s="41" t="s">
        <v>78</v>
      </c>
      <c r="L16" s="41" t="s">
        <v>78</v>
      </c>
      <c r="M16" s="41" t="s">
        <v>78</v>
      </c>
      <c r="N16" s="41" t="s">
        <v>78</v>
      </c>
      <c r="O16" s="41" t="s">
        <v>78</v>
      </c>
      <c r="P16" s="41" t="s">
        <v>78</v>
      </c>
      <c r="Q16" s="41" t="s">
        <v>78</v>
      </c>
      <c r="R16" s="27"/>
      <c r="S16" s="13" t="s">
        <v>7</v>
      </c>
      <c r="T16" s="41" t="s">
        <v>78</v>
      </c>
      <c r="U16" s="41" t="s">
        <v>78</v>
      </c>
      <c r="V16" s="41" t="s">
        <v>78</v>
      </c>
      <c r="W16" s="41" t="s">
        <v>78</v>
      </c>
      <c r="X16" s="41" t="s">
        <v>78</v>
      </c>
    </row>
    <row r="17" spans="1:24">
      <c r="A17" s="17" t="s">
        <v>29</v>
      </c>
      <c r="B17" s="20">
        <f>SUM(B6:B16)</f>
        <v>99.428502499999979</v>
      </c>
      <c r="C17" s="20">
        <f t="shared" ref="C17:X17" si="0">SUM(C6:C16)</f>
        <v>99.235997500000011</v>
      </c>
      <c r="D17" s="20">
        <f t="shared" si="0"/>
        <v>99.604622500000005</v>
      </c>
      <c r="E17" s="20">
        <f t="shared" si="0"/>
        <v>99.893247500000001</v>
      </c>
      <c r="F17" s="20">
        <f t="shared" si="0"/>
        <v>99.620282500000002</v>
      </c>
      <c r="G17" s="20">
        <f t="shared" si="0"/>
        <v>99.826552500000005</v>
      </c>
      <c r="H17" s="20">
        <f t="shared" si="0"/>
        <v>99.032745000000006</v>
      </c>
      <c r="I17" s="29"/>
      <c r="J17" s="17" t="s">
        <v>29</v>
      </c>
      <c r="K17" s="20">
        <f t="shared" si="0"/>
        <v>99.289909999999992</v>
      </c>
      <c r="L17" s="20">
        <f t="shared" si="0"/>
        <v>99.568207499999986</v>
      </c>
      <c r="M17" s="20">
        <f t="shared" si="0"/>
        <v>99.485857500000009</v>
      </c>
      <c r="N17" s="20">
        <f t="shared" si="0"/>
        <v>99.362700000000018</v>
      </c>
      <c r="O17" s="20">
        <f t="shared" si="0"/>
        <v>99.460645</v>
      </c>
      <c r="P17" s="20">
        <f t="shared" si="0"/>
        <v>99.674730000000011</v>
      </c>
      <c r="Q17" s="20">
        <f t="shared" si="0"/>
        <v>101.3893025</v>
      </c>
      <c r="R17" s="29"/>
      <c r="S17" s="17" t="s">
        <v>29</v>
      </c>
      <c r="T17" s="20">
        <f t="shared" si="0"/>
        <v>98.021977500000006</v>
      </c>
      <c r="U17" s="20">
        <f t="shared" si="0"/>
        <v>98.892255000000006</v>
      </c>
      <c r="V17" s="20">
        <f t="shared" si="0"/>
        <v>98.664394999999999</v>
      </c>
      <c r="W17" s="20">
        <f t="shared" si="0"/>
        <v>98.732832500000001</v>
      </c>
      <c r="X17" s="20">
        <f t="shared" si="0"/>
        <v>98.613822499999998</v>
      </c>
    </row>
    <row r="18" spans="1:24">
      <c r="B18" s="2"/>
    </row>
    <row r="19" spans="1:24">
      <c r="A19" s="30" t="s">
        <v>30</v>
      </c>
      <c r="B19" s="37" t="s">
        <v>74</v>
      </c>
      <c r="C19" s="37" t="s">
        <v>75</v>
      </c>
      <c r="J19" s="55" t="s">
        <v>31</v>
      </c>
      <c r="K19" s="37" t="s">
        <v>74</v>
      </c>
      <c r="L19" s="37" t="s">
        <v>75</v>
      </c>
      <c r="S19" s="30" t="s">
        <v>32</v>
      </c>
      <c r="T19" s="37" t="s">
        <v>74</v>
      </c>
      <c r="U19" s="37" t="s">
        <v>75</v>
      </c>
    </row>
    <row r="20" spans="1:24">
      <c r="A20" s="13" t="s">
        <v>58</v>
      </c>
      <c r="B20" s="39" t="s">
        <v>76</v>
      </c>
      <c r="C20" s="39" t="s">
        <v>76</v>
      </c>
      <c r="J20" s="13" t="s">
        <v>58</v>
      </c>
      <c r="K20" s="39">
        <v>4.9000000000000002E-2</v>
      </c>
      <c r="L20" s="39" t="s">
        <v>76</v>
      </c>
      <c r="M20" s="6"/>
      <c r="N20" s="6"/>
      <c r="O20" s="6"/>
      <c r="P20" s="6"/>
      <c r="S20" s="13" t="s">
        <v>58</v>
      </c>
      <c r="T20" s="39" t="s">
        <v>76</v>
      </c>
      <c r="U20" s="39" t="s">
        <v>76</v>
      </c>
    </row>
    <row r="21" spans="1:24">
      <c r="A21" s="13" t="s">
        <v>59</v>
      </c>
      <c r="B21" s="39">
        <f t="shared" ref="B21:B27" si="1">AVERAGE(C7:D7)</f>
        <v>17.8825</v>
      </c>
      <c r="C21" s="21">
        <v>23.07</v>
      </c>
      <c r="J21" s="13" t="s">
        <v>59</v>
      </c>
      <c r="K21" s="39">
        <f t="shared" ref="K21:K27" si="2">AVERAGE(O7:P7)</f>
        <v>28.782499999999999</v>
      </c>
      <c r="L21" s="21">
        <v>44.293999999999997</v>
      </c>
      <c r="M21" s="4"/>
      <c r="N21" s="4"/>
      <c r="O21" s="4"/>
      <c r="P21" s="4"/>
      <c r="S21" s="13" t="s">
        <v>59</v>
      </c>
      <c r="T21" s="21">
        <v>25.067</v>
      </c>
      <c r="U21" s="39">
        <f t="shared" ref="U21:U27" si="3">AVERAGE(T7,X7)</f>
        <v>26.6615</v>
      </c>
    </row>
    <row r="22" spans="1:24">
      <c r="A22" s="13" t="s">
        <v>1</v>
      </c>
      <c r="B22" s="39" t="s">
        <v>76</v>
      </c>
      <c r="C22" s="39" t="s">
        <v>76</v>
      </c>
      <c r="E22" s="40"/>
      <c r="F22" s="40"/>
      <c r="J22" s="13" t="s">
        <v>1</v>
      </c>
      <c r="K22" s="39" t="s">
        <v>76</v>
      </c>
      <c r="L22" s="39" t="s">
        <v>76</v>
      </c>
      <c r="M22" s="7"/>
      <c r="N22" s="7"/>
      <c r="O22" s="7"/>
      <c r="P22" s="7"/>
      <c r="S22" s="13" t="s">
        <v>1</v>
      </c>
      <c r="T22" s="39" t="s">
        <v>76</v>
      </c>
      <c r="U22" s="39" t="s">
        <v>76</v>
      </c>
    </row>
    <row r="23" spans="1:24">
      <c r="A23" s="13" t="s">
        <v>35</v>
      </c>
      <c r="B23" s="39">
        <f t="shared" si="1"/>
        <v>51.292000000000002</v>
      </c>
      <c r="C23" s="21">
        <v>46.332999999999998</v>
      </c>
      <c r="J23" s="13" t="s">
        <v>35</v>
      </c>
      <c r="K23" s="39">
        <f t="shared" si="2"/>
        <v>39.975000000000001</v>
      </c>
      <c r="L23" s="21">
        <v>24.812000000000001</v>
      </c>
      <c r="M23" s="8"/>
      <c r="N23" s="8"/>
      <c r="O23" s="8"/>
      <c r="P23" s="8"/>
      <c r="S23" s="13" t="s">
        <v>35</v>
      </c>
      <c r="T23" s="21">
        <v>43.566000000000003</v>
      </c>
      <c r="U23" s="39">
        <f t="shared" si="3"/>
        <v>41.480000000000004</v>
      </c>
    </row>
    <row r="24" spans="1:24">
      <c r="A24" s="13" t="s">
        <v>61</v>
      </c>
      <c r="B24" s="39">
        <f t="shared" si="1"/>
        <v>0.1855</v>
      </c>
      <c r="C24" s="21">
        <v>0.24299999999999999</v>
      </c>
      <c r="J24" s="13" t="s">
        <v>61</v>
      </c>
      <c r="K24" s="41" t="s">
        <v>78</v>
      </c>
      <c r="L24" s="21">
        <v>0.11700000000000001</v>
      </c>
      <c r="M24" s="7"/>
      <c r="N24" s="7"/>
      <c r="O24" s="7"/>
      <c r="P24" s="7"/>
      <c r="S24" s="13" t="s">
        <v>61</v>
      </c>
      <c r="T24" s="21">
        <v>0.188</v>
      </c>
      <c r="U24" s="39">
        <f t="shared" si="3"/>
        <v>0.18149999999999999</v>
      </c>
    </row>
    <row r="25" spans="1:24">
      <c r="A25" s="13" t="s">
        <v>2</v>
      </c>
      <c r="B25" s="39">
        <f t="shared" si="1"/>
        <v>19.435000000000002</v>
      </c>
      <c r="C25" s="21">
        <v>17.835999999999999</v>
      </c>
      <c r="J25" s="13" t="s">
        <v>2</v>
      </c>
      <c r="K25" s="39">
        <f t="shared" si="2"/>
        <v>18.853000000000002</v>
      </c>
      <c r="L25" s="21">
        <v>13.476000000000001</v>
      </c>
      <c r="M25" s="8"/>
      <c r="N25" s="8"/>
      <c r="O25" s="8"/>
      <c r="P25" s="8"/>
      <c r="S25" s="13" t="s">
        <v>2</v>
      </c>
      <c r="T25" s="21">
        <v>18.27</v>
      </c>
      <c r="U25" s="39">
        <f t="shared" si="3"/>
        <v>17.6965</v>
      </c>
    </row>
    <row r="26" spans="1:24">
      <c r="A26" s="13" t="s">
        <v>3</v>
      </c>
      <c r="B26" s="39">
        <f t="shared" si="1"/>
        <v>0.41031000000000001</v>
      </c>
      <c r="C26" s="21">
        <v>0.39650250000000004</v>
      </c>
      <c r="J26" s="13" t="s">
        <v>3</v>
      </c>
      <c r="K26" s="39">
        <f t="shared" si="2"/>
        <v>0.44018750000000001</v>
      </c>
      <c r="L26" s="21">
        <v>0.27390999999999999</v>
      </c>
      <c r="M26" s="8"/>
      <c r="N26" s="8"/>
      <c r="O26" s="8"/>
      <c r="P26" s="8"/>
      <c r="S26" s="13" t="s">
        <v>3</v>
      </c>
      <c r="T26" s="21">
        <v>0.42425499999999999</v>
      </c>
      <c r="U26" s="39">
        <f t="shared" si="3"/>
        <v>0.43740000000000001</v>
      </c>
    </row>
    <row r="27" spans="1:24">
      <c r="A27" s="13" t="s">
        <v>4</v>
      </c>
      <c r="B27" s="39">
        <f t="shared" si="1"/>
        <v>10.215</v>
      </c>
      <c r="C27" s="21">
        <v>11.55</v>
      </c>
      <c r="J27" s="13" t="s">
        <v>4</v>
      </c>
      <c r="K27" s="39">
        <f t="shared" si="2"/>
        <v>11.477499999999999</v>
      </c>
      <c r="L27" s="21">
        <v>16.317</v>
      </c>
      <c r="M27" s="8"/>
      <c r="N27" s="8"/>
      <c r="O27" s="8"/>
      <c r="P27" s="8"/>
      <c r="S27" s="13" t="s">
        <v>4</v>
      </c>
      <c r="T27" s="21">
        <v>11.377000000000001</v>
      </c>
      <c r="U27" s="39">
        <f t="shared" si="3"/>
        <v>11.861000000000001</v>
      </c>
    </row>
    <row r="28" spans="1:24">
      <c r="A28" s="13" t="s">
        <v>5</v>
      </c>
      <c r="B28" s="39" t="s">
        <v>76</v>
      </c>
      <c r="C28" s="39" t="s">
        <v>76</v>
      </c>
      <c r="J28" s="13" t="s">
        <v>5</v>
      </c>
      <c r="K28" s="39" t="s">
        <v>76</v>
      </c>
      <c r="L28" s="39" t="s">
        <v>76</v>
      </c>
      <c r="M28" s="8"/>
      <c r="N28" s="8"/>
      <c r="O28" s="8"/>
      <c r="P28" s="8"/>
      <c r="S28" s="13" t="s">
        <v>5</v>
      </c>
      <c r="T28" s="39" t="s">
        <v>76</v>
      </c>
      <c r="U28" s="39" t="s">
        <v>76</v>
      </c>
    </row>
    <row r="29" spans="1:24">
      <c r="A29" s="13" t="s">
        <v>6</v>
      </c>
      <c r="B29" s="39" t="s">
        <v>76</v>
      </c>
      <c r="C29" s="39" t="s">
        <v>76</v>
      </c>
      <c r="J29" s="13" t="s">
        <v>6</v>
      </c>
      <c r="K29" s="39" t="s">
        <v>76</v>
      </c>
      <c r="L29" s="39" t="s">
        <v>76</v>
      </c>
      <c r="M29" s="8"/>
      <c r="N29" s="8"/>
      <c r="O29" s="8"/>
      <c r="P29" s="8"/>
      <c r="S29" s="13" t="s">
        <v>6</v>
      </c>
      <c r="T29" s="39" t="s">
        <v>76</v>
      </c>
      <c r="U29" s="39" t="s">
        <v>76</v>
      </c>
    </row>
    <row r="30" spans="1:24">
      <c r="A30" s="13" t="s">
        <v>7</v>
      </c>
      <c r="B30" s="39" t="s">
        <v>76</v>
      </c>
      <c r="C30" s="39" t="s">
        <v>76</v>
      </c>
      <c r="J30" s="13" t="s">
        <v>7</v>
      </c>
      <c r="K30" s="39" t="s">
        <v>76</v>
      </c>
      <c r="L30" s="39" t="s">
        <v>76</v>
      </c>
      <c r="M30" s="7"/>
      <c r="N30" s="7"/>
      <c r="O30" s="7"/>
      <c r="P30" s="7"/>
      <c r="S30" s="13" t="s">
        <v>7</v>
      </c>
      <c r="T30" s="39" t="s">
        <v>76</v>
      </c>
      <c r="U30" s="39" t="s">
        <v>76</v>
      </c>
    </row>
    <row r="31" spans="1:24">
      <c r="A31" s="17" t="s">
        <v>8</v>
      </c>
      <c r="B31" s="39">
        <f>SUM(B20:B30)</f>
        <v>99.420310000000001</v>
      </c>
      <c r="C31" s="39">
        <f>SUM(C20:C30)</f>
        <v>99.428502499999979</v>
      </c>
      <c r="J31" s="17" t="s">
        <v>8</v>
      </c>
      <c r="K31" s="39">
        <f>SUM(K20:K30)</f>
        <v>99.577187500000008</v>
      </c>
      <c r="L31" s="39">
        <f>SUM(L20:L30)</f>
        <v>99.289909999999992</v>
      </c>
      <c r="M31" s="7"/>
      <c r="N31" s="7"/>
      <c r="O31" s="7"/>
      <c r="P31" s="7"/>
      <c r="S31" s="17" t="s">
        <v>8</v>
      </c>
      <c r="T31" s="20">
        <f t="shared" ref="T31:U31" si="4">SUM(T20:T30)</f>
        <v>98.892255000000006</v>
      </c>
      <c r="U31" s="20">
        <f t="shared" si="4"/>
        <v>98.317900000000009</v>
      </c>
    </row>
    <row r="32" spans="1:24">
      <c r="B32" s="5"/>
      <c r="C32" s="5"/>
      <c r="K32" s="5"/>
      <c r="L32" s="5"/>
      <c r="M32" s="7"/>
      <c r="N32" s="7"/>
      <c r="O32" s="7"/>
      <c r="P32" s="7"/>
      <c r="T32" s="5"/>
      <c r="U32" s="5"/>
    </row>
    <row r="33" spans="1:30">
      <c r="A33" s="30" t="s">
        <v>81</v>
      </c>
      <c r="B33" s="44" t="s">
        <v>82</v>
      </c>
      <c r="C33" s="45" t="s">
        <v>83</v>
      </c>
      <c r="D33" s="14"/>
      <c r="E33" s="14"/>
      <c r="F33" s="14"/>
      <c r="G33" s="14"/>
      <c r="H33" s="14"/>
      <c r="I33" s="14"/>
      <c r="J33" s="19" t="s">
        <v>84</v>
      </c>
      <c r="K33" s="44" t="s">
        <v>82</v>
      </c>
      <c r="L33" s="45" t="s">
        <v>83</v>
      </c>
      <c r="M33" s="52"/>
      <c r="N33" s="52"/>
      <c r="O33" s="52"/>
      <c r="P33" s="52"/>
      <c r="Q33" s="14"/>
      <c r="R33" s="14"/>
      <c r="S33" s="19" t="s">
        <v>85</v>
      </c>
      <c r="T33" s="44" t="s">
        <v>82</v>
      </c>
      <c r="U33" s="45" t="s">
        <v>83</v>
      </c>
      <c r="V33" s="14"/>
      <c r="W33" s="14"/>
      <c r="X33" s="14"/>
      <c r="Y33" s="14"/>
      <c r="Z33" s="14"/>
      <c r="AA33" s="14"/>
      <c r="AB33" s="14"/>
      <c r="AC33" s="14"/>
      <c r="AD33" s="14"/>
    </row>
    <row r="34" spans="1:30">
      <c r="A34" s="47" t="s">
        <v>64</v>
      </c>
      <c r="B34" s="48" t="s">
        <v>86</v>
      </c>
      <c r="C34" s="48" t="s">
        <v>86</v>
      </c>
      <c r="D34" s="14"/>
      <c r="E34" s="14"/>
      <c r="F34" s="14"/>
      <c r="G34" s="14"/>
      <c r="H34" s="14"/>
      <c r="I34" s="14"/>
      <c r="J34" s="47" t="s">
        <v>64</v>
      </c>
      <c r="K34" s="49">
        <v>1.4869105682074092E-3</v>
      </c>
      <c r="L34" s="48" t="s">
        <v>86</v>
      </c>
      <c r="M34" s="14"/>
      <c r="N34" s="14"/>
      <c r="O34" s="14"/>
      <c r="P34" s="14"/>
      <c r="Q34" s="14"/>
      <c r="R34" s="14"/>
      <c r="S34" s="47" t="s">
        <v>64</v>
      </c>
      <c r="T34" s="48" t="s">
        <v>86</v>
      </c>
      <c r="U34" s="48" t="s">
        <v>86</v>
      </c>
      <c r="V34" s="14"/>
      <c r="W34" s="14"/>
      <c r="X34" s="14"/>
      <c r="Y34" s="14"/>
      <c r="Z34" s="14"/>
      <c r="AA34" s="14"/>
      <c r="AB34" s="14"/>
      <c r="AC34" s="14"/>
      <c r="AD34" s="14"/>
    </row>
    <row r="35" spans="1:30">
      <c r="A35" s="47" t="s">
        <v>65</v>
      </c>
      <c r="B35" s="49">
        <v>0.67545557588013305</v>
      </c>
      <c r="C35" s="49">
        <v>0.8453836558706711</v>
      </c>
      <c r="D35" s="14"/>
      <c r="E35" s="14"/>
      <c r="F35" s="14"/>
      <c r="G35" s="14"/>
      <c r="H35" s="14"/>
      <c r="I35" s="14"/>
      <c r="J35" s="47" t="s">
        <v>65</v>
      </c>
      <c r="K35" s="49">
        <v>1.0293681765943856</v>
      </c>
      <c r="L35" s="49">
        <v>1.4535800932807654</v>
      </c>
      <c r="M35" s="14"/>
      <c r="N35" s="14"/>
      <c r="O35" s="14"/>
      <c r="P35" s="14"/>
      <c r="Q35" s="14"/>
      <c r="R35" s="14"/>
      <c r="S35" s="47" t="s">
        <v>65</v>
      </c>
      <c r="T35" s="49">
        <v>0.91618493990816441</v>
      </c>
      <c r="U35" s="49">
        <v>0.96967370965573374</v>
      </c>
      <c r="V35" s="14"/>
      <c r="W35" s="14"/>
      <c r="X35" s="14"/>
      <c r="Y35" s="14"/>
      <c r="Z35" s="14"/>
      <c r="AA35" s="14"/>
      <c r="AB35" s="14"/>
      <c r="AC35" s="14"/>
      <c r="AD35" s="14"/>
    </row>
    <row r="36" spans="1:30">
      <c r="A36" s="47" t="s">
        <v>66</v>
      </c>
      <c r="B36" s="48" t="s">
        <v>86</v>
      </c>
      <c r="C36" s="48" t="s">
        <v>86</v>
      </c>
      <c r="D36" s="14"/>
      <c r="E36" s="14"/>
      <c r="F36" s="14"/>
      <c r="G36" s="14"/>
      <c r="H36" s="14"/>
      <c r="I36" s="14"/>
      <c r="J36" s="47" t="s">
        <v>66</v>
      </c>
      <c r="K36" s="48" t="s">
        <v>86</v>
      </c>
      <c r="L36" s="48" t="s">
        <v>86</v>
      </c>
      <c r="M36" s="14"/>
      <c r="N36" s="14"/>
      <c r="O36" s="14"/>
      <c r="P36" s="14"/>
      <c r="Q36" s="14"/>
      <c r="R36" s="14"/>
      <c r="S36" s="47" t="s">
        <v>66</v>
      </c>
      <c r="T36" s="48" t="s">
        <v>86</v>
      </c>
      <c r="U36" s="48" t="s">
        <v>86</v>
      </c>
      <c r="V36" s="14"/>
      <c r="W36" s="14"/>
      <c r="X36" s="14"/>
      <c r="Y36" s="14"/>
      <c r="Z36" s="14"/>
      <c r="AA36" s="14"/>
      <c r="AB36" s="14"/>
      <c r="AC36" s="14"/>
      <c r="AD36" s="14"/>
    </row>
    <row r="37" spans="1:30">
      <c r="A37" s="47" t="s">
        <v>67</v>
      </c>
      <c r="B37" s="49">
        <v>1.2996908643711493</v>
      </c>
      <c r="C37" s="49">
        <v>1.1389864277431616</v>
      </c>
      <c r="D37" s="14"/>
      <c r="E37" s="14"/>
      <c r="F37" s="14"/>
      <c r="G37" s="14"/>
      <c r="H37" s="14"/>
      <c r="I37" s="14"/>
      <c r="J37" s="47" t="s">
        <v>67</v>
      </c>
      <c r="K37" s="49">
        <v>0.95907500343530949</v>
      </c>
      <c r="L37" s="49">
        <v>0.54623272223094732</v>
      </c>
      <c r="M37" s="14"/>
      <c r="N37" s="14"/>
      <c r="O37" s="14"/>
      <c r="P37" s="14"/>
      <c r="Q37" s="14"/>
      <c r="R37" s="14"/>
      <c r="S37" s="47" t="s">
        <v>67</v>
      </c>
      <c r="T37" s="49">
        <v>1.068194530726599</v>
      </c>
      <c r="U37" s="49">
        <v>1.0120492895332651</v>
      </c>
      <c r="V37" s="14"/>
      <c r="W37" s="14"/>
      <c r="X37" s="14"/>
      <c r="Y37" s="14"/>
      <c r="Z37" s="14"/>
      <c r="AA37" s="14"/>
      <c r="AB37" s="14"/>
      <c r="AC37" s="14"/>
      <c r="AD37" s="14"/>
    </row>
    <row r="38" spans="1:30">
      <c r="A38" s="47" t="s">
        <v>68</v>
      </c>
      <c r="B38" s="49">
        <v>4.7665976476415801E-3</v>
      </c>
      <c r="C38" s="49">
        <v>6.0577109855976322E-3</v>
      </c>
      <c r="D38" s="14"/>
      <c r="E38" s="14"/>
      <c r="F38" s="14"/>
      <c r="G38" s="14"/>
      <c r="H38" s="14"/>
      <c r="I38" s="14"/>
      <c r="J38" s="47" t="s">
        <v>68</v>
      </c>
      <c r="K38" s="49">
        <v>1.1070051568336102E-3</v>
      </c>
      <c r="L38" s="49">
        <v>2.6120167048165593E-3</v>
      </c>
      <c r="M38" s="14"/>
      <c r="N38" s="14"/>
      <c r="O38" s="14"/>
      <c r="P38" s="14"/>
      <c r="Q38" s="14"/>
      <c r="R38" s="14"/>
      <c r="S38" s="47" t="s">
        <v>68</v>
      </c>
      <c r="T38" s="49">
        <v>4.6744945722356317E-3</v>
      </c>
      <c r="U38" s="49">
        <v>4.4906963870661263E-3</v>
      </c>
      <c r="V38" s="14"/>
      <c r="W38" s="14"/>
      <c r="X38" s="14"/>
      <c r="Y38" s="14"/>
      <c r="Z38" s="14"/>
      <c r="AA38" s="14"/>
      <c r="AB38" s="14"/>
      <c r="AC38" s="14"/>
      <c r="AD38" s="14"/>
    </row>
    <row r="39" spans="1:30">
      <c r="A39" s="53" t="s">
        <v>87</v>
      </c>
      <c r="B39" s="49">
        <v>2.0086962101075301E-2</v>
      </c>
      <c r="C39" s="49">
        <v>9.5722054005697998E-3</v>
      </c>
      <c r="D39" s="14"/>
      <c r="E39" s="14"/>
      <c r="F39" s="14"/>
      <c r="G39" s="14"/>
      <c r="H39" s="14"/>
      <c r="I39" s="14"/>
      <c r="J39" s="53" t="s">
        <v>87</v>
      </c>
      <c r="K39" s="49">
        <v>7.4759936770565361E-3</v>
      </c>
      <c r="L39" s="49">
        <v>0</v>
      </c>
      <c r="M39" s="14"/>
      <c r="N39" s="14"/>
      <c r="O39" s="14"/>
      <c r="P39" s="14"/>
      <c r="Q39" s="14"/>
      <c r="R39" s="14"/>
      <c r="S39" s="53" t="s">
        <v>87</v>
      </c>
      <c r="T39" s="49">
        <v>1.0946034793001047E-2</v>
      </c>
      <c r="U39" s="49">
        <v>1.3786304423934581E-2</v>
      </c>
      <c r="V39" s="14"/>
      <c r="W39" s="14"/>
      <c r="X39" s="14"/>
      <c r="Y39" s="14"/>
      <c r="Z39" s="14"/>
      <c r="AA39" s="14"/>
      <c r="AB39" s="14"/>
      <c r="AC39" s="14"/>
      <c r="AD39" s="14"/>
    </row>
    <row r="40" spans="1:30">
      <c r="A40" s="53" t="s">
        <v>88</v>
      </c>
      <c r="B40" s="49">
        <v>0.50081629499915503</v>
      </c>
      <c r="C40" s="49">
        <v>0.45420317141967348</v>
      </c>
      <c r="D40" s="14"/>
      <c r="E40" s="14"/>
      <c r="F40" s="14"/>
      <c r="G40" s="14"/>
      <c r="H40" s="14"/>
      <c r="I40" s="14"/>
      <c r="J40" s="53" t="s">
        <v>88</v>
      </c>
      <c r="K40" s="49">
        <v>0.47096310385104179</v>
      </c>
      <c r="L40" s="49">
        <v>0.31380440690739037</v>
      </c>
      <c r="M40" s="14"/>
      <c r="N40" s="14"/>
      <c r="O40" s="14"/>
      <c r="P40" s="14"/>
      <c r="Q40" s="14"/>
      <c r="R40" s="14"/>
      <c r="S40" s="53" t="s">
        <v>88</v>
      </c>
      <c r="T40" s="49">
        <v>0.46288478508485598</v>
      </c>
      <c r="U40" s="49">
        <v>0.44291514761835582</v>
      </c>
      <c r="V40" s="14"/>
      <c r="W40" s="14"/>
      <c r="X40" s="14"/>
      <c r="Y40" s="14"/>
      <c r="Z40" s="14"/>
      <c r="AA40" s="14"/>
      <c r="AB40" s="14"/>
      <c r="AC40" s="14"/>
      <c r="AD40" s="14"/>
    </row>
    <row r="41" spans="1:30">
      <c r="A41" s="47" t="s">
        <v>69</v>
      </c>
      <c r="B41" s="49">
        <v>1.1137868453488159E-2</v>
      </c>
      <c r="C41" s="49">
        <v>1.0441757617623336E-2</v>
      </c>
      <c r="D41" s="14"/>
      <c r="E41" s="14"/>
      <c r="F41" s="14"/>
      <c r="G41" s="14"/>
      <c r="H41" s="14"/>
      <c r="I41" s="14"/>
      <c r="J41" s="47" t="s">
        <v>69</v>
      </c>
      <c r="K41" s="49">
        <v>1.1313613947243742E-2</v>
      </c>
      <c r="L41" s="49">
        <v>6.4598640539174305E-3</v>
      </c>
      <c r="M41" s="14"/>
      <c r="N41" s="14"/>
      <c r="O41" s="14"/>
      <c r="P41" s="14"/>
      <c r="Q41" s="14"/>
      <c r="R41" s="14"/>
      <c r="S41" s="47" t="s">
        <v>69</v>
      </c>
      <c r="T41" s="49">
        <v>1.1143694104168777E-2</v>
      </c>
      <c r="U41" s="49">
        <v>1.1432500926715081E-2</v>
      </c>
      <c r="V41" s="14"/>
      <c r="W41" s="14"/>
      <c r="X41" s="14"/>
      <c r="Y41" s="14"/>
      <c r="Z41" s="14"/>
      <c r="AA41" s="14"/>
      <c r="AB41" s="14"/>
      <c r="AC41" s="14"/>
      <c r="AD41" s="14"/>
    </row>
    <row r="42" spans="1:30">
      <c r="A42" s="47" t="s">
        <v>70</v>
      </c>
      <c r="B42" s="49">
        <v>0.48804583654735767</v>
      </c>
      <c r="C42" s="49">
        <v>0.53535507096270296</v>
      </c>
      <c r="D42" s="14"/>
      <c r="E42" s="14"/>
      <c r="F42" s="14"/>
      <c r="G42" s="14"/>
      <c r="H42" s="14"/>
      <c r="I42" s="14"/>
      <c r="J42" s="47" t="s">
        <v>70</v>
      </c>
      <c r="K42" s="49">
        <v>0.51921019276992186</v>
      </c>
      <c r="L42" s="49">
        <v>0.67731089682216283</v>
      </c>
      <c r="M42" s="14"/>
      <c r="N42" s="14"/>
      <c r="O42" s="14"/>
      <c r="P42" s="14"/>
      <c r="Q42" s="14"/>
      <c r="R42" s="14"/>
      <c r="S42" s="47" t="s">
        <v>70</v>
      </c>
      <c r="T42" s="49">
        <v>0.52597152081097498</v>
      </c>
      <c r="U42" s="49">
        <v>0.54565235145492941</v>
      </c>
      <c r="V42" s="14"/>
      <c r="W42" s="14"/>
      <c r="X42" s="14"/>
      <c r="Y42" s="14"/>
      <c r="Z42" s="14"/>
      <c r="AA42" s="14"/>
      <c r="AB42" s="14"/>
      <c r="AC42" s="14"/>
      <c r="AD42" s="14"/>
    </row>
    <row r="43" spans="1:30">
      <c r="A43" s="47" t="s">
        <v>71</v>
      </c>
      <c r="B43" s="48" t="s">
        <v>86</v>
      </c>
      <c r="C43" s="48" t="s">
        <v>86</v>
      </c>
      <c r="D43" s="14"/>
      <c r="E43" s="14"/>
      <c r="F43" s="14"/>
      <c r="G43" s="14"/>
      <c r="H43" s="14"/>
      <c r="I43" s="14"/>
      <c r="J43" s="47" t="s">
        <v>71</v>
      </c>
      <c r="K43" s="48" t="s">
        <v>86</v>
      </c>
      <c r="L43" s="48" t="s">
        <v>86</v>
      </c>
      <c r="M43" s="14"/>
      <c r="N43" s="14"/>
      <c r="O43" s="14"/>
      <c r="P43" s="14"/>
      <c r="Q43" s="14"/>
      <c r="R43" s="14"/>
      <c r="S43" s="47" t="s">
        <v>71</v>
      </c>
      <c r="T43" s="48" t="s">
        <v>86</v>
      </c>
      <c r="U43" s="48" t="s">
        <v>86</v>
      </c>
      <c r="V43" s="14"/>
      <c r="W43" s="14"/>
      <c r="X43" s="14"/>
      <c r="Y43" s="14"/>
      <c r="Z43" s="14"/>
      <c r="AA43" s="14"/>
      <c r="AB43" s="14"/>
      <c r="AC43" s="14"/>
      <c r="AD43" s="14"/>
    </row>
    <row r="44" spans="1:30">
      <c r="A44" s="47" t="s">
        <v>72</v>
      </c>
      <c r="B44" s="48" t="s">
        <v>86</v>
      </c>
      <c r="C44" s="48" t="s">
        <v>86</v>
      </c>
      <c r="D44" s="14"/>
      <c r="E44" s="14"/>
      <c r="F44" s="14"/>
      <c r="G44" s="14"/>
      <c r="H44" s="14"/>
      <c r="I44" s="14"/>
      <c r="J44" s="47" t="s">
        <v>72</v>
      </c>
      <c r="K44" s="48" t="s">
        <v>86</v>
      </c>
      <c r="L44" s="48" t="s">
        <v>86</v>
      </c>
      <c r="M44" s="14"/>
      <c r="N44" s="14"/>
      <c r="O44" s="14"/>
      <c r="P44" s="14"/>
      <c r="Q44" s="14"/>
      <c r="R44" s="14"/>
      <c r="S44" s="47" t="s">
        <v>72</v>
      </c>
      <c r="T44" s="48" t="s">
        <v>86</v>
      </c>
      <c r="U44" s="48" t="s">
        <v>86</v>
      </c>
      <c r="V44" s="14"/>
      <c r="W44" s="14"/>
      <c r="X44" s="14"/>
      <c r="Y44" s="14"/>
      <c r="Z44" s="14"/>
      <c r="AA44" s="14"/>
      <c r="AB44" s="14"/>
      <c r="AC44" s="14"/>
      <c r="AD44" s="14"/>
    </row>
    <row r="45" spans="1:30">
      <c r="A45" s="47" t="s">
        <v>73</v>
      </c>
      <c r="B45" s="48" t="s">
        <v>86</v>
      </c>
      <c r="C45" s="48" t="s">
        <v>86</v>
      </c>
      <c r="D45" s="14"/>
      <c r="E45" s="14"/>
      <c r="F45" s="14"/>
      <c r="G45" s="14"/>
      <c r="H45" s="14"/>
      <c r="I45" s="14"/>
      <c r="J45" s="47" t="s">
        <v>73</v>
      </c>
      <c r="K45" s="48" t="s">
        <v>86</v>
      </c>
      <c r="L45" s="48" t="s">
        <v>86</v>
      </c>
      <c r="M45" s="14"/>
      <c r="N45" s="14"/>
      <c r="O45" s="14"/>
      <c r="P45" s="14"/>
      <c r="Q45" s="14"/>
      <c r="R45" s="14"/>
      <c r="S45" s="47" t="s">
        <v>73</v>
      </c>
      <c r="T45" s="48" t="s">
        <v>86</v>
      </c>
      <c r="U45" s="48" t="s">
        <v>86</v>
      </c>
      <c r="V45" s="14"/>
      <c r="W45" s="14"/>
      <c r="X45" s="14"/>
      <c r="Y45" s="14"/>
      <c r="Z45" s="14"/>
      <c r="AA45" s="14"/>
      <c r="AB45" s="14"/>
      <c r="AC45" s="14"/>
      <c r="AD45" s="14"/>
    </row>
    <row r="46" spans="1:30">
      <c r="A46" s="17" t="s">
        <v>8</v>
      </c>
      <c r="B46" s="49">
        <f>SUM(B34:B45)</f>
        <v>3</v>
      </c>
      <c r="C46" s="49">
        <f>SUM(C34:C45)</f>
        <v>3</v>
      </c>
      <c r="D46" s="14"/>
      <c r="E46" s="14"/>
      <c r="F46" s="14"/>
      <c r="G46" s="14"/>
      <c r="H46" s="14"/>
      <c r="I46" s="14"/>
      <c r="J46" s="17" t="s">
        <v>8</v>
      </c>
      <c r="K46" s="49">
        <f>SUM(K34:K45)</f>
        <v>3</v>
      </c>
      <c r="L46" s="49">
        <f>SUM(L34:L45)</f>
        <v>3</v>
      </c>
      <c r="M46" s="14"/>
      <c r="N46" s="14"/>
      <c r="O46" s="14"/>
      <c r="P46" s="14"/>
      <c r="Q46" s="14"/>
      <c r="R46" s="14"/>
      <c r="S46" s="17" t="s">
        <v>8</v>
      </c>
      <c r="T46" s="49">
        <f>SUM(T34:T45)</f>
        <v>3</v>
      </c>
      <c r="U46" s="49">
        <f>SUM(U34:U45)</f>
        <v>3</v>
      </c>
      <c r="V46" s="14"/>
      <c r="W46" s="14"/>
      <c r="X46" s="14"/>
      <c r="Y46" s="14"/>
      <c r="Z46" s="14"/>
      <c r="AA46" s="14"/>
      <c r="AB46" s="14"/>
      <c r="AC46" s="14"/>
      <c r="AD46" s="14"/>
    </row>
  </sheetData>
  <phoneticPr fontId="1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T47"/>
  <sheetViews>
    <sheetView topLeftCell="A2" workbookViewId="0">
      <selection activeCell="A2" sqref="A2:A4"/>
    </sheetView>
  </sheetViews>
  <sheetFormatPr baseColWidth="10" defaultColWidth="8.83203125" defaultRowHeight="14" x14ac:dyDescent="0"/>
  <cols>
    <col min="1" max="1" width="10.83203125" bestFit="1" customWidth="1"/>
    <col min="2" max="8" width="10.5" bestFit="1" customWidth="1"/>
    <col min="10" max="10" width="23.83203125" bestFit="1" customWidth="1"/>
    <col min="11" max="15" width="10.5" bestFit="1" customWidth="1"/>
    <col min="17" max="17" width="23.83203125" bestFit="1" customWidth="1"/>
    <col min="18" max="20" width="10.5" bestFit="1" customWidth="1"/>
    <col min="22" max="22" width="23.1640625" bestFit="1" customWidth="1"/>
    <col min="23" max="32" width="9.83203125" bestFit="1" customWidth="1"/>
    <col min="34" max="34" width="23.1640625" bestFit="1" customWidth="1"/>
    <col min="35" max="53" width="9.83203125" bestFit="1" customWidth="1"/>
  </cols>
  <sheetData>
    <row r="2" spans="1:98" ht="16">
      <c r="A2" s="68" t="s">
        <v>107</v>
      </c>
    </row>
    <row r="3" spans="1:98">
      <c r="A3" s="69" t="s">
        <v>108</v>
      </c>
    </row>
    <row r="4" spans="1:98">
      <c r="A4" s="67" t="s">
        <v>106</v>
      </c>
    </row>
    <row r="5" spans="1:98" s="1" customFormat="1">
      <c r="A5" s="18" t="s">
        <v>11</v>
      </c>
      <c r="B5" s="18" t="s">
        <v>11</v>
      </c>
      <c r="C5" s="18" t="s">
        <v>10</v>
      </c>
      <c r="D5" s="18" t="s">
        <v>10</v>
      </c>
      <c r="E5" s="18" t="s">
        <v>10</v>
      </c>
      <c r="F5" s="18" t="s">
        <v>10</v>
      </c>
      <c r="G5" s="18" t="s">
        <v>10</v>
      </c>
      <c r="H5" s="18" t="s">
        <v>10</v>
      </c>
      <c r="I5" s="9"/>
      <c r="J5" s="22" t="s">
        <v>13</v>
      </c>
      <c r="K5" s="22" t="s">
        <v>13</v>
      </c>
      <c r="L5" s="22" t="s">
        <v>12</v>
      </c>
      <c r="M5" s="22" t="s">
        <v>12</v>
      </c>
      <c r="N5" s="22" t="s">
        <v>12</v>
      </c>
      <c r="O5" s="22" t="s">
        <v>12</v>
      </c>
      <c r="P5" s="23"/>
      <c r="Q5" s="22" t="s">
        <v>15</v>
      </c>
      <c r="R5" s="22" t="s">
        <v>15</v>
      </c>
      <c r="S5" s="22" t="s">
        <v>14</v>
      </c>
      <c r="T5" s="22" t="s">
        <v>14</v>
      </c>
      <c r="U5" s="11"/>
      <c r="V5" s="19" t="s">
        <v>17</v>
      </c>
      <c r="W5" s="19" t="s">
        <v>17</v>
      </c>
      <c r="X5" s="19" t="s">
        <v>16</v>
      </c>
      <c r="Y5" s="19" t="s">
        <v>16</v>
      </c>
      <c r="Z5" s="19" t="s">
        <v>16</v>
      </c>
      <c r="AA5" s="19" t="s">
        <v>16</v>
      </c>
      <c r="AB5" s="19" t="s">
        <v>16</v>
      </c>
      <c r="AC5" s="19" t="s">
        <v>16</v>
      </c>
      <c r="AD5" s="19" t="s">
        <v>16</v>
      </c>
      <c r="AE5" s="19" t="s">
        <v>16</v>
      </c>
      <c r="AF5" s="19" t="s">
        <v>16</v>
      </c>
      <c r="AG5" s="10"/>
      <c r="AH5" s="19" t="s">
        <v>19</v>
      </c>
      <c r="AI5" s="19" t="s">
        <v>19</v>
      </c>
      <c r="AJ5" s="19" t="s">
        <v>18</v>
      </c>
      <c r="AK5" s="19" t="s">
        <v>18</v>
      </c>
      <c r="AL5" s="19" t="s">
        <v>18</v>
      </c>
      <c r="AM5" s="19" t="s">
        <v>18</v>
      </c>
      <c r="AN5" s="19" t="s">
        <v>18</v>
      </c>
      <c r="AO5" s="19" t="s">
        <v>18</v>
      </c>
      <c r="AP5" s="19" t="s">
        <v>18</v>
      </c>
      <c r="AQ5" s="19" t="s">
        <v>18</v>
      </c>
      <c r="AR5" s="19" t="s">
        <v>18</v>
      </c>
      <c r="AS5" s="19" t="s">
        <v>18</v>
      </c>
      <c r="AT5" s="19" t="s">
        <v>18</v>
      </c>
      <c r="AU5" s="19" t="s">
        <v>18</v>
      </c>
      <c r="AV5" s="19" t="s">
        <v>18</v>
      </c>
      <c r="AW5" s="19" t="s">
        <v>18</v>
      </c>
      <c r="AX5" s="19" t="s">
        <v>18</v>
      </c>
      <c r="AY5" s="19" t="s">
        <v>18</v>
      </c>
      <c r="AZ5" s="19" t="s">
        <v>18</v>
      </c>
      <c r="BA5" s="19" t="s">
        <v>18</v>
      </c>
      <c r="BB5" s="12"/>
      <c r="BC5" s="19" t="s">
        <v>21</v>
      </c>
      <c r="BD5" s="19" t="s">
        <v>21</v>
      </c>
      <c r="BE5" s="19" t="s">
        <v>20</v>
      </c>
      <c r="BF5" s="19" t="s">
        <v>20</v>
      </c>
      <c r="BG5" s="19" t="s">
        <v>20</v>
      </c>
      <c r="BH5" s="19" t="s">
        <v>20</v>
      </c>
      <c r="BI5" s="19" t="s">
        <v>20</v>
      </c>
      <c r="BJ5" s="19" t="s">
        <v>20</v>
      </c>
      <c r="BK5" s="19" t="s">
        <v>20</v>
      </c>
      <c r="BL5" s="19" t="s">
        <v>20</v>
      </c>
      <c r="BM5" s="19" t="s">
        <v>20</v>
      </c>
      <c r="BN5" s="19" t="s">
        <v>20</v>
      </c>
      <c r="BO5" s="19" t="s">
        <v>20</v>
      </c>
      <c r="BP5" s="19" t="s">
        <v>20</v>
      </c>
      <c r="BQ5" s="19" t="s">
        <v>20</v>
      </c>
      <c r="BR5" s="19" t="s">
        <v>20</v>
      </c>
      <c r="BS5" s="19" t="s">
        <v>20</v>
      </c>
      <c r="BT5" s="19" t="s">
        <v>20</v>
      </c>
      <c r="BU5" s="19" t="s">
        <v>20</v>
      </c>
      <c r="BV5" s="19" t="s">
        <v>20</v>
      </c>
      <c r="BW5" s="19" t="s">
        <v>20</v>
      </c>
      <c r="BX5" s="19" t="s">
        <v>20</v>
      </c>
      <c r="BY5" s="19" t="s">
        <v>20</v>
      </c>
      <c r="BZ5" s="19" t="s">
        <v>20</v>
      </c>
      <c r="CA5" s="10"/>
      <c r="CB5" s="19" t="s">
        <v>23</v>
      </c>
      <c r="CC5" s="19" t="s">
        <v>23</v>
      </c>
      <c r="CD5" s="19" t="s">
        <v>22</v>
      </c>
      <c r="CE5" s="19" t="s">
        <v>22</v>
      </c>
      <c r="CF5" s="19" t="s">
        <v>22</v>
      </c>
      <c r="CG5" s="19" t="s">
        <v>22</v>
      </c>
      <c r="CH5" s="19" t="s">
        <v>22</v>
      </c>
      <c r="CI5" s="10"/>
      <c r="CJ5" s="19" t="s">
        <v>25</v>
      </c>
      <c r="CK5" s="19" t="s">
        <v>25</v>
      </c>
      <c r="CL5" s="19" t="s">
        <v>24</v>
      </c>
      <c r="CM5" s="19" t="s">
        <v>24</v>
      </c>
      <c r="CN5" s="19" t="s">
        <v>24</v>
      </c>
      <c r="CO5" s="19" t="s">
        <v>24</v>
      </c>
      <c r="CP5" s="19" t="s">
        <v>24</v>
      </c>
      <c r="CQ5" s="19" t="s">
        <v>24</v>
      </c>
      <c r="CR5" s="19" t="s">
        <v>24</v>
      </c>
      <c r="CS5" s="19" t="s">
        <v>24</v>
      </c>
      <c r="CT5" s="19" t="s">
        <v>24</v>
      </c>
    </row>
    <row r="6" spans="1:98" s="66" customFormat="1">
      <c r="A6" s="62" t="s">
        <v>0</v>
      </c>
      <c r="B6" s="63">
        <v>4</v>
      </c>
      <c r="C6" s="63">
        <v>10.082762530298218</v>
      </c>
      <c r="D6" s="63">
        <v>16.407317850634978</v>
      </c>
      <c r="E6" s="63">
        <v>22.490080380933197</v>
      </c>
      <c r="F6" s="63">
        <v>29.561148192798672</v>
      </c>
      <c r="G6" s="63">
        <v>35.885703513135432</v>
      </c>
      <c r="H6" s="63">
        <v>41.968466043433651</v>
      </c>
      <c r="I6" s="64"/>
      <c r="J6" s="62" t="s">
        <v>0</v>
      </c>
      <c r="K6" s="63">
        <v>4</v>
      </c>
      <c r="L6" s="63">
        <v>11.810249675906654</v>
      </c>
      <c r="M6" s="63">
        <v>24.963196113872559</v>
      </c>
      <c r="N6" s="63">
        <v>31.671400046371929</v>
      </c>
      <c r="O6" s="63">
        <v>40.615671956371088</v>
      </c>
      <c r="P6" s="65"/>
      <c r="Q6" s="62" t="s">
        <v>0</v>
      </c>
      <c r="R6" s="63">
        <v>4</v>
      </c>
      <c r="S6" s="63">
        <v>13</v>
      </c>
      <c r="T6" s="63">
        <v>22</v>
      </c>
      <c r="U6" s="64"/>
      <c r="V6" s="62" t="s">
        <v>0</v>
      </c>
      <c r="W6" s="63">
        <v>4</v>
      </c>
      <c r="X6" s="63">
        <v>7.6055512754639896</v>
      </c>
      <c r="Y6" s="63">
        <v>9.8416192529637794</v>
      </c>
      <c r="Z6" s="63">
        <v>12.841619252963779</v>
      </c>
      <c r="AA6" s="63">
        <v>14.841619252963779</v>
      </c>
      <c r="AB6" s="63">
        <v>18.003896913132159</v>
      </c>
      <c r="AC6" s="63">
        <v>23.389061720266664</v>
      </c>
      <c r="AD6" s="63">
        <v>29.792185957699512</v>
      </c>
      <c r="AE6" s="63">
        <v>38.336189703017041</v>
      </c>
      <c r="AF6" s="63">
        <v>42.578830390136325</v>
      </c>
      <c r="AG6" s="64"/>
      <c r="AH6" s="62" t="s">
        <v>0</v>
      </c>
      <c r="AI6" s="63">
        <v>4</v>
      </c>
      <c r="AJ6" s="63">
        <v>7.6055512754639896</v>
      </c>
      <c r="AK6" s="63">
        <v>10.433978400210179</v>
      </c>
      <c r="AL6" s="63">
        <v>13.596256060378559</v>
      </c>
      <c r="AM6" s="63">
        <v>17.201807335842549</v>
      </c>
      <c r="AN6" s="63">
        <v>21.201807335842549</v>
      </c>
      <c r="AO6" s="63">
        <v>24.807358611306537</v>
      </c>
      <c r="AP6" s="63">
        <v>27.807358611306537</v>
      </c>
      <c r="AQ6" s="63">
        <v>31.412909886770525</v>
      </c>
      <c r="AR6" s="63">
        <v>34.575187546938906</v>
      </c>
      <c r="AS6" s="63">
        <v>37.403614671685098</v>
      </c>
      <c r="AT6" s="63">
        <v>45.019387777549007</v>
      </c>
      <c r="AU6" s="63">
        <v>69.717565848005947</v>
      </c>
      <c r="AV6" s="63">
        <v>37.404000000000003</v>
      </c>
      <c r="AW6" s="63">
        <v>43.807124237432852</v>
      </c>
      <c r="AX6" s="63">
        <v>46.635551362179044</v>
      </c>
      <c r="AY6" s="63">
        <v>49.797829022347422</v>
      </c>
      <c r="AZ6" s="63">
        <v>53.40338029781141</v>
      </c>
      <c r="BA6" s="63">
        <v>56.231807422557601</v>
      </c>
      <c r="BB6" s="64"/>
      <c r="BC6" s="62" t="s">
        <v>0</v>
      </c>
      <c r="BD6" s="63">
        <v>4</v>
      </c>
      <c r="BE6" s="63">
        <v>6</v>
      </c>
      <c r="BF6" s="63">
        <v>8</v>
      </c>
      <c r="BG6" s="63">
        <v>10</v>
      </c>
      <c r="BH6" s="63">
        <v>13</v>
      </c>
      <c r="BI6" s="63">
        <v>15</v>
      </c>
      <c r="BJ6" s="63">
        <v>17</v>
      </c>
      <c r="BK6" s="63">
        <v>19</v>
      </c>
      <c r="BL6" s="63">
        <v>21</v>
      </c>
      <c r="BM6" s="63">
        <v>23</v>
      </c>
      <c r="BN6" s="63">
        <v>25</v>
      </c>
      <c r="BO6" s="63">
        <v>27</v>
      </c>
      <c r="BP6" s="63">
        <v>30</v>
      </c>
      <c r="BQ6" s="63">
        <v>32</v>
      </c>
      <c r="BR6" s="63">
        <v>34</v>
      </c>
      <c r="BS6" s="63">
        <v>36</v>
      </c>
      <c r="BT6" s="63">
        <v>38</v>
      </c>
      <c r="BU6" s="63">
        <v>40</v>
      </c>
      <c r="BV6" s="63">
        <v>42</v>
      </c>
      <c r="BW6" s="63">
        <v>45</v>
      </c>
      <c r="BX6" s="63">
        <v>47</v>
      </c>
      <c r="BY6" s="63">
        <v>49</v>
      </c>
      <c r="BZ6" s="63">
        <v>51</v>
      </c>
      <c r="CA6" s="64"/>
      <c r="CB6" s="62" t="s">
        <v>0</v>
      </c>
      <c r="CC6" s="63">
        <v>4</v>
      </c>
      <c r="CD6" s="63">
        <v>19.132745950421558</v>
      </c>
      <c r="CE6" s="63">
        <v>34.265491900843116</v>
      </c>
      <c r="CF6" s="63">
        <v>49.562550441621468</v>
      </c>
      <c r="CG6" s="63">
        <v>64.695296392043019</v>
      </c>
      <c r="CH6" s="63">
        <v>79.82804234246457</v>
      </c>
      <c r="CI6" s="64"/>
      <c r="CJ6" s="62" t="s">
        <v>0</v>
      </c>
      <c r="CK6" s="63">
        <v>4</v>
      </c>
      <c r="CL6" s="63">
        <v>10.082762530298218</v>
      </c>
      <c r="CM6" s="63">
        <v>16.165525060596437</v>
      </c>
      <c r="CN6" s="63">
        <v>21.264544574189223</v>
      </c>
      <c r="CO6" s="63">
        <v>27.347307104487442</v>
      </c>
      <c r="CP6" s="63">
        <v>33.43006963478566</v>
      </c>
      <c r="CQ6" s="63">
        <v>39.512832165083879</v>
      </c>
      <c r="CR6" s="63">
        <v>44.611851678676665</v>
      </c>
      <c r="CS6" s="63">
        <v>50.694614208974883</v>
      </c>
      <c r="CT6" s="63">
        <v>56.777376739273102</v>
      </c>
    </row>
    <row r="7" spans="1:98" s="1" customFormat="1">
      <c r="A7" s="13" t="s">
        <v>33</v>
      </c>
      <c r="B7" s="58" t="s">
        <v>76</v>
      </c>
      <c r="C7" s="58" t="s">
        <v>76</v>
      </c>
      <c r="D7" s="41" t="s">
        <v>76</v>
      </c>
      <c r="E7" s="41" t="s">
        <v>76</v>
      </c>
      <c r="F7" s="58" t="s">
        <v>76</v>
      </c>
      <c r="G7" s="58" t="s">
        <v>76</v>
      </c>
      <c r="H7" s="41" t="s">
        <v>76</v>
      </c>
      <c r="I7" s="15"/>
      <c r="J7" s="13" t="s">
        <v>33</v>
      </c>
      <c r="K7" s="58" t="s">
        <v>76</v>
      </c>
      <c r="L7" s="58" t="s">
        <v>76</v>
      </c>
      <c r="M7" s="58" t="s">
        <v>76</v>
      </c>
      <c r="N7" s="58" t="s">
        <v>76</v>
      </c>
      <c r="O7" s="58" t="s">
        <v>76</v>
      </c>
      <c r="P7" s="25"/>
      <c r="Q7" s="13" t="s">
        <v>33</v>
      </c>
      <c r="R7" s="58" t="s">
        <v>76</v>
      </c>
      <c r="S7" s="58" t="s">
        <v>76</v>
      </c>
      <c r="T7" s="58" t="s">
        <v>76</v>
      </c>
      <c r="U7" s="16"/>
      <c r="V7" s="13" t="s">
        <v>33</v>
      </c>
      <c r="W7" s="58" t="s">
        <v>76</v>
      </c>
      <c r="X7" s="58" t="s">
        <v>76</v>
      </c>
      <c r="Y7" s="58" t="s">
        <v>76</v>
      </c>
      <c r="Z7" s="58" t="s">
        <v>76</v>
      </c>
      <c r="AA7" s="58" t="s">
        <v>76</v>
      </c>
      <c r="AB7" s="58" t="s">
        <v>76</v>
      </c>
      <c r="AC7" s="58" t="s">
        <v>76</v>
      </c>
      <c r="AD7" s="58">
        <v>0.34200000000000003</v>
      </c>
      <c r="AE7" s="58" t="s">
        <v>76</v>
      </c>
      <c r="AF7" s="58">
        <v>3.5999999999999997E-2</v>
      </c>
      <c r="AG7" s="10"/>
      <c r="AH7" s="13" t="s">
        <v>33</v>
      </c>
      <c r="AI7" s="58" t="s">
        <v>76</v>
      </c>
      <c r="AJ7" s="58" t="s">
        <v>76</v>
      </c>
      <c r="AK7" s="58" t="s">
        <v>76</v>
      </c>
      <c r="AL7" s="58" t="s">
        <v>76</v>
      </c>
      <c r="AM7" s="58" t="s">
        <v>76</v>
      </c>
      <c r="AN7" s="58" t="s">
        <v>76</v>
      </c>
      <c r="AO7" s="58" t="s">
        <v>76</v>
      </c>
      <c r="AP7" s="58" t="s">
        <v>76</v>
      </c>
      <c r="AQ7" s="58" t="s">
        <v>76</v>
      </c>
      <c r="AR7" s="58" t="s">
        <v>76</v>
      </c>
      <c r="AS7" s="58" t="s">
        <v>76</v>
      </c>
      <c r="AT7" s="60" t="s">
        <v>76</v>
      </c>
      <c r="AU7" s="60" t="s">
        <v>76</v>
      </c>
      <c r="AV7" s="60" t="s">
        <v>76</v>
      </c>
      <c r="AW7" s="58" t="s">
        <v>76</v>
      </c>
      <c r="AX7" s="58" t="s">
        <v>76</v>
      </c>
      <c r="AY7" s="58" t="s">
        <v>76</v>
      </c>
      <c r="AZ7" s="58" t="s">
        <v>76</v>
      </c>
      <c r="BA7" s="58">
        <v>0.10299999999999999</v>
      </c>
      <c r="BB7" s="12"/>
      <c r="BC7" s="13" t="s">
        <v>33</v>
      </c>
      <c r="BD7" s="58" t="s">
        <v>76</v>
      </c>
      <c r="BE7" s="58" t="s">
        <v>76</v>
      </c>
      <c r="BF7" s="58" t="s">
        <v>76</v>
      </c>
      <c r="BG7" s="58" t="s">
        <v>76</v>
      </c>
      <c r="BH7" s="58" t="s">
        <v>76</v>
      </c>
      <c r="BI7" s="58" t="s">
        <v>76</v>
      </c>
      <c r="BJ7" s="58" t="s">
        <v>76</v>
      </c>
      <c r="BK7" s="58" t="s">
        <v>76</v>
      </c>
      <c r="BL7" s="58" t="s">
        <v>76</v>
      </c>
      <c r="BM7" s="58" t="s">
        <v>76</v>
      </c>
      <c r="BN7" s="58" t="s">
        <v>76</v>
      </c>
      <c r="BO7" s="58" t="s">
        <v>76</v>
      </c>
      <c r="BP7" s="58" t="s">
        <v>76</v>
      </c>
      <c r="BQ7" s="58" t="s">
        <v>76</v>
      </c>
      <c r="BR7" s="58" t="s">
        <v>76</v>
      </c>
      <c r="BS7" s="58" t="s">
        <v>76</v>
      </c>
      <c r="BT7" s="58" t="s">
        <v>76</v>
      </c>
      <c r="BU7" s="58" t="s">
        <v>76</v>
      </c>
      <c r="BV7" s="58" t="s">
        <v>76</v>
      </c>
      <c r="BW7" s="58" t="s">
        <v>76</v>
      </c>
      <c r="BX7" s="58" t="s">
        <v>76</v>
      </c>
      <c r="BY7" s="58" t="s">
        <v>76</v>
      </c>
      <c r="BZ7" s="58">
        <v>5.5E-2</v>
      </c>
      <c r="CA7" s="10"/>
      <c r="CB7" s="13" t="s">
        <v>33</v>
      </c>
      <c r="CC7" s="58" t="s">
        <v>76</v>
      </c>
      <c r="CD7" s="58" t="s">
        <v>76</v>
      </c>
      <c r="CE7" s="58" t="s">
        <v>76</v>
      </c>
      <c r="CF7" s="58" t="s">
        <v>76</v>
      </c>
      <c r="CG7" s="58" t="s">
        <v>76</v>
      </c>
      <c r="CH7" s="58">
        <v>0.06</v>
      </c>
      <c r="CI7" s="10"/>
      <c r="CJ7" s="13" t="s">
        <v>33</v>
      </c>
      <c r="CK7" s="58" t="s">
        <v>76</v>
      </c>
      <c r="CL7" s="58" t="s">
        <v>76</v>
      </c>
      <c r="CM7" s="58" t="s">
        <v>76</v>
      </c>
      <c r="CN7" s="58" t="s">
        <v>76</v>
      </c>
      <c r="CO7" s="58" t="s">
        <v>76</v>
      </c>
      <c r="CP7" s="58" t="s">
        <v>76</v>
      </c>
      <c r="CQ7" s="58" t="s">
        <v>76</v>
      </c>
      <c r="CR7" s="58" t="s">
        <v>76</v>
      </c>
      <c r="CS7" s="58" t="s">
        <v>76</v>
      </c>
      <c r="CT7" s="58" t="s">
        <v>76</v>
      </c>
    </row>
    <row r="8" spans="1:98" s="1" customFormat="1">
      <c r="A8" s="13" t="s">
        <v>34</v>
      </c>
      <c r="B8" s="58">
        <v>19.033000000000001</v>
      </c>
      <c r="C8" s="58">
        <v>15.441000000000001</v>
      </c>
      <c r="D8" s="41">
        <v>13.545999999999999</v>
      </c>
      <c r="E8" s="41">
        <v>13.157999999999999</v>
      </c>
      <c r="F8" s="58">
        <v>13.478</v>
      </c>
      <c r="G8" s="58">
        <v>15.093</v>
      </c>
      <c r="H8" s="41">
        <v>23.835000000000001</v>
      </c>
      <c r="I8" s="15"/>
      <c r="J8" s="13" t="s">
        <v>34</v>
      </c>
      <c r="K8" s="58">
        <v>21.47</v>
      </c>
      <c r="L8" s="58">
        <v>16.867999999999999</v>
      </c>
      <c r="M8" s="58">
        <v>16.459</v>
      </c>
      <c r="N8" s="58">
        <v>19.760999999999999</v>
      </c>
      <c r="O8" s="58">
        <v>34.590000000000003</v>
      </c>
      <c r="P8" s="25"/>
      <c r="Q8" s="13" t="s">
        <v>34</v>
      </c>
      <c r="R8" s="58">
        <v>20.167999999999999</v>
      </c>
      <c r="S8" s="58">
        <v>18.696999999999999</v>
      </c>
      <c r="T8" s="58">
        <v>25.018000000000001</v>
      </c>
      <c r="U8" s="16"/>
      <c r="V8" s="13" t="s">
        <v>34</v>
      </c>
      <c r="W8" s="58">
        <v>25.154</v>
      </c>
      <c r="X8" s="58">
        <v>24.876999999999999</v>
      </c>
      <c r="Y8" s="58">
        <v>25.379000000000001</v>
      </c>
      <c r="Z8" s="58">
        <v>23.628</v>
      </c>
      <c r="AA8" s="58">
        <v>23.213000000000001</v>
      </c>
      <c r="AB8" s="58">
        <v>22.076000000000001</v>
      </c>
      <c r="AC8" s="58">
        <v>23.228999999999999</v>
      </c>
      <c r="AD8" s="58">
        <v>27.248000000000001</v>
      </c>
      <c r="AE8" s="58">
        <v>27.475999999999999</v>
      </c>
      <c r="AF8" s="58">
        <v>28.684999999999999</v>
      </c>
      <c r="AG8" s="10"/>
      <c r="AH8" s="13" t="s">
        <v>34</v>
      </c>
      <c r="AI8" s="58">
        <v>17.782</v>
      </c>
      <c r="AJ8" s="58">
        <v>16.82</v>
      </c>
      <c r="AK8" s="58">
        <v>16.308</v>
      </c>
      <c r="AL8" s="58">
        <v>16.225999999999999</v>
      </c>
      <c r="AM8" s="58">
        <v>16.57</v>
      </c>
      <c r="AN8" s="58">
        <v>17.149000000000001</v>
      </c>
      <c r="AO8" s="58">
        <v>17.553999999999998</v>
      </c>
      <c r="AP8" s="58">
        <v>17.422999999999998</v>
      </c>
      <c r="AQ8" s="58">
        <v>18.45</v>
      </c>
      <c r="AR8" s="58">
        <v>20.021000000000001</v>
      </c>
      <c r="AS8" s="58">
        <v>20.984000000000002</v>
      </c>
      <c r="AT8" s="60">
        <v>23.422999999999998</v>
      </c>
      <c r="AU8" s="60">
        <v>25.388000000000002</v>
      </c>
      <c r="AV8" s="60">
        <v>24.228000000000002</v>
      </c>
      <c r="AW8" s="58">
        <v>21.867999999999999</v>
      </c>
      <c r="AX8" s="58">
        <v>23.210999999999999</v>
      </c>
      <c r="AY8" s="58">
        <v>25.812999999999999</v>
      </c>
      <c r="AZ8" s="58">
        <v>29.576000000000001</v>
      </c>
      <c r="BA8" s="58">
        <v>34.801000000000002</v>
      </c>
      <c r="BB8" s="12"/>
      <c r="BC8" s="13" t="s">
        <v>34</v>
      </c>
      <c r="BD8" s="58">
        <v>16.361000000000001</v>
      </c>
      <c r="BE8" s="58">
        <v>16.103000000000002</v>
      </c>
      <c r="BF8" s="58">
        <v>15.896000000000001</v>
      </c>
      <c r="BG8" s="58">
        <v>15.99</v>
      </c>
      <c r="BH8" s="58">
        <v>15.977</v>
      </c>
      <c r="BI8" s="58">
        <v>16.157</v>
      </c>
      <c r="BJ8" s="58">
        <v>16.233000000000001</v>
      </c>
      <c r="BK8" s="58">
        <v>16.363</v>
      </c>
      <c r="BL8" s="58">
        <v>16.396999999999998</v>
      </c>
      <c r="BM8" s="58">
        <v>16.498999999999999</v>
      </c>
      <c r="BN8" s="58">
        <v>16.331</v>
      </c>
      <c r="BO8" s="58">
        <v>16.579000000000001</v>
      </c>
      <c r="BP8" s="58">
        <v>16.654</v>
      </c>
      <c r="BQ8" s="58">
        <v>16.917000000000002</v>
      </c>
      <c r="BR8" s="58">
        <v>17.097000000000001</v>
      </c>
      <c r="BS8" s="58">
        <v>17.414999999999999</v>
      </c>
      <c r="BT8" s="58">
        <v>17.812000000000001</v>
      </c>
      <c r="BU8" s="58">
        <v>18.16</v>
      </c>
      <c r="BV8" s="58">
        <v>18.562000000000001</v>
      </c>
      <c r="BW8" s="58">
        <v>20.006</v>
      </c>
      <c r="BX8" s="58">
        <v>20.747</v>
      </c>
      <c r="BY8" s="58">
        <v>22.155999999999999</v>
      </c>
      <c r="BZ8" s="58">
        <v>24.548999999999999</v>
      </c>
      <c r="CA8" s="10"/>
      <c r="CB8" s="13" t="s">
        <v>34</v>
      </c>
      <c r="CC8" s="58">
        <v>13.64</v>
      </c>
      <c r="CD8" s="58">
        <v>13.538</v>
      </c>
      <c r="CE8" s="58">
        <v>15.504</v>
      </c>
      <c r="CF8" s="58">
        <v>17.158000000000001</v>
      </c>
      <c r="CG8" s="58">
        <v>18.151</v>
      </c>
      <c r="CH8" s="58">
        <v>23.85</v>
      </c>
      <c r="CI8" s="10"/>
      <c r="CJ8" s="13" t="s">
        <v>34</v>
      </c>
      <c r="CK8" s="58">
        <v>18.420999999999999</v>
      </c>
      <c r="CL8" s="58">
        <v>16.992999999999999</v>
      </c>
      <c r="CM8" s="58">
        <v>15.815</v>
      </c>
      <c r="CN8" s="58">
        <v>15.502000000000001</v>
      </c>
      <c r="CO8" s="58">
        <v>15.459</v>
      </c>
      <c r="CP8" s="58">
        <v>15.778</v>
      </c>
      <c r="CQ8" s="58">
        <v>16.399999999999999</v>
      </c>
      <c r="CR8" s="58">
        <v>18.068999999999999</v>
      </c>
      <c r="CS8" s="58">
        <v>19.463000000000001</v>
      </c>
      <c r="CT8" s="58">
        <v>20.248999999999999</v>
      </c>
    </row>
    <row r="9" spans="1:98" s="1" customFormat="1">
      <c r="A9" s="13" t="s">
        <v>1</v>
      </c>
      <c r="B9" s="58" t="s">
        <v>76</v>
      </c>
      <c r="C9" s="58" t="s">
        <v>76</v>
      </c>
      <c r="D9" s="41" t="s">
        <v>76</v>
      </c>
      <c r="E9" s="41" t="s">
        <v>76</v>
      </c>
      <c r="F9" s="58" t="s">
        <v>76</v>
      </c>
      <c r="G9" s="58" t="s">
        <v>76</v>
      </c>
      <c r="H9" s="41" t="s">
        <v>76</v>
      </c>
      <c r="I9" s="15"/>
      <c r="J9" s="13" t="s">
        <v>1</v>
      </c>
      <c r="K9" s="58" t="s">
        <v>76</v>
      </c>
      <c r="L9" s="58" t="s">
        <v>76</v>
      </c>
      <c r="M9" s="58" t="s">
        <v>76</v>
      </c>
      <c r="N9" s="58" t="s">
        <v>76</v>
      </c>
      <c r="O9" s="58" t="s">
        <v>76</v>
      </c>
      <c r="P9" s="25"/>
      <c r="Q9" s="13" t="s">
        <v>1</v>
      </c>
      <c r="R9" s="58" t="s">
        <v>76</v>
      </c>
      <c r="S9" s="58" t="s">
        <v>76</v>
      </c>
      <c r="T9" s="58" t="s">
        <v>76</v>
      </c>
      <c r="U9" s="16"/>
      <c r="V9" s="13" t="s">
        <v>1</v>
      </c>
      <c r="W9" s="58" t="s">
        <v>76</v>
      </c>
      <c r="X9" s="58" t="s">
        <v>76</v>
      </c>
      <c r="Y9" s="58" t="s">
        <v>76</v>
      </c>
      <c r="Z9" s="58" t="s">
        <v>76</v>
      </c>
      <c r="AA9" s="58" t="s">
        <v>76</v>
      </c>
      <c r="AB9" s="58" t="s">
        <v>76</v>
      </c>
      <c r="AC9" s="58" t="s">
        <v>76</v>
      </c>
      <c r="AD9" s="58" t="s">
        <v>76</v>
      </c>
      <c r="AE9" s="58" t="s">
        <v>76</v>
      </c>
      <c r="AF9" s="58" t="s">
        <v>76</v>
      </c>
      <c r="AG9" s="10"/>
      <c r="AH9" s="13" t="s">
        <v>1</v>
      </c>
      <c r="AI9" s="58" t="s">
        <v>76</v>
      </c>
      <c r="AJ9" s="58" t="s">
        <v>76</v>
      </c>
      <c r="AK9" s="58" t="s">
        <v>76</v>
      </c>
      <c r="AL9" s="58" t="s">
        <v>76</v>
      </c>
      <c r="AM9" s="58" t="s">
        <v>76</v>
      </c>
      <c r="AN9" s="58" t="s">
        <v>76</v>
      </c>
      <c r="AO9" s="58" t="s">
        <v>76</v>
      </c>
      <c r="AP9" s="58" t="s">
        <v>76</v>
      </c>
      <c r="AQ9" s="58" t="s">
        <v>76</v>
      </c>
      <c r="AR9" s="58" t="s">
        <v>76</v>
      </c>
      <c r="AS9" s="58" t="s">
        <v>76</v>
      </c>
      <c r="AT9" s="60" t="s">
        <v>76</v>
      </c>
      <c r="AU9" s="60" t="s">
        <v>76</v>
      </c>
      <c r="AV9" s="60" t="s">
        <v>76</v>
      </c>
      <c r="AW9" s="58" t="s">
        <v>76</v>
      </c>
      <c r="AX9" s="58" t="s">
        <v>76</v>
      </c>
      <c r="AY9" s="58" t="s">
        <v>76</v>
      </c>
      <c r="AZ9" s="58" t="s">
        <v>76</v>
      </c>
      <c r="BA9" s="58" t="s">
        <v>76</v>
      </c>
      <c r="BB9" s="12"/>
      <c r="BC9" s="13" t="s">
        <v>1</v>
      </c>
      <c r="BD9" s="58" t="s">
        <v>76</v>
      </c>
      <c r="BE9" s="58" t="s">
        <v>76</v>
      </c>
      <c r="BF9" s="58" t="s">
        <v>76</v>
      </c>
      <c r="BG9" s="58" t="s">
        <v>76</v>
      </c>
      <c r="BH9" s="58" t="s">
        <v>76</v>
      </c>
      <c r="BI9" s="58" t="s">
        <v>76</v>
      </c>
      <c r="BJ9" s="58" t="s">
        <v>76</v>
      </c>
      <c r="BK9" s="58" t="s">
        <v>76</v>
      </c>
      <c r="BL9" s="58" t="s">
        <v>76</v>
      </c>
      <c r="BM9" s="58" t="s">
        <v>76</v>
      </c>
      <c r="BN9" s="58" t="s">
        <v>76</v>
      </c>
      <c r="BO9" s="58" t="s">
        <v>76</v>
      </c>
      <c r="BP9" s="58" t="s">
        <v>76</v>
      </c>
      <c r="BQ9" s="58" t="s">
        <v>76</v>
      </c>
      <c r="BR9" s="58" t="s">
        <v>76</v>
      </c>
      <c r="BS9" s="58" t="s">
        <v>76</v>
      </c>
      <c r="BT9" s="58" t="s">
        <v>76</v>
      </c>
      <c r="BU9" s="58" t="s">
        <v>76</v>
      </c>
      <c r="BV9" s="58" t="s">
        <v>76</v>
      </c>
      <c r="BW9" s="58" t="s">
        <v>76</v>
      </c>
      <c r="BX9" s="58" t="s">
        <v>76</v>
      </c>
      <c r="BY9" s="58" t="s">
        <v>76</v>
      </c>
      <c r="BZ9" s="58" t="s">
        <v>76</v>
      </c>
      <c r="CA9" s="10"/>
      <c r="CB9" s="13" t="s">
        <v>1</v>
      </c>
      <c r="CC9" s="58" t="s">
        <v>76</v>
      </c>
      <c r="CD9" s="58" t="s">
        <v>76</v>
      </c>
      <c r="CE9" s="58" t="s">
        <v>76</v>
      </c>
      <c r="CF9" s="58" t="s">
        <v>76</v>
      </c>
      <c r="CG9" s="58" t="s">
        <v>76</v>
      </c>
      <c r="CH9" s="58" t="s">
        <v>76</v>
      </c>
      <c r="CI9" s="10"/>
      <c r="CJ9" s="13" t="s">
        <v>1</v>
      </c>
      <c r="CK9" s="58" t="s">
        <v>76</v>
      </c>
      <c r="CL9" s="58" t="s">
        <v>76</v>
      </c>
      <c r="CM9" s="58" t="s">
        <v>76</v>
      </c>
      <c r="CN9" s="58" t="s">
        <v>76</v>
      </c>
      <c r="CO9" s="58" t="s">
        <v>76</v>
      </c>
      <c r="CP9" s="58" t="s">
        <v>76</v>
      </c>
      <c r="CQ9" s="58" t="s">
        <v>76</v>
      </c>
      <c r="CR9" s="58" t="s">
        <v>76</v>
      </c>
      <c r="CS9" s="58" t="s">
        <v>76</v>
      </c>
      <c r="CT9" s="58" t="s">
        <v>76</v>
      </c>
    </row>
    <row r="10" spans="1:98" s="1" customFormat="1">
      <c r="A10" s="13" t="s">
        <v>35</v>
      </c>
      <c r="B10" s="58">
        <v>50.548999999999999</v>
      </c>
      <c r="C10" s="58">
        <v>54.622999999999998</v>
      </c>
      <c r="D10" s="41">
        <v>56.411000000000001</v>
      </c>
      <c r="E10" s="41">
        <v>57.161000000000001</v>
      </c>
      <c r="F10" s="58">
        <v>56.774000000000001</v>
      </c>
      <c r="G10" s="58">
        <v>54.91</v>
      </c>
      <c r="H10" s="41">
        <v>46.256</v>
      </c>
      <c r="I10" s="15"/>
      <c r="J10" s="13" t="s">
        <v>35</v>
      </c>
      <c r="K10" s="58">
        <v>47.518000000000001</v>
      </c>
      <c r="L10" s="58">
        <v>52.536000000000001</v>
      </c>
      <c r="M10" s="58">
        <v>52.834000000000003</v>
      </c>
      <c r="N10" s="58">
        <v>49.686</v>
      </c>
      <c r="O10" s="58">
        <v>34.853000000000002</v>
      </c>
      <c r="P10" s="25"/>
      <c r="Q10" s="13" t="s">
        <v>35</v>
      </c>
      <c r="R10" s="58">
        <v>49.502000000000002</v>
      </c>
      <c r="S10" s="58">
        <v>50.911000000000001</v>
      </c>
      <c r="T10" s="58">
        <v>44.313000000000002</v>
      </c>
      <c r="U10" s="16"/>
      <c r="V10" s="13" t="s">
        <v>35</v>
      </c>
      <c r="W10" s="58">
        <v>44.834000000000003</v>
      </c>
      <c r="X10" s="58">
        <v>44.720999999999997</v>
      </c>
      <c r="Y10" s="58">
        <v>45.588999999999999</v>
      </c>
      <c r="Z10" s="58">
        <v>46.137</v>
      </c>
      <c r="AA10" s="58">
        <v>46.411000000000001</v>
      </c>
      <c r="AB10" s="58">
        <v>47.423999999999999</v>
      </c>
      <c r="AC10" s="58">
        <v>46.012</v>
      </c>
      <c r="AD10" s="58">
        <v>41.917000000000002</v>
      </c>
      <c r="AE10" s="58">
        <v>42.072000000000003</v>
      </c>
      <c r="AF10" s="58">
        <v>40.176000000000002</v>
      </c>
      <c r="AG10" s="10"/>
      <c r="AH10" s="13" t="s">
        <v>35</v>
      </c>
      <c r="AI10" s="58">
        <v>51.232999999999997</v>
      </c>
      <c r="AJ10" s="58">
        <v>51.957000000000001</v>
      </c>
      <c r="AK10" s="58">
        <v>52.686</v>
      </c>
      <c r="AL10" s="58">
        <v>53.115000000000002</v>
      </c>
      <c r="AM10" s="58">
        <v>52.79</v>
      </c>
      <c r="AN10" s="58">
        <v>52.137999999999998</v>
      </c>
      <c r="AO10" s="58">
        <v>52.048999999999999</v>
      </c>
      <c r="AP10" s="58">
        <v>51.31</v>
      </c>
      <c r="AQ10" s="58">
        <v>50.850999999999999</v>
      </c>
      <c r="AR10" s="58">
        <v>49.006</v>
      </c>
      <c r="AS10" s="58">
        <v>48.521999999999998</v>
      </c>
      <c r="AT10" s="60">
        <v>45.878999999999998</v>
      </c>
      <c r="AU10" s="60">
        <v>43.8</v>
      </c>
      <c r="AV10" s="60">
        <v>45.314</v>
      </c>
      <c r="AW10" s="58">
        <v>47.789000000000001</v>
      </c>
      <c r="AX10" s="58">
        <v>46.612000000000002</v>
      </c>
      <c r="AY10" s="58">
        <v>43.767000000000003</v>
      </c>
      <c r="AZ10" s="58">
        <v>39.856999999999999</v>
      </c>
      <c r="BA10" s="58">
        <v>34.595999999999997</v>
      </c>
      <c r="BB10" s="12"/>
      <c r="BC10" s="13" t="s">
        <v>35</v>
      </c>
      <c r="BD10" s="58">
        <v>53.037999999999997</v>
      </c>
      <c r="BE10" s="58">
        <v>53.771000000000001</v>
      </c>
      <c r="BF10" s="58">
        <v>53.94</v>
      </c>
      <c r="BG10" s="58">
        <v>54.195</v>
      </c>
      <c r="BH10" s="58">
        <v>54.204999999999998</v>
      </c>
      <c r="BI10" s="58">
        <v>53.612000000000002</v>
      </c>
      <c r="BJ10" s="58">
        <v>53.838000000000001</v>
      </c>
      <c r="BK10" s="58">
        <v>53.634</v>
      </c>
      <c r="BL10" s="58">
        <v>53.514000000000003</v>
      </c>
      <c r="BM10" s="58">
        <v>53.694000000000003</v>
      </c>
      <c r="BN10" s="58">
        <v>53.639000000000003</v>
      </c>
      <c r="BO10" s="58">
        <v>53.259</v>
      </c>
      <c r="BP10" s="58">
        <v>53.122</v>
      </c>
      <c r="BQ10" s="58">
        <v>53.024000000000001</v>
      </c>
      <c r="BR10" s="58">
        <v>52.765999999999998</v>
      </c>
      <c r="BS10" s="58">
        <v>52.716000000000001</v>
      </c>
      <c r="BT10" s="58">
        <v>51.817999999999998</v>
      </c>
      <c r="BU10" s="58">
        <v>51.69</v>
      </c>
      <c r="BV10" s="58">
        <v>51.158000000000001</v>
      </c>
      <c r="BW10" s="58">
        <v>50.006</v>
      </c>
      <c r="BX10" s="58">
        <v>49.057000000000002</v>
      </c>
      <c r="BY10" s="58">
        <v>47.363</v>
      </c>
      <c r="BZ10" s="58">
        <v>45.524999999999999</v>
      </c>
      <c r="CA10" s="10"/>
      <c r="CB10" s="13" t="s">
        <v>35</v>
      </c>
      <c r="CC10" s="58">
        <v>56.231999999999999</v>
      </c>
      <c r="CD10" s="58">
        <v>56.512999999999998</v>
      </c>
      <c r="CE10" s="58">
        <v>54.606000000000002</v>
      </c>
      <c r="CF10" s="58">
        <v>52.859000000000002</v>
      </c>
      <c r="CG10" s="58">
        <v>51.731000000000002</v>
      </c>
      <c r="CH10" s="58">
        <v>44.957000000000001</v>
      </c>
      <c r="CI10" s="10"/>
      <c r="CJ10" s="13" t="s">
        <v>35</v>
      </c>
      <c r="CK10" s="58">
        <v>50.780999999999999</v>
      </c>
      <c r="CL10" s="58">
        <v>52.119</v>
      </c>
      <c r="CM10" s="58">
        <v>53.030999999999999</v>
      </c>
      <c r="CN10" s="58">
        <v>53.634999999999998</v>
      </c>
      <c r="CO10" s="58">
        <v>53.945999999999998</v>
      </c>
      <c r="CP10" s="58">
        <v>53.511000000000003</v>
      </c>
      <c r="CQ10" s="58">
        <v>52.930999999999997</v>
      </c>
      <c r="CR10" s="58">
        <v>51.253</v>
      </c>
      <c r="CS10" s="58">
        <v>49.848999999999997</v>
      </c>
      <c r="CT10" s="58">
        <v>48.389000000000003</v>
      </c>
    </row>
    <row r="11" spans="1:98" s="1" customFormat="1">
      <c r="A11" s="13" t="s">
        <v>36</v>
      </c>
      <c r="B11" s="58">
        <v>0.16729230000000003</v>
      </c>
      <c r="C11" s="58">
        <v>0.123615</v>
      </c>
      <c r="D11" s="41">
        <v>0.16399590000000003</v>
      </c>
      <c r="E11" s="41">
        <v>0.12691140000000001</v>
      </c>
      <c r="F11" s="58">
        <v>0.131856</v>
      </c>
      <c r="G11" s="58">
        <v>0.16564410000000002</v>
      </c>
      <c r="H11" s="41">
        <v>0.1714128</v>
      </c>
      <c r="I11" s="15"/>
      <c r="J11" s="13" t="s">
        <v>36</v>
      </c>
      <c r="K11" s="58">
        <v>0.17058870000000001</v>
      </c>
      <c r="L11" s="58">
        <v>0.1285596</v>
      </c>
      <c r="M11" s="58">
        <v>0.13597650000000003</v>
      </c>
      <c r="N11" s="58">
        <v>0.16317180000000001</v>
      </c>
      <c r="O11" s="58">
        <v>0.17470920000000001</v>
      </c>
      <c r="P11" s="25"/>
      <c r="Q11" s="13" t="s">
        <v>36</v>
      </c>
      <c r="R11" s="58">
        <v>0.14256930000000001</v>
      </c>
      <c r="S11" s="58">
        <v>0.14174519999999999</v>
      </c>
      <c r="T11" s="58">
        <v>0.123615</v>
      </c>
      <c r="U11" s="16"/>
      <c r="V11" s="13" t="s">
        <v>36</v>
      </c>
      <c r="W11" s="58">
        <v>0.14399999999999999</v>
      </c>
      <c r="X11" s="58">
        <v>9.7000000000000003E-2</v>
      </c>
      <c r="Y11" s="58">
        <v>0.11</v>
      </c>
      <c r="Z11" s="58">
        <v>0.16300000000000001</v>
      </c>
      <c r="AA11" s="58">
        <v>0.16900000000000001</v>
      </c>
      <c r="AB11" s="58">
        <v>0.13700000000000001</v>
      </c>
      <c r="AC11" s="58">
        <v>0.14000000000000001</v>
      </c>
      <c r="AD11" s="58">
        <v>0.11799999999999999</v>
      </c>
      <c r="AE11" s="58">
        <v>0.183</v>
      </c>
      <c r="AF11" s="58">
        <v>0.13600000000000001</v>
      </c>
      <c r="AG11" s="10"/>
      <c r="AH11" s="13" t="s">
        <v>36</v>
      </c>
      <c r="AI11" s="58">
        <v>0.20499999999999999</v>
      </c>
      <c r="AJ11" s="58">
        <v>0.14399999999999999</v>
      </c>
      <c r="AK11" s="58">
        <v>0.11700000000000001</v>
      </c>
      <c r="AL11" s="58">
        <v>0.17100000000000001</v>
      </c>
      <c r="AM11" s="58">
        <v>0.16</v>
      </c>
      <c r="AN11" s="58">
        <v>0.156</v>
      </c>
      <c r="AO11" s="58">
        <v>0.129</v>
      </c>
      <c r="AP11" s="58">
        <v>0.155</v>
      </c>
      <c r="AQ11" s="58">
        <v>0.19</v>
      </c>
      <c r="AR11" s="58">
        <v>0.152</v>
      </c>
      <c r="AS11" s="58">
        <v>0.14699999999999999</v>
      </c>
      <c r="AT11" s="60">
        <v>0.14599999999999999</v>
      </c>
      <c r="AU11" s="60">
        <v>0.153</v>
      </c>
      <c r="AV11" s="60">
        <v>0.16300000000000001</v>
      </c>
      <c r="AW11" s="58">
        <v>0.16800000000000001</v>
      </c>
      <c r="AX11" s="58">
        <v>0.14399999999999999</v>
      </c>
      <c r="AY11" s="58">
        <v>0.11700000000000001</v>
      </c>
      <c r="AZ11" s="58">
        <v>9.5000000000000001E-2</v>
      </c>
      <c r="BA11" s="58">
        <v>0.18099999999999999</v>
      </c>
      <c r="BB11" s="12"/>
      <c r="BC11" s="13" t="s">
        <v>36</v>
      </c>
      <c r="BD11" s="58">
        <v>0.19900000000000001</v>
      </c>
      <c r="BE11" s="58">
        <v>0.23400000000000001</v>
      </c>
      <c r="BF11" s="58">
        <v>0.26600000000000001</v>
      </c>
      <c r="BG11" s="58">
        <v>0.249</v>
      </c>
      <c r="BH11" s="58">
        <v>0.245</v>
      </c>
      <c r="BI11" s="58">
        <v>0.23100000000000001</v>
      </c>
      <c r="BJ11" s="58">
        <v>0.23699999999999999</v>
      </c>
      <c r="BK11" s="58">
        <v>0.21199999999999999</v>
      </c>
      <c r="BL11" s="58">
        <v>0.182</v>
      </c>
      <c r="BM11" s="58">
        <v>0.221</v>
      </c>
      <c r="BN11" s="58">
        <v>0.248</v>
      </c>
      <c r="BO11" s="58">
        <v>0.216</v>
      </c>
      <c r="BP11" s="58">
        <v>0.215</v>
      </c>
      <c r="BQ11" s="58">
        <v>0.27600000000000002</v>
      </c>
      <c r="BR11" s="58">
        <v>0.29199999999999998</v>
      </c>
      <c r="BS11" s="58">
        <v>0.23300000000000001</v>
      </c>
      <c r="BT11" s="58">
        <v>0.22900000000000001</v>
      </c>
      <c r="BU11" s="58">
        <v>0.20499999999999999</v>
      </c>
      <c r="BV11" s="58">
        <v>0.249</v>
      </c>
      <c r="BW11" s="58">
        <v>0.26800000000000002</v>
      </c>
      <c r="BX11" s="58">
        <v>0.28499999999999998</v>
      </c>
      <c r="BY11" s="58">
        <v>0.245</v>
      </c>
      <c r="BZ11" s="58">
        <v>0.161</v>
      </c>
      <c r="CA11" s="10"/>
      <c r="CB11" s="13" t="s">
        <v>36</v>
      </c>
      <c r="CC11" s="58">
        <v>0.21299999999999999</v>
      </c>
      <c r="CD11" s="58">
        <v>0.23</v>
      </c>
      <c r="CE11" s="58">
        <v>0.24199999999999999</v>
      </c>
      <c r="CF11" s="58">
        <v>0.29399999999999998</v>
      </c>
      <c r="CG11" s="58">
        <v>0.223</v>
      </c>
      <c r="CH11" s="58">
        <v>0.21199999999999999</v>
      </c>
      <c r="CI11" s="10"/>
      <c r="CJ11" s="13" t="s">
        <v>36</v>
      </c>
      <c r="CK11" s="58">
        <v>0.43</v>
      </c>
      <c r="CL11" s="58">
        <v>0.436</v>
      </c>
      <c r="CM11" s="58">
        <v>0.29299999999999998</v>
      </c>
      <c r="CN11" s="58">
        <v>0.36499999999999999</v>
      </c>
      <c r="CO11" s="58">
        <v>0.36</v>
      </c>
      <c r="CP11" s="58">
        <v>0.35399999999999998</v>
      </c>
      <c r="CQ11" s="58">
        <v>0.34399999999999997</v>
      </c>
      <c r="CR11" s="58">
        <v>0.436</v>
      </c>
      <c r="CS11" s="58">
        <v>0.377</v>
      </c>
      <c r="CT11" s="58">
        <v>0.41599999999999998</v>
      </c>
    </row>
    <row r="12" spans="1:98">
      <c r="A12" s="13" t="s">
        <v>2</v>
      </c>
      <c r="B12" s="59">
        <v>18.536999999999999</v>
      </c>
      <c r="C12" s="59">
        <v>19.157</v>
      </c>
      <c r="D12" s="59">
        <v>19.673000000000002</v>
      </c>
      <c r="E12" s="59">
        <v>19.736000000000001</v>
      </c>
      <c r="F12" s="59">
        <v>19.738</v>
      </c>
      <c r="G12" s="59">
        <v>19.313000000000002</v>
      </c>
      <c r="H12" s="59">
        <v>17.087</v>
      </c>
      <c r="I12" s="14"/>
      <c r="J12" s="13" t="s">
        <v>2</v>
      </c>
      <c r="K12" s="59">
        <v>18.350000000000001</v>
      </c>
      <c r="L12" s="59">
        <v>19.434000000000001</v>
      </c>
      <c r="M12" s="59">
        <v>18.995000000000001</v>
      </c>
      <c r="N12" s="59">
        <v>18.466999999999999</v>
      </c>
      <c r="O12" s="59">
        <v>14.853000000000002</v>
      </c>
      <c r="P12" s="24"/>
      <c r="Q12" s="13" t="s">
        <v>2</v>
      </c>
      <c r="R12" s="59">
        <v>17.942</v>
      </c>
      <c r="S12" s="59">
        <v>18.222999999999999</v>
      </c>
      <c r="T12" s="59">
        <v>17.295999999999999</v>
      </c>
      <c r="U12" s="14"/>
      <c r="V12" s="13" t="s">
        <v>2</v>
      </c>
      <c r="W12" s="59">
        <v>15.331</v>
      </c>
      <c r="X12" s="59">
        <v>15.757999999999999</v>
      </c>
      <c r="Y12" s="59">
        <v>15.472000000000001</v>
      </c>
      <c r="Z12" s="59">
        <v>15.891</v>
      </c>
      <c r="AA12" s="59">
        <v>16.041</v>
      </c>
      <c r="AB12" s="59">
        <v>16.212</v>
      </c>
      <c r="AC12" s="59">
        <v>16.012999999999998</v>
      </c>
      <c r="AD12" s="59">
        <v>14.907999999999999</v>
      </c>
      <c r="AE12" s="59">
        <v>14.942</v>
      </c>
      <c r="AF12" s="59">
        <v>14.500999999999999</v>
      </c>
      <c r="AG12" s="14"/>
      <c r="AH12" s="13" t="s">
        <v>2</v>
      </c>
      <c r="AI12" s="59">
        <v>19.209</v>
      </c>
      <c r="AJ12" s="59">
        <v>19.381999999999998</v>
      </c>
      <c r="AK12" s="59">
        <v>19.242999999999999</v>
      </c>
      <c r="AL12" s="59">
        <v>19.55</v>
      </c>
      <c r="AM12" s="59">
        <v>19.03</v>
      </c>
      <c r="AN12" s="59">
        <v>19.263999999999999</v>
      </c>
      <c r="AO12" s="59">
        <v>18.896999999999998</v>
      </c>
      <c r="AP12" s="59">
        <v>19.106999999999999</v>
      </c>
      <c r="AQ12" s="59">
        <v>18.847999999999999</v>
      </c>
      <c r="AR12" s="59">
        <v>18.451999999999998</v>
      </c>
      <c r="AS12" s="59">
        <v>17.927</v>
      </c>
      <c r="AT12" s="59">
        <v>17.277000000000001</v>
      </c>
      <c r="AU12" s="59">
        <v>16.588000000000001</v>
      </c>
      <c r="AV12" s="59">
        <v>17.186999999999998</v>
      </c>
      <c r="AW12" s="59">
        <v>18.213999999999999</v>
      </c>
      <c r="AX12" s="59">
        <v>17.418999999999997</v>
      </c>
      <c r="AY12" s="59">
        <v>17.006999999999998</v>
      </c>
      <c r="AZ12" s="59">
        <v>15.409000000000001</v>
      </c>
      <c r="BA12" s="59">
        <v>14.263</v>
      </c>
      <c r="BB12" s="14"/>
      <c r="BC12" s="13" t="s">
        <v>2</v>
      </c>
      <c r="BD12" s="59">
        <v>19.047000000000001</v>
      </c>
      <c r="BE12" s="59">
        <v>18.994</v>
      </c>
      <c r="BF12" s="59">
        <v>18.596</v>
      </c>
      <c r="BG12" s="59">
        <v>18.619</v>
      </c>
      <c r="BH12" s="59">
        <v>18.533999999999999</v>
      </c>
      <c r="BI12" s="59">
        <v>18.466999999999999</v>
      </c>
      <c r="BJ12" s="59">
        <v>18.521999999999998</v>
      </c>
      <c r="BK12" s="59">
        <v>18.72</v>
      </c>
      <c r="BL12" s="59">
        <v>18.658999999999999</v>
      </c>
      <c r="BM12" s="59">
        <v>18.830000000000002</v>
      </c>
      <c r="BN12" s="59">
        <v>18.524999999999999</v>
      </c>
      <c r="BO12" s="59">
        <v>18.736000000000001</v>
      </c>
      <c r="BP12" s="59">
        <v>18.535</v>
      </c>
      <c r="BQ12" s="59">
        <v>18.241999999999997</v>
      </c>
      <c r="BR12" s="59">
        <v>18.574999999999999</v>
      </c>
      <c r="BS12" s="59">
        <v>18.309000000000001</v>
      </c>
      <c r="BT12" s="59">
        <v>18.258000000000003</v>
      </c>
      <c r="BU12" s="59">
        <v>18.185000000000002</v>
      </c>
      <c r="BV12" s="59">
        <v>17.816000000000003</v>
      </c>
      <c r="BW12" s="59">
        <v>17.998000000000001</v>
      </c>
      <c r="BX12" s="59">
        <v>17.625</v>
      </c>
      <c r="BY12" s="59">
        <v>17.328999999999997</v>
      </c>
      <c r="BZ12" s="59">
        <v>17.132999999999999</v>
      </c>
      <c r="CA12" s="14"/>
      <c r="CB12" s="13" t="s">
        <v>2</v>
      </c>
      <c r="CC12" s="59">
        <v>19.387</v>
      </c>
      <c r="CD12" s="59">
        <v>19.303000000000001</v>
      </c>
      <c r="CE12" s="59">
        <v>18.61</v>
      </c>
      <c r="CF12" s="59">
        <v>18.264000000000003</v>
      </c>
      <c r="CG12" s="59">
        <v>18.154</v>
      </c>
      <c r="CH12" s="59">
        <v>16.824999999999999</v>
      </c>
      <c r="CI12" s="14"/>
      <c r="CJ12" s="13" t="s">
        <v>2</v>
      </c>
      <c r="CK12" s="59">
        <v>18.999000000000002</v>
      </c>
      <c r="CL12" s="59">
        <v>19.091000000000001</v>
      </c>
      <c r="CM12" s="59">
        <v>19.413</v>
      </c>
      <c r="CN12" s="59">
        <v>19.526</v>
      </c>
      <c r="CO12" s="59">
        <v>19.411000000000001</v>
      </c>
      <c r="CP12" s="59">
        <v>19.326000000000001</v>
      </c>
      <c r="CQ12" s="59">
        <v>19.577000000000002</v>
      </c>
      <c r="CR12" s="59">
        <v>19.096999999999998</v>
      </c>
      <c r="CS12" s="59">
        <v>18.434000000000001</v>
      </c>
      <c r="CT12" s="59">
        <v>18.389999999999997</v>
      </c>
    </row>
    <row r="13" spans="1:98" s="1" customFormat="1">
      <c r="A13" s="13" t="s">
        <v>3</v>
      </c>
      <c r="B13" s="58">
        <v>0.5</v>
      </c>
      <c r="C13" s="58">
        <v>0.55500000000000005</v>
      </c>
      <c r="D13" s="41">
        <v>0.51800000000000002</v>
      </c>
      <c r="E13" s="41">
        <v>0.55200000000000005</v>
      </c>
      <c r="F13" s="58">
        <v>0.51500000000000001</v>
      </c>
      <c r="G13" s="58">
        <v>0.499</v>
      </c>
      <c r="H13" s="41">
        <v>0.45800000000000002</v>
      </c>
      <c r="I13" s="15"/>
      <c r="J13" s="13" t="s">
        <v>3</v>
      </c>
      <c r="K13" s="58">
        <v>0.441</v>
      </c>
      <c r="L13" s="58">
        <v>0.496</v>
      </c>
      <c r="M13" s="58">
        <v>0.495</v>
      </c>
      <c r="N13" s="58">
        <v>0.498</v>
      </c>
      <c r="O13" s="58">
        <v>0.312</v>
      </c>
      <c r="P13" s="25"/>
      <c r="Q13" s="13" t="s">
        <v>3</v>
      </c>
      <c r="R13" s="58">
        <v>0.48699999999999999</v>
      </c>
      <c r="S13" s="58">
        <v>0.55100000000000005</v>
      </c>
      <c r="T13" s="58">
        <v>0.46100000000000002</v>
      </c>
      <c r="U13" s="16"/>
      <c r="V13" s="13" t="s">
        <v>3</v>
      </c>
      <c r="W13" s="58">
        <v>0.45500000000000002</v>
      </c>
      <c r="X13" s="58">
        <v>0.51300000000000001</v>
      </c>
      <c r="Y13" s="58">
        <v>0.52600000000000002</v>
      </c>
      <c r="Z13" s="58">
        <v>0.56299999999999994</v>
      </c>
      <c r="AA13" s="58">
        <v>0.58299999999999996</v>
      </c>
      <c r="AB13" s="58">
        <v>0.54800000000000004</v>
      </c>
      <c r="AC13" s="58">
        <v>0.49399999999999999</v>
      </c>
      <c r="AD13" s="58">
        <v>0.51800000000000002</v>
      </c>
      <c r="AE13" s="58">
        <v>0.47699999999999998</v>
      </c>
      <c r="AF13" s="58">
        <v>0.47199999999999998</v>
      </c>
      <c r="AG13" s="10"/>
      <c r="AH13" s="13" t="s">
        <v>3</v>
      </c>
      <c r="AI13" s="58">
        <v>0.628</v>
      </c>
      <c r="AJ13" s="58">
        <v>0.71199999999999997</v>
      </c>
      <c r="AK13" s="58">
        <v>0.71199999999999997</v>
      </c>
      <c r="AL13" s="58">
        <v>0.69799999999999995</v>
      </c>
      <c r="AM13" s="58">
        <v>0.61599999999999999</v>
      </c>
      <c r="AN13" s="58">
        <v>0.63400000000000001</v>
      </c>
      <c r="AO13" s="58">
        <v>0.61199999999999999</v>
      </c>
      <c r="AP13" s="58">
        <v>0.68500000000000005</v>
      </c>
      <c r="AQ13" s="58">
        <v>0.67</v>
      </c>
      <c r="AR13" s="58">
        <v>0.56399999999999995</v>
      </c>
      <c r="AS13" s="58">
        <v>0.57699999999999996</v>
      </c>
      <c r="AT13" s="60">
        <v>0.52200000000000002</v>
      </c>
      <c r="AU13" s="60">
        <v>0.499</v>
      </c>
      <c r="AV13" s="60">
        <v>0.52100000000000002</v>
      </c>
      <c r="AW13" s="58">
        <v>0.52200000000000002</v>
      </c>
      <c r="AX13" s="58">
        <v>0.50600000000000001</v>
      </c>
      <c r="AY13" s="58">
        <v>0.499</v>
      </c>
      <c r="AZ13" s="58">
        <v>0.48499999999999999</v>
      </c>
      <c r="BA13" s="58">
        <v>0.436</v>
      </c>
      <c r="BB13" s="12"/>
      <c r="BC13" s="13" t="s">
        <v>3</v>
      </c>
      <c r="BD13" s="58">
        <v>0.65500000000000003</v>
      </c>
      <c r="BE13" s="58">
        <v>0.65100000000000002</v>
      </c>
      <c r="BF13" s="58">
        <v>0.63500000000000001</v>
      </c>
      <c r="BG13" s="58">
        <v>0.64800000000000002</v>
      </c>
      <c r="BH13" s="58">
        <v>0.6</v>
      </c>
      <c r="BI13" s="58">
        <v>0.65100000000000002</v>
      </c>
      <c r="BJ13" s="58">
        <v>0.55400000000000005</v>
      </c>
      <c r="BK13" s="58">
        <v>0.625</v>
      </c>
      <c r="BL13" s="58">
        <v>0.60299999999999998</v>
      </c>
      <c r="BM13" s="58">
        <v>0.56399999999999995</v>
      </c>
      <c r="BN13" s="58">
        <v>0.59099999999999997</v>
      </c>
      <c r="BO13" s="58">
        <v>0.61699999999999999</v>
      </c>
      <c r="BP13" s="58">
        <v>0.56799999999999995</v>
      </c>
      <c r="BQ13" s="58">
        <v>0.59699999999999998</v>
      </c>
      <c r="BR13" s="58">
        <v>0.624</v>
      </c>
      <c r="BS13" s="58">
        <v>0.58899999999999997</v>
      </c>
      <c r="BT13" s="58">
        <v>0.58299999999999996</v>
      </c>
      <c r="BU13" s="58">
        <v>0.58899999999999997</v>
      </c>
      <c r="BV13" s="58">
        <v>0.54700000000000004</v>
      </c>
      <c r="BW13" s="58">
        <v>0.56799999999999995</v>
      </c>
      <c r="BX13" s="58">
        <v>0.48299999999999998</v>
      </c>
      <c r="BY13" s="58">
        <v>0.48299999999999998</v>
      </c>
      <c r="BZ13" s="58">
        <v>0.498</v>
      </c>
      <c r="CA13" s="10"/>
      <c r="CB13" s="13" t="s">
        <v>3</v>
      </c>
      <c r="CC13" s="58">
        <v>0.59499999999999997</v>
      </c>
      <c r="CD13" s="58">
        <v>0.68200000000000005</v>
      </c>
      <c r="CE13" s="58">
        <v>0.625</v>
      </c>
      <c r="CF13" s="58">
        <v>0.63900000000000001</v>
      </c>
      <c r="CG13" s="58">
        <v>0.56399999999999995</v>
      </c>
      <c r="CH13" s="58">
        <v>0.495</v>
      </c>
      <c r="CI13" s="10"/>
      <c r="CJ13" s="13" t="s">
        <v>3</v>
      </c>
      <c r="CK13" s="58">
        <v>0.54900000000000004</v>
      </c>
      <c r="CL13" s="58">
        <v>0.59899999999999998</v>
      </c>
      <c r="CM13" s="58">
        <v>0.64</v>
      </c>
      <c r="CN13" s="58">
        <v>0.66600000000000004</v>
      </c>
      <c r="CO13" s="58">
        <v>0.63500000000000001</v>
      </c>
      <c r="CP13" s="58">
        <v>0.57699999999999996</v>
      </c>
      <c r="CQ13" s="58">
        <v>0.6</v>
      </c>
      <c r="CR13" s="58">
        <v>0.623</v>
      </c>
      <c r="CS13" s="58">
        <v>0.58699999999999997</v>
      </c>
      <c r="CT13" s="58">
        <v>0.50700000000000001</v>
      </c>
    </row>
    <row r="14" spans="1:98" s="1" customFormat="1">
      <c r="A14" s="13" t="s">
        <v>4</v>
      </c>
      <c r="B14" s="58">
        <v>10.676</v>
      </c>
      <c r="C14" s="58">
        <v>9.8339999999999996</v>
      </c>
      <c r="D14" s="41">
        <v>9.423</v>
      </c>
      <c r="E14" s="41">
        <v>9.2639999999999993</v>
      </c>
      <c r="F14" s="58">
        <v>9.3710000000000004</v>
      </c>
      <c r="G14" s="58">
        <v>9.7910000000000004</v>
      </c>
      <c r="H14" s="41">
        <v>12.397</v>
      </c>
      <c r="I14" s="15"/>
      <c r="J14" s="13" t="s">
        <v>4</v>
      </c>
      <c r="K14" s="58">
        <v>11.295999999999999</v>
      </c>
      <c r="L14" s="58">
        <v>9.9390000000000001</v>
      </c>
      <c r="M14" s="58">
        <v>10.130000000000001</v>
      </c>
      <c r="N14" s="58">
        <v>10.798999999999999</v>
      </c>
      <c r="O14" s="58">
        <v>15.071999999999999</v>
      </c>
      <c r="P14" s="25"/>
      <c r="Q14" s="13" t="s">
        <v>4</v>
      </c>
      <c r="R14" s="58">
        <v>11.163</v>
      </c>
      <c r="S14" s="58">
        <v>10.792999999999999</v>
      </c>
      <c r="T14" s="58">
        <v>12.502000000000001</v>
      </c>
      <c r="U14" s="16"/>
      <c r="V14" s="13" t="s">
        <v>4</v>
      </c>
      <c r="W14" s="58">
        <v>13.135999999999999</v>
      </c>
      <c r="X14" s="58">
        <v>13.117000000000001</v>
      </c>
      <c r="Y14" s="58">
        <v>13.276</v>
      </c>
      <c r="Z14" s="58">
        <v>12.775</v>
      </c>
      <c r="AA14" s="58">
        <v>12.6</v>
      </c>
      <c r="AB14" s="58">
        <v>12.316000000000001</v>
      </c>
      <c r="AC14" s="58">
        <v>12.669</v>
      </c>
      <c r="AD14" s="58">
        <v>13.865</v>
      </c>
      <c r="AE14" s="58">
        <v>13.884</v>
      </c>
      <c r="AF14" s="58">
        <v>14.584</v>
      </c>
      <c r="AG14" s="10"/>
      <c r="AH14" s="13" t="s">
        <v>4</v>
      </c>
      <c r="AI14" s="58">
        <v>10.039</v>
      </c>
      <c r="AJ14" s="58">
        <v>9.9220000000000006</v>
      </c>
      <c r="AK14" s="58">
        <v>9.8209999999999997</v>
      </c>
      <c r="AL14" s="58">
        <v>9.8710000000000004</v>
      </c>
      <c r="AM14" s="58">
        <v>9.9649999999999999</v>
      </c>
      <c r="AN14" s="58">
        <v>10.1</v>
      </c>
      <c r="AO14" s="58">
        <v>10.103999999999999</v>
      </c>
      <c r="AP14" s="58">
        <v>10.169</v>
      </c>
      <c r="AQ14" s="58">
        <v>10.4</v>
      </c>
      <c r="AR14" s="58">
        <v>10.837999999999999</v>
      </c>
      <c r="AS14" s="58">
        <v>11.111000000000001</v>
      </c>
      <c r="AT14" s="60">
        <v>11.625999999999999</v>
      </c>
      <c r="AU14" s="60">
        <v>12.548999999999999</v>
      </c>
      <c r="AV14" s="60">
        <v>11.808</v>
      </c>
      <c r="AW14" s="58">
        <v>11.183</v>
      </c>
      <c r="AX14" s="58">
        <v>11.631</v>
      </c>
      <c r="AY14" s="58">
        <v>12.301</v>
      </c>
      <c r="AZ14" s="58">
        <v>13.53</v>
      </c>
      <c r="BA14" s="58">
        <v>15.558</v>
      </c>
      <c r="BB14" s="12"/>
      <c r="BC14" s="13" t="s">
        <v>4</v>
      </c>
      <c r="BD14" s="58">
        <v>10.231</v>
      </c>
      <c r="BE14" s="58">
        <v>10.061</v>
      </c>
      <c r="BF14" s="58">
        <v>10.02</v>
      </c>
      <c r="BG14" s="58">
        <v>10.106999999999999</v>
      </c>
      <c r="BH14" s="58">
        <v>10.105</v>
      </c>
      <c r="BI14" s="58">
        <v>10.231</v>
      </c>
      <c r="BJ14" s="58">
        <v>10.186</v>
      </c>
      <c r="BK14" s="58">
        <v>10.228</v>
      </c>
      <c r="BL14" s="58">
        <v>10.208</v>
      </c>
      <c r="BM14" s="58">
        <v>10.273</v>
      </c>
      <c r="BN14" s="58">
        <v>10.234</v>
      </c>
      <c r="BO14" s="58">
        <v>10.273999999999999</v>
      </c>
      <c r="BP14" s="58">
        <v>10.327</v>
      </c>
      <c r="BQ14" s="58">
        <v>10.346</v>
      </c>
      <c r="BR14" s="58">
        <v>10.279</v>
      </c>
      <c r="BS14" s="58">
        <v>10.545</v>
      </c>
      <c r="BT14" s="58">
        <v>10.611000000000001</v>
      </c>
      <c r="BU14" s="58">
        <v>10.677</v>
      </c>
      <c r="BV14" s="58">
        <v>10.797000000000001</v>
      </c>
      <c r="BW14" s="58">
        <v>11.057</v>
      </c>
      <c r="BX14" s="58">
        <v>11.281000000000001</v>
      </c>
      <c r="BY14" s="58">
        <v>11.616</v>
      </c>
      <c r="BZ14" s="58">
        <v>12.605</v>
      </c>
      <c r="CA14" s="10"/>
      <c r="CB14" s="13" t="s">
        <v>4</v>
      </c>
      <c r="CC14" s="58">
        <v>9.2810000000000006</v>
      </c>
      <c r="CD14" s="58">
        <v>9.3339999999999996</v>
      </c>
      <c r="CE14" s="58">
        <v>9.9120000000000008</v>
      </c>
      <c r="CF14" s="58">
        <v>10.446999999999999</v>
      </c>
      <c r="CG14" s="58">
        <v>10.627000000000001</v>
      </c>
      <c r="CH14" s="58">
        <v>12.89</v>
      </c>
      <c r="CI14" s="10"/>
      <c r="CJ14" s="13" t="s">
        <v>4</v>
      </c>
      <c r="CK14" s="58">
        <v>10.292</v>
      </c>
      <c r="CL14" s="58">
        <v>9.9849999999999994</v>
      </c>
      <c r="CM14" s="58">
        <v>9.7609999999999992</v>
      </c>
      <c r="CN14" s="58">
        <v>9.6739999999999995</v>
      </c>
      <c r="CO14" s="58">
        <v>9.6129999999999995</v>
      </c>
      <c r="CP14" s="58">
        <v>9.702</v>
      </c>
      <c r="CQ14" s="58">
        <v>9.8699999999999992</v>
      </c>
      <c r="CR14" s="58">
        <v>10.305999999999999</v>
      </c>
      <c r="CS14" s="58">
        <v>10.706</v>
      </c>
      <c r="CT14" s="58">
        <v>10.819000000000001</v>
      </c>
    </row>
    <row r="15" spans="1:98" s="1" customFormat="1">
      <c r="A15" s="13" t="s">
        <v>5</v>
      </c>
      <c r="B15" s="58" t="s">
        <v>76</v>
      </c>
      <c r="C15" s="58" t="s">
        <v>76</v>
      </c>
      <c r="D15" s="41" t="s">
        <v>76</v>
      </c>
      <c r="E15" s="41" t="s">
        <v>76</v>
      </c>
      <c r="F15" s="58" t="s">
        <v>76</v>
      </c>
      <c r="G15" s="58" t="s">
        <v>76</v>
      </c>
      <c r="H15" s="41" t="s">
        <v>76</v>
      </c>
      <c r="I15" s="15"/>
      <c r="J15" s="13" t="s">
        <v>5</v>
      </c>
      <c r="K15" s="58" t="s">
        <v>76</v>
      </c>
      <c r="L15" s="58" t="s">
        <v>76</v>
      </c>
      <c r="M15" s="58" t="s">
        <v>76</v>
      </c>
      <c r="N15" s="58" t="s">
        <v>76</v>
      </c>
      <c r="O15" s="58" t="s">
        <v>76</v>
      </c>
      <c r="P15" s="25"/>
      <c r="Q15" s="13" t="s">
        <v>5</v>
      </c>
      <c r="R15" s="58" t="s">
        <v>76</v>
      </c>
      <c r="S15" s="58" t="s">
        <v>76</v>
      </c>
      <c r="T15" s="58" t="s">
        <v>76</v>
      </c>
      <c r="U15" s="16"/>
      <c r="V15" s="13" t="s">
        <v>5</v>
      </c>
      <c r="W15" s="58">
        <v>6.8000000000000005E-2</v>
      </c>
      <c r="X15" s="58">
        <v>7.4999999999999997E-2</v>
      </c>
      <c r="Y15" s="58">
        <v>6.7000000000000004E-2</v>
      </c>
      <c r="Z15" s="58">
        <v>8.3000000000000004E-2</v>
      </c>
      <c r="AA15" s="58">
        <v>7.0999999999999994E-2</v>
      </c>
      <c r="AB15" s="58">
        <v>7.5999999999999998E-2</v>
      </c>
      <c r="AC15" s="58">
        <v>7.0999999999999994E-2</v>
      </c>
      <c r="AD15" s="58">
        <v>8.4000000000000005E-2</v>
      </c>
      <c r="AE15" s="58">
        <v>9.6000000000000002E-2</v>
      </c>
      <c r="AF15" s="58">
        <v>0.11600000000000001</v>
      </c>
      <c r="AG15" s="10"/>
      <c r="AH15" s="13" t="s">
        <v>5</v>
      </c>
      <c r="AI15" s="58">
        <v>2.7E-2</v>
      </c>
      <c r="AJ15" s="58" t="s">
        <v>76</v>
      </c>
      <c r="AK15" s="58">
        <v>3.5000000000000003E-2</v>
      </c>
      <c r="AL15" s="58" t="s">
        <v>76</v>
      </c>
      <c r="AM15" s="58" t="s">
        <v>76</v>
      </c>
      <c r="AN15" s="58" t="s">
        <v>76</v>
      </c>
      <c r="AO15" s="58">
        <v>3.5000000000000003E-2</v>
      </c>
      <c r="AP15" s="58">
        <v>3.1E-2</v>
      </c>
      <c r="AQ15" s="58" t="s">
        <v>76</v>
      </c>
      <c r="AR15" s="58">
        <v>3.1E-2</v>
      </c>
      <c r="AS15" s="58">
        <v>3.5000000000000003E-2</v>
      </c>
      <c r="AT15" s="60">
        <v>6.2E-2</v>
      </c>
      <c r="AU15" s="60">
        <v>2.8000000000000001E-2</v>
      </c>
      <c r="AV15" s="60">
        <v>9.9000000000000005E-2</v>
      </c>
      <c r="AW15" s="58">
        <v>5.0999999999999997E-2</v>
      </c>
      <c r="AX15" s="58">
        <v>7.0999999999999994E-2</v>
      </c>
      <c r="AY15" s="58">
        <v>7.0000000000000007E-2</v>
      </c>
      <c r="AZ15" s="58">
        <v>7.0000000000000007E-2</v>
      </c>
      <c r="BA15" s="58">
        <v>6.0999999999999999E-2</v>
      </c>
      <c r="BB15" s="12"/>
      <c r="BC15" s="13" t="s">
        <v>5</v>
      </c>
      <c r="BD15" s="58" t="s">
        <v>76</v>
      </c>
      <c r="BE15" s="58" t="s">
        <v>76</v>
      </c>
      <c r="BF15" s="58" t="s">
        <v>76</v>
      </c>
      <c r="BG15" s="58" t="s">
        <v>76</v>
      </c>
      <c r="BH15" s="58" t="s">
        <v>76</v>
      </c>
      <c r="BI15" s="58" t="s">
        <v>76</v>
      </c>
      <c r="BJ15" s="58" t="s">
        <v>76</v>
      </c>
      <c r="BK15" s="58" t="s">
        <v>76</v>
      </c>
      <c r="BL15" s="58" t="s">
        <v>76</v>
      </c>
      <c r="BM15" s="58" t="s">
        <v>76</v>
      </c>
      <c r="BN15" s="58" t="s">
        <v>76</v>
      </c>
      <c r="BO15" s="58" t="s">
        <v>76</v>
      </c>
      <c r="BP15" s="58" t="s">
        <v>76</v>
      </c>
      <c r="BQ15" s="58" t="s">
        <v>76</v>
      </c>
      <c r="BR15" s="58" t="s">
        <v>76</v>
      </c>
      <c r="BS15" s="58" t="s">
        <v>76</v>
      </c>
      <c r="BT15" s="58" t="s">
        <v>76</v>
      </c>
      <c r="BU15" s="58" t="s">
        <v>76</v>
      </c>
      <c r="BV15" s="58" t="s">
        <v>76</v>
      </c>
      <c r="BW15" s="58" t="s">
        <v>76</v>
      </c>
      <c r="BX15" s="58" t="s">
        <v>76</v>
      </c>
      <c r="BY15" s="58" t="s">
        <v>76</v>
      </c>
      <c r="BZ15" s="58" t="s">
        <v>76</v>
      </c>
      <c r="CA15" s="10"/>
      <c r="CB15" s="13" t="s">
        <v>5</v>
      </c>
      <c r="CC15" s="58" t="s">
        <v>76</v>
      </c>
      <c r="CD15" s="58" t="s">
        <v>76</v>
      </c>
      <c r="CE15" s="58" t="s">
        <v>76</v>
      </c>
      <c r="CF15" s="58" t="s">
        <v>76</v>
      </c>
      <c r="CG15" s="58" t="s">
        <v>76</v>
      </c>
      <c r="CH15" s="58" t="s">
        <v>76</v>
      </c>
      <c r="CI15" s="10"/>
      <c r="CJ15" s="13" t="s">
        <v>5</v>
      </c>
      <c r="CK15" s="58" t="s">
        <v>76</v>
      </c>
      <c r="CL15" s="58" t="s">
        <v>76</v>
      </c>
      <c r="CM15" s="58" t="s">
        <v>76</v>
      </c>
      <c r="CN15" s="58" t="s">
        <v>76</v>
      </c>
      <c r="CO15" s="58" t="s">
        <v>76</v>
      </c>
      <c r="CP15" s="58" t="s">
        <v>76</v>
      </c>
      <c r="CQ15" s="58" t="s">
        <v>76</v>
      </c>
      <c r="CR15" s="58" t="s">
        <v>76</v>
      </c>
      <c r="CS15" s="58" t="s">
        <v>76</v>
      </c>
      <c r="CT15" s="58" t="s">
        <v>76</v>
      </c>
    </row>
    <row r="16" spans="1:98" s="1" customFormat="1">
      <c r="A16" s="13" t="s">
        <v>6</v>
      </c>
      <c r="B16" s="58" t="s">
        <v>76</v>
      </c>
      <c r="C16" s="58" t="s">
        <v>76</v>
      </c>
      <c r="D16" s="41" t="s">
        <v>76</v>
      </c>
      <c r="E16" s="41" t="s">
        <v>76</v>
      </c>
      <c r="F16" s="58" t="s">
        <v>76</v>
      </c>
      <c r="G16" s="58" t="s">
        <v>76</v>
      </c>
      <c r="H16" s="41" t="s">
        <v>76</v>
      </c>
      <c r="I16" s="15"/>
      <c r="J16" s="13" t="s">
        <v>6</v>
      </c>
      <c r="K16" s="58" t="s">
        <v>76</v>
      </c>
      <c r="L16" s="58" t="s">
        <v>76</v>
      </c>
      <c r="M16" s="58" t="s">
        <v>76</v>
      </c>
      <c r="N16" s="58" t="s">
        <v>76</v>
      </c>
      <c r="O16" s="58" t="s">
        <v>76</v>
      </c>
      <c r="P16" s="25"/>
      <c r="Q16" s="13" t="s">
        <v>6</v>
      </c>
      <c r="R16" s="58" t="s">
        <v>76</v>
      </c>
      <c r="S16" s="58" t="s">
        <v>76</v>
      </c>
      <c r="T16" s="58" t="s">
        <v>76</v>
      </c>
      <c r="U16" s="16"/>
      <c r="V16" s="13" t="s">
        <v>6</v>
      </c>
      <c r="W16" s="58" t="s">
        <v>76</v>
      </c>
      <c r="X16" s="58" t="s">
        <v>76</v>
      </c>
      <c r="Y16" s="58" t="s">
        <v>76</v>
      </c>
      <c r="Z16" s="58" t="s">
        <v>76</v>
      </c>
      <c r="AA16" s="58" t="s">
        <v>76</v>
      </c>
      <c r="AB16" s="58" t="s">
        <v>76</v>
      </c>
      <c r="AC16" s="58" t="s">
        <v>76</v>
      </c>
      <c r="AD16" s="58" t="s">
        <v>76</v>
      </c>
      <c r="AE16" s="58" t="s">
        <v>76</v>
      </c>
      <c r="AF16" s="58" t="s">
        <v>76</v>
      </c>
      <c r="AG16" s="10"/>
      <c r="AH16" s="13" t="s">
        <v>6</v>
      </c>
      <c r="AI16" s="58" t="s">
        <v>76</v>
      </c>
      <c r="AJ16" s="58" t="s">
        <v>76</v>
      </c>
      <c r="AK16" s="58" t="s">
        <v>76</v>
      </c>
      <c r="AL16" s="58" t="s">
        <v>76</v>
      </c>
      <c r="AM16" s="58" t="s">
        <v>76</v>
      </c>
      <c r="AN16" s="58" t="s">
        <v>76</v>
      </c>
      <c r="AO16" s="58" t="s">
        <v>76</v>
      </c>
      <c r="AP16" s="58" t="s">
        <v>76</v>
      </c>
      <c r="AQ16" s="58" t="s">
        <v>76</v>
      </c>
      <c r="AR16" s="58" t="s">
        <v>76</v>
      </c>
      <c r="AS16" s="58" t="s">
        <v>76</v>
      </c>
      <c r="AT16" s="60" t="s">
        <v>76</v>
      </c>
      <c r="AU16" s="60" t="s">
        <v>76</v>
      </c>
      <c r="AV16" s="60" t="s">
        <v>76</v>
      </c>
      <c r="AW16" s="58" t="s">
        <v>76</v>
      </c>
      <c r="AX16" s="58" t="s">
        <v>76</v>
      </c>
      <c r="AY16" s="58" t="s">
        <v>76</v>
      </c>
      <c r="AZ16" s="58" t="s">
        <v>76</v>
      </c>
      <c r="BA16" s="58" t="s">
        <v>76</v>
      </c>
      <c r="BB16" s="12"/>
      <c r="BC16" s="13" t="s">
        <v>6</v>
      </c>
      <c r="BD16" s="58" t="s">
        <v>76</v>
      </c>
      <c r="BE16" s="58" t="s">
        <v>76</v>
      </c>
      <c r="BF16" s="58" t="s">
        <v>76</v>
      </c>
      <c r="BG16" s="58" t="s">
        <v>76</v>
      </c>
      <c r="BH16" s="58" t="s">
        <v>76</v>
      </c>
      <c r="BI16" s="58" t="s">
        <v>76</v>
      </c>
      <c r="BJ16" s="58" t="s">
        <v>76</v>
      </c>
      <c r="BK16" s="58" t="s">
        <v>76</v>
      </c>
      <c r="BL16" s="58" t="s">
        <v>76</v>
      </c>
      <c r="BM16" s="58" t="s">
        <v>76</v>
      </c>
      <c r="BN16" s="58" t="s">
        <v>76</v>
      </c>
      <c r="BO16" s="58" t="s">
        <v>76</v>
      </c>
      <c r="BP16" s="58" t="s">
        <v>76</v>
      </c>
      <c r="BQ16" s="58" t="s">
        <v>76</v>
      </c>
      <c r="BR16" s="58" t="s">
        <v>76</v>
      </c>
      <c r="BS16" s="58" t="s">
        <v>76</v>
      </c>
      <c r="BT16" s="58" t="s">
        <v>76</v>
      </c>
      <c r="BU16" s="58" t="s">
        <v>76</v>
      </c>
      <c r="BV16" s="58" t="s">
        <v>76</v>
      </c>
      <c r="BW16" s="58" t="s">
        <v>76</v>
      </c>
      <c r="BX16" s="58" t="s">
        <v>76</v>
      </c>
      <c r="BY16" s="58" t="s">
        <v>76</v>
      </c>
      <c r="BZ16" s="58" t="s">
        <v>76</v>
      </c>
      <c r="CA16" s="10"/>
      <c r="CB16" s="13" t="s">
        <v>6</v>
      </c>
      <c r="CC16" s="58" t="s">
        <v>76</v>
      </c>
      <c r="CD16" s="58" t="s">
        <v>76</v>
      </c>
      <c r="CE16" s="58" t="s">
        <v>76</v>
      </c>
      <c r="CF16" s="58" t="s">
        <v>76</v>
      </c>
      <c r="CG16" s="58" t="s">
        <v>76</v>
      </c>
      <c r="CH16" s="58" t="s">
        <v>76</v>
      </c>
      <c r="CI16" s="10"/>
      <c r="CJ16" s="13" t="s">
        <v>6</v>
      </c>
      <c r="CK16" s="58" t="s">
        <v>76</v>
      </c>
      <c r="CL16" s="58" t="s">
        <v>76</v>
      </c>
      <c r="CM16" s="58" t="s">
        <v>76</v>
      </c>
      <c r="CN16" s="58" t="s">
        <v>76</v>
      </c>
      <c r="CO16" s="58" t="s">
        <v>76</v>
      </c>
      <c r="CP16" s="58" t="s">
        <v>76</v>
      </c>
      <c r="CQ16" s="58" t="s">
        <v>76</v>
      </c>
      <c r="CR16" s="58" t="s">
        <v>76</v>
      </c>
      <c r="CS16" s="58" t="s">
        <v>76</v>
      </c>
      <c r="CT16" s="58" t="s">
        <v>76</v>
      </c>
    </row>
    <row r="17" spans="1:98" s="1" customFormat="1">
      <c r="A17" s="13" t="s">
        <v>7</v>
      </c>
      <c r="B17" s="58">
        <v>0.37</v>
      </c>
      <c r="C17" s="58" t="s">
        <v>76</v>
      </c>
      <c r="D17" s="41" t="s">
        <v>76</v>
      </c>
      <c r="E17" s="41" t="s">
        <v>76</v>
      </c>
      <c r="F17" s="58">
        <v>0.34200000000000003</v>
      </c>
      <c r="G17" s="58">
        <v>0.27</v>
      </c>
      <c r="H17" s="41" t="s">
        <v>76</v>
      </c>
      <c r="I17" s="15"/>
      <c r="J17" s="13" t="s">
        <v>7</v>
      </c>
      <c r="K17" s="58" t="s">
        <v>76</v>
      </c>
      <c r="L17" s="58">
        <v>0.22800000000000001</v>
      </c>
      <c r="M17" s="58">
        <v>0.28399999999999997</v>
      </c>
      <c r="N17" s="58" t="s">
        <v>76</v>
      </c>
      <c r="O17" s="58">
        <v>0.33800000000000002</v>
      </c>
      <c r="P17" s="25"/>
      <c r="Q17" s="13" t="s">
        <v>7</v>
      </c>
      <c r="R17" s="58">
        <v>0.27200000000000002</v>
      </c>
      <c r="S17" s="58">
        <v>0.219</v>
      </c>
      <c r="T17" s="58">
        <v>0.33800000000000002</v>
      </c>
      <c r="U17" s="16"/>
      <c r="V17" s="13" t="s">
        <v>7</v>
      </c>
      <c r="W17" s="58">
        <v>0.314</v>
      </c>
      <c r="X17" s="58">
        <v>0.19800000000000001</v>
      </c>
      <c r="Y17" s="58">
        <v>0.19700000000000001</v>
      </c>
      <c r="Z17" s="58" t="s">
        <v>76</v>
      </c>
      <c r="AA17" s="58" t="s">
        <v>76</v>
      </c>
      <c r="AB17" s="58">
        <v>0.24</v>
      </c>
      <c r="AC17" s="58">
        <v>0.20499999999999999</v>
      </c>
      <c r="AD17" s="58">
        <v>0.27300000000000002</v>
      </c>
      <c r="AE17" s="58">
        <v>0.219</v>
      </c>
      <c r="AF17" s="58">
        <v>0.222</v>
      </c>
      <c r="AG17" s="10"/>
      <c r="AH17" s="13" t="s">
        <v>7</v>
      </c>
      <c r="AI17" s="58">
        <v>0.23699999999999999</v>
      </c>
      <c r="AJ17" s="58">
        <v>0.23100000000000001</v>
      </c>
      <c r="AK17" s="58">
        <v>0.27900000000000003</v>
      </c>
      <c r="AL17" s="58">
        <v>0.26400000000000001</v>
      </c>
      <c r="AM17" s="58">
        <v>0.29399999999999998</v>
      </c>
      <c r="AN17" s="58">
        <v>0.253</v>
      </c>
      <c r="AO17" s="58">
        <v>0.30399999999999999</v>
      </c>
      <c r="AP17" s="58">
        <v>0.26100000000000001</v>
      </c>
      <c r="AQ17" s="58">
        <v>0.313</v>
      </c>
      <c r="AR17" s="58">
        <v>0.28199999999999997</v>
      </c>
      <c r="AS17" s="58">
        <v>0.43099999999999999</v>
      </c>
      <c r="AT17" s="60">
        <v>0.378</v>
      </c>
      <c r="AU17" s="60">
        <v>0.40799999999999997</v>
      </c>
      <c r="AV17" s="60">
        <v>0.22700000000000001</v>
      </c>
      <c r="AW17" s="58">
        <v>0.251</v>
      </c>
      <c r="AX17" s="58">
        <v>0.29799999999999999</v>
      </c>
      <c r="AY17" s="58">
        <v>0.33400000000000002</v>
      </c>
      <c r="AZ17" s="58">
        <v>0.36399999999999999</v>
      </c>
      <c r="BA17" s="58">
        <v>0.374</v>
      </c>
      <c r="BB17" s="12"/>
      <c r="BC17" s="13" t="s">
        <v>7</v>
      </c>
      <c r="BD17" s="58">
        <v>0.33800000000000002</v>
      </c>
      <c r="BE17" s="58">
        <v>0.189</v>
      </c>
      <c r="BF17" s="58" t="s">
        <v>76</v>
      </c>
      <c r="BG17" s="58">
        <v>0.34200000000000003</v>
      </c>
      <c r="BH17" s="58">
        <v>0.33300000000000002</v>
      </c>
      <c r="BI17" s="58">
        <v>0.39500000000000002</v>
      </c>
      <c r="BJ17" s="58">
        <v>0.33500000000000002</v>
      </c>
      <c r="BK17" s="58">
        <v>0.22800000000000001</v>
      </c>
      <c r="BL17" s="58" t="s">
        <v>76</v>
      </c>
      <c r="BM17" s="58">
        <v>0.32</v>
      </c>
      <c r="BN17" s="58">
        <v>0.32900000000000001</v>
      </c>
      <c r="BO17" s="58">
        <v>0.36899999999999999</v>
      </c>
      <c r="BP17" s="58">
        <v>0.25700000000000001</v>
      </c>
      <c r="BQ17" s="58">
        <v>0.33500000000000002</v>
      </c>
      <c r="BR17" s="58">
        <v>0.28599999999999998</v>
      </c>
      <c r="BS17" s="58">
        <v>0.33100000000000002</v>
      </c>
      <c r="BT17" s="58">
        <v>0.35099999999999998</v>
      </c>
      <c r="BU17" s="58">
        <v>0.34499999999999997</v>
      </c>
      <c r="BV17" s="58">
        <v>0.31900000000000001</v>
      </c>
      <c r="BW17" s="58">
        <v>0.312</v>
      </c>
      <c r="BX17" s="58">
        <v>0.36099999999999999</v>
      </c>
      <c r="BY17" s="58">
        <v>0.28100000000000003</v>
      </c>
      <c r="BZ17" s="58">
        <v>0.39900000000000002</v>
      </c>
      <c r="CA17" s="10"/>
      <c r="CB17" s="13" t="s">
        <v>7</v>
      </c>
      <c r="CC17" s="58">
        <v>0.30399999999999999</v>
      </c>
      <c r="CD17" s="58">
        <v>0.26100000000000001</v>
      </c>
      <c r="CE17" s="58">
        <v>0.33100000000000002</v>
      </c>
      <c r="CF17" s="58">
        <v>0.311</v>
      </c>
      <c r="CG17" s="58">
        <v>0.24</v>
      </c>
      <c r="CH17" s="58">
        <v>0.34200000000000003</v>
      </c>
      <c r="CI17" s="10"/>
      <c r="CJ17" s="13" t="s">
        <v>7</v>
      </c>
      <c r="CK17" s="58">
        <v>0.48199999999999998</v>
      </c>
      <c r="CL17" s="58">
        <v>0.34599999999999997</v>
      </c>
      <c r="CM17" s="58">
        <v>0.44900000000000001</v>
      </c>
      <c r="CN17" s="58">
        <v>0.42199999999999999</v>
      </c>
      <c r="CO17" s="58">
        <v>0.438</v>
      </c>
      <c r="CP17" s="58">
        <v>0.46500000000000002</v>
      </c>
      <c r="CQ17" s="58">
        <v>0.55600000000000005</v>
      </c>
      <c r="CR17" s="58">
        <v>0.42499999999999999</v>
      </c>
      <c r="CS17" s="58">
        <v>0.42799999999999999</v>
      </c>
      <c r="CT17" s="58">
        <v>0.49399999999999999</v>
      </c>
    </row>
    <row r="18" spans="1:98">
      <c r="A18" s="17" t="s">
        <v>8</v>
      </c>
      <c r="B18" s="20">
        <f>SUM(B7:B17)</f>
        <v>99.832292299999992</v>
      </c>
      <c r="C18" s="20">
        <f t="shared" ref="C18:BR18" si="0">SUM(C7:C17)</f>
        <v>99.733615</v>
      </c>
      <c r="D18" s="20">
        <f t="shared" si="0"/>
        <v>99.734995900000001</v>
      </c>
      <c r="E18" s="20">
        <f t="shared" si="0"/>
        <v>99.997911400000007</v>
      </c>
      <c r="F18" s="20">
        <f t="shared" si="0"/>
        <v>100.34985599999999</v>
      </c>
      <c r="G18" s="20">
        <f t="shared" si="0"/>
        <v>100.04164409999998</v>
      </c>
      <c r="H18" s="20">
        <f t="shared" si="0"/>
        <v>100.20441280000001</v>
      </c>
      <c r="I18" s="14"/>
      <c r="J18" s="17" t="s">
        <v>8</v>
      </c>
      <c r="K18" s="20">
        <f t="shared" si="0"/>
        <v>99.245588699999985</v>
      </c>
      <c r="L18" s="20">
        <f t="shared" si="0"/>
        <v>99.629559599999979</v>
      </c>
      <c r="M18" s="20">
        <f t="shared" si="0"/>
        <v>99.332976500000015</v>
      </c>
      <c r="N18" s="20">
        <f t="shared" si="0"/>
        <v>99.374171799999999</v>
      </c>
      <c r="O18" s="20">
        <f t="shared" si="0"/>
        <v>100.19270920000001</v>
      </c>
      <c r="P18" s="24"/>
      <c r="Q18" s="17" t="s">
        <v>8</v>
      </c>
      <c r="R18" s="20">
        <f t="shared" si="0"/>
        <v>99.676569300000011</v>
      </c>
      <c r="S18" s="20">
        <f t="shared" si="0"/>
        <v>99.535745200000008</v>
      </c>
      <c r="T18" s="20">
        <f t="shared" si="0"/>
        <v>100.051615</v>
      </c>
      <c r="U18" s="14"/>
      <c r="V18" s="17" t="s">
        <v>8</v>
      </c>
      <c r="W18" s="20">
        <f t="shared" si="0"/>
        <v>99.435999999999993</v>
      </c>
      <c r="X18" s="20">
        <f t="shared" si="0"/>
        <v>99.355999999999995</v>
      </c>
      <c r="Y18" s="20">
        <f t="shared" si="0"/>
        <v>100.616</v>
      </c>
      <c r="Z18" s="20">
        <f t="shared" si="0"/>
        <v>99.240000000000009</v>
      </c>
      <c r="AA18" s="20">
        <f t="shared" si="0"/>
        <v>99.08799999999998</v>
      </c>
      <c r="AB18" s="20">
        <f t="shared" si="0"/>
        <v>99.028999999999996</v>
      </c>
      <c r="AC18" s="20">
        <f t="shared" si="0"/>
        <v>98.832999999999998</v>
      </c>
      <c r="AD18" s="20">
        <f t="shared" si="0"/>
        <v>99.272999999999996</v>
      </c>
      <c r="AE18" s="20">
        <f t="shared" si="0"/>
        <v>99.349000000000004</v>
      </c>
      <c r="AF18" s="20">
        <f t="shared" si="0"/>
        <v>98.927999999999997</v>
      </c>
      <c r="AG18" s="14"/>
      <c r="AH18" s="17" t="s">
        <v>8</v>
      </c>
      <c r="AI18" s="20">
        <f t="shared" si="0"/>
        <v>99.36</v>
      </c>
      <c r="AJ18" s="20">
        <f t="shared" si="0"/>
        <v>99.167999999999992</v>
      </c>
      <c r="AK18" s="20">
        <f t="shared" si="0"/>
        <v>99.200999999999993</v>
      </c>
      <c r="AL18" s="20">
        <f t="shared" si="0"/>
        <v>99.894999999999996</v>
      </c>
      <c r="AM18" s="20">
        <f t="shared" si="0"/>
        <v>99.424999999999997</v>
      </c>
      <c r="AN18" s="20">
        <f t="shared" si="0"/>
        <v>99.694000000000003</v>
      </c>
      <c r="AO18" s="20">
        <f t="shared" si="0"/>
        <v>99.683999999999983</v>
      </c>
      <c r="AP18" s="20">
        <f t="shared" si="0"/>
        <v>99.141000000000005</v>
      </c>
      <c r="AQ18" s="20">
        <f t="shared" si="0"/>
        <v>99.722000000000008</v>
      </c>
      <c r="AR18" s="20">
        <f t="shared" si="0"/>
        <v>99.345999999999989</v>
      </c>
      <c r="AS18" s="20">
        <f t="shared" si="0"/>
        <v>99.734000000000009</v>
      </c>
      <c r="AT18" s="20">
        <f t="shared" si="0"/>
        <v>99.313000000000002</v>
      </c>
      <c r="AU18" s="20">
        <f t="shared" si="0"/>
        <v>99.413000000000011</v>
      </c>
      <c r="AV18" s="20">
        <f t="shared" si="0"/>
        <v>99.547000000000011</v>
      </c>
      <c r="AW18" s="20">
        <f t="shared" si="0"/>
        <v>100.04600000000001</v>
      </c>
      <c r="AX18" s="20">
        <f t="shared" si="0"/>
        <v>99.89200000000001</v>
      </c>
      <c r="AY18" s="20">
        <f t="shared" si="0"/>
        <v>99.908000000000001</v>
      </c>
      <c r="AZ18" s="20">
        <f t="shared" si="0"/>
        <v>99.385999999999996</v>
      </c>
      <c r="BA18" s="20">
        <f t="shared" si="0"/>
        <v>100.37300000000002</v>
      </c>
      <c r="BB18" s="14"/>
      <c r="BC18" s="17" t="s">
        <v>8</v>
      </c>
      <c r="BD18" s="20">
        <f t="shared" si="0"/>
        <v>99.868999999999986</v>
      </c>
      <c r="BE18" s="20">
        <f t="shared" si="0"/>
        <v>100.00299999999999</v>
      </c>
      <c r="BF18" s="20">
        <f t="shared" si="0"/>
        <v>99.353000000000009</v>
      </c>
      <c r="BG18" s="20">
        <f t="shared" si="0"/>
        <v>100.14999999999999</v>
      </c>
      <c r="BH18" s="20">
        <f t="shared" si="0"/>
        <v>99.999000000000009</v>
      </c>
      <c r="BI18" s="20">
        <f t="shared" si="0"/>
        <v>99.743999999999986</v>
      </c>
      <c r="BJ18" s="20">
        <f t="shared" si="0"/>
        <v>99.904999999999987</v>
      </c>
      <c r="BK18" s="20">
        <f t="shared" si="0"/>
        <v>100.00999999999999</v>
      </c>
      <c r="BL18" s="20">
        <f t="shared" si="0"/>
        <v>99.563000000000002</v>
      </c>
      <c r="BM18" s="20">
        <f t="shared" si="0"/>
        <v>100.40099999999998</v>
      </c>
      <c r="BN18" s="20">
        <f t="shared" si="0"/>
        <v>99.896999999999977</v>
      </c>
      <c r="BO18" s="20">
        <f t="shared" si="0"/>
        <v>100.05</v>
      </c>
      <c r="BP18" s="20">
        <f t="shared" si="0"/>
        <v>99.677999999999997</v>
      </c>
      <c r="BQ18" s="20">
        <f t="shared" si="0"/>
        <v>99.736999999999995</v>
      </c>
      <c r="BR18" s="20">
        <f t="shared" si="0"/>
        <v>99.918999999999997</v>
      </c>
      <c r="BS18" s="20">
        <f t="shared" ref="BS18:CT18" si="1">SUM(BS7:BS17)</f>
        <v>100.13800000000001</v>
      </c>
      <c r="BT18" s="20">
        <f t="shared" si="1"/>
        <v>99.661999999999992</v>
      </c>
      <c r="BU18" s="20">
        <f t="shared" si="1"/>
        <v>99.850999999999999</v>
      </c>
      <c r="BV18" s="20">
        <f t="shared" si="1"/>
        <v>99.447999999999993</v>
      </c>
      <c r="BW18" s="20">
        <f t="shared" si="1"/>
        <v>100.215</v>
      </c>
      <c r="BX18" s="20">
        <f t="shared" si="1"/>
        <v>99.839000000000013</v>
      </c>
      <c r="BY18" s="20">
        <f t="shared" si="1"/>
        <v>99.473000000000013</v>
      </c>
      <c r="BZ18" s="20">
        <f t="shared" si="1"/>
        <v>100.925</v>
      </c>
      <c r="CA18" s="14"/>
      <c r="CB18" s="17" t="s">
        <v>8</v>
      </c>
      <c r="CC18" s="20">
        <f t="shared" si="1"/>
        <v>99.652000000000001</v>
      </c>
      <c r="CD18" s="20">
        <f t="shared" si="1"/>
        <v>99.861000000000004</v>
      </c>
      <c r="CE18" s="20">
        <f t="shared" si="1"/>
        <v>99.830000000000013</v>
      </c>
      <c r="CF18" s="20">
        <f t="shared" si="1"/>
        <v>99.971999999999994</v>
      </c>
      <c r="CG18" s="20">
        <f t="shared" si="1"/>
        <v>99.689999999999984</v>
      </c>
      <c r="CH18" s="20">
        <f t="shared" si="1"/>
        <v>99.631000000000014</v>
      </c>
      <c r="CI18" s="14"/>
      <c r="CJ18" s="17" t="s">
        <v>8</v>
      </c>
      <c r="CK18" s="20">
        <f t="shared" si="1"/>
        <v>99.954000000000008</v>
      </c>
      <c r="CL18" s="20">
        <f t="shared" si="1"/>
        <v>99.569000000000017</v>
      </c>
      <c r="CM18" s="20">
        <f t="shared" si="1"/>
        <v>99.402000000000001</v>
      </c>
      <c r="CN18" s="20">
        <f t="shared" si="1"/>
        <v>99.789999999999992</v>
      </c>
      <c r="CO18" s="20">
        <f t="shared" si="1"/>
        <v>99.862000000000009</v>
      </c>
      <c r="CP18" s="20">
        <f t="shared" si="1"/>
        <v>99.712999999999994</v>
      </c>
      <c r="CQ18" s="20">
        <f t="shared" si="1"/>
        <v>100.27799999999998</v>
      </c>
      <c r="CR18" s="20">
        <f t="shared" si="1"/>
        <v>100.209</v>
      </c>
      <c r="CS18" s="20">
        <f t="shared" si="1"/>
        <v>99.843999999999994</v>
      </c>
      <c r="CT18" s="20">
        <f t="shared" si="1"/>
        <v>99.26400000000001</v>
      </c>
    </row>
    <row r="20" spans="1:98">
      <c r="A20" s="18" t="s">
        <v>11</v>
      </c>
      <c r="B20" s="37" t="s">
        <v>74</v>
      </c>
      <c r="C20" s="37" t="s">
        <v>75</v>
      </c>
      <c r="J20" s="22" t="s">
        <v>13</v>
      </c>
      <c r="K20" s="37" t="s">
        <v>74</v>
      </c>
      <c r="L20" s="37" t="s">
        <v>75</v>
      </c>
      <c r="Q20" s="22" t="s">
        <v>15</v>
      </c>
      <c r="R20" s="37" t="s">
        <v>74</v>
      </c>
      <c r="S20" s="37" t="s">
        <v>75</v>
      </c>
      <c r="V20" s="19" t="s">
        <v>17</v>
      </c>
      <c r="W20" s="37" t="s">
        <v>74</v>
      </c>
      <c r="X20" s="37" t="s">
        <v>75</v>
      </c>
      <c r="AH20" s="19" t="s">
        <v>19</v>
      </c>
      <c r="AI20" s="37" t="s">
        <v>74</v>
      </c>
      <c r="AJ20" s="37" t="s">
        <v>75</v>
      </c>
      <c r="BC20" s="19" t="s">
        <v>21</v>
      </c>
      <c r="BD20" s="37" t="s">
        <v>74</v>
      </c>
      <c r="BE20" s="37" t="s">
        <v>75</v>
      </c>
      <c r="CB20" s="19" t="s">
        <v>23</v>
      </c>
      <c r="CC20" s="37" t="s">
        <v>74</v>
      </c>
      <c r="CD20" s="37" t="s">
        <v>75</v>
      </c>
      <c r="CJ20" s="19" t="s">
        <v>25</v>
      </c>
      <c r="CK20" s="37" t="s">
        <v>74</v>
      </c>
      <c r="CL20" s="37" t="s">
        <v>75</v>
      </c>
    </row>
    <row r="21" spans="1:98">
      <c r="A21" s="13" t="s">
        <v>58</v>
      </c>
      <c r="B21" s="39" t="s">
        <v>76</v>
      </c>
      <c r="C21" s="39" t="s">
        <v>76</v>
      </c>
      <c r="J21" s="13" t="s">
        <v>58</v>
      </c>
      <c r="K21" s="39" t="s">
        <v>76</v>
      </c>
      <c r="L21" s="39" t="s">
        <v>76</v>
      </c>
      <c r="Q21" s="13" t="s">
        <v>58</v>
      </c>
      <c r="R21" s="39" t="s">
        <v>76</v>
      </c>
      <c r="S21" s="39" t="s">
        <v>76</v>
      </c>
      <c r="V21" s="13" t="s">
        <v>58</v>
      </c>
      <c r="W21" s="39" t="s">
        <v>76</v>
      </c>
      <c r="X21" s="39" t="s">
        <v>76</v>
      </c>
      <c r="AH21" s="13" t="s">
        <v>58</v>
      </c>
      <c r="AI21" s="39" t="s">
        <v>76</v>
      </c>
      <c r="AJ21" s="39" t="s">
        <v>76</v>
      </c>
      <c r="BC21" s="13" t="s">
        <v>58</v>
      </c>
      <c r="BD21" s="39" t="s">
        <v>76</v>
      </c>
      <c r="BE21" s="21">
        <f>BZ7</f>
        <v>5.5E-2</v>
      </c>
      <c r="CB21" s="13" t="s">
        <v>58</v>
      </c>
      <c r="CC21" s="39" t="s">
        <v>76</v>
      </c>
      <c r="CD21" s="21">
        <f>CH7</f>
        <v>0.06</v>
      </c>
      <c r="CJ21" s="13" t="s">
        <v>58</v>
      </c>
      <c r="CK21" s="39" t="s">
        <v>76</v>
      </c>
      <c r="CL21" s="39" t="s">
        <v>76</v>
      </c>
    </row>
    <row r="22" spans="1:98">
      <c r="A22" s="13" t="s">
        <v>59</v>
      </c>
      <c r="B22" s="39">
        <f t="shared" ref="B22:B28" si="2">AVERAGE(D8:F8)</f>
        <v>13.394</v>
      </c>
      <c r="C22" s="39">
        <f t="shared" ref="C22:C28" si="3">H8</f>
        <v>23.835000000000001</v>
      </c>
      <c r="J22" s="13" t="s">
        <v>59</v>
      </c>
      <c r="K22" s="39">
        <f t="shared" ref="K22:K31" si="4">AVERAGE(L8:M8)</f>
        <v>16.663499999999999</v>
      </c>
      <c r="L22" s="39">
        <f t="shared" ref="L22:L31" si="5">AVERAGE(K8,O8)</f>
        <v>28.03</v>
      </c>
      <c r="Q22" s="13" t="s">
        <v>59</v>
      </c>
      <c r="R22" s="21">
        <v>18.696999999999999</v>
      </c>
      <c r="S22" s="21">
        <v>25.018000000000001</v>
      </c>
      <c r="V22" s="13" t="s">
        <v>59</v>
      </c>
      <c r="W22" s="21">
        <f t="shared" ref="W22:W29" si="6">AVERAGE(Z8:AB8)</f>
        <v>22.972333333333335</v>
      </c>
      <c r="X22" s="21">
        <f t="shared" ref="X22:X31" si="7">AF8</f>
        <v>28.684999999999999</v>
      </c>
      <c r="AH22" s="13" t="s">
        <v>59</v>
      </c>
      <c r="AI22" s="21">
        <f t="shared" ref="AI22:AI31" si="8">AVERAGE(AI8:AP8)</f>
        <v>16.978999999999999</v>
      </c>
      <c r="AJ22" s="21">
        <f t="shared" ref="AJ22:AJ31" si="9">BA8</f>
        <v>34.801000000000002</v>
      </c>
      <c r="BC22" s="13" t="s">
        <v>59</v>
      </c>
      <c r="BD22" s="21">
        <f t="shared" ref="BD22:BD31" si="10">AVERAGE(BD8:BR8)</f>
        <v>16.370266666666666</v>
      </c>
      <c r="BE22" s="21">
        <f t="shared" ref="BE22:BE31" si="11">BZ8</f>
        <v>24.548999999999999</v>
      </c>
      <c r="CB22" s="13" t="s">
        <v>59</v>
      </c>
      <c r="CC22" s="21">
        <f t="shared" ref="CC22:CC31" si="12">AVERAGE(CC8:CD8)</f>
        <v>13.589</v>
      </c>
      <c r="CD22" s="21">
        <f t="shared" ref="CD22:CD31" si="13">CH8</f>
        <v>23.85</v>
      </c>
      <c r="CJ22" s="13" t="s">
        <v>59</v>
      </c>
      <c r="CK22" s="21">
        <f t="shared" ref="CK22:CK31" si="14">AVERAGE(CN8:CP8)</f>
        <v>15.579666666666666</v>
      </c>
      <c r="CL22" s="21">
        <f t="shared" ref="CL22:CL31" si="15">CT8</f>
        <v>20.248999999999999</v>
      </c>
    </row>
    <row r="23" spans="1:98">
      <c r="A23" s="13" t="s">
        <v>1</v>
      </c>
      <c r="B23" s="39" t="s">
        <v>76</v>
      </c>
      <c r="C23" s="39" t="s">
        <v>76</v>
      </c>
      <c r="J23" s="13" t="s">
        <v>1</v>
      </c>
      <c r="K23" s="39" t="s">
        <v>76</v>
      </c>
      <c r="L23" s="39" t="s">
        <v>76</v>
      </c>
      <c r="Q23" s="13" t="s">
        <v>1</v>
      </c>
      <c r="R23" s="39" t="s">
        <v>76</v>
      </c>
      <c r="S23" s="39" t="s">
        <v>76</v>
      </c>
      <c r="V23" s="13" t="s">
        <v>1</v>
      </c>
      <c r="W23" s="39" t="s">
        <v>76</v>
      </c>
      <c r="X23" s="39" t="s">
        <v>76</v>
      </c>
      <c r="AH23" s="13" t="s">
        <v>1</v>
      </c>
      <c r="AI23" s="39" t="s">
        <v>76</v>
      </c>
      <c r="AJ23" s="39" t="s">
        <v>76</v>
      </c>
      <c r="BC23" s="13" t="s">
        <v>1</v>
      </c>
      <c r="BD23" s="39" t="s">
        <v>76</v>
      </c>
      <c r="BE23" s="39" t="s">
        <v>76</v>
      </c>
      <c r="CB23" s="13" t="s">
        <v>1</v>
      </c>
      <c r="CC23" s="39" t="s">
        <v>76</v>
      </c>
      <c r="CD23" s="39" t="s">
        <v>76</v>
      </c>
      <c r="CJ23" s="13" t="s">
        <v>1</v>
      </c>
      <c r="CK23" s="39" t="s">
        <v>76</v>
      </c>
      <c r="CL23" s="39" t="s">
        <v>76</v>
      </c>
    </row>
    <row r="24" spans="1:98">
      <c r="A24" s="13" t="s">
        <v>35</v>
      </c>
      <c r="B24" s="39">
        <f t="shared" si="2"/>
        <v>56.782000000000004</v>
      </c>
      <c r="C24" s="39">
        <f t="shared" si="3"/>
        <v>46.256</v>
      </c>
      <c r="J24" s="13" t="s">
        <v>35</v>
      </c>
      <c r="K24" s="39">
        <f t="shared" si="4"/>
        <v>52.685000000000002</v>
      </c>
      <c r="L24" s="39">
        <f t="shared" si="5"/>
        <v>41.185500000000005</v>
      </c>
      <c r="Q24" s="13" t="s">
        <v>35</v>
      </c>
      <c r="R24" s="21">
        <v>50.911000000000001</v>
      </c>
      <c r="S24" s="21">
        <v>44.313000000000002</v>
      </c>
      <c r="V24" s="13" t="s">
        <v>35</v>
      </c>
      <c r="W24" s="21">
        <f t="shared" si="6"/>
        <v>46.657333333333334</v>
      </c>
      <c r="X24" s="21">
        <f t="shared" si="7"/>
        <v>40.176000000000002</v>
      </c>
      <c r="AH24" s="13" t="s">
        <v>35</v>
      </c>
      <c r="AI24" s="21">
        <f t="shared" si="8"/>
        <v>52.159749999999995</v>
      </c>
      <c r="AJ24" s="21">
        <f t="shared" si="9"/>
        <v>34.595999999999997</v>
      </c>
      <c r="BC24" s="13" t="s">
        <v>35</v>
      </c>
      <c r="BD24" s="21">
        <f t="shared" si="10"/>
        <v>53.550066666666666</v>
      </c>
      <c r="BE24" s="21">
        <f t="shared" si="11"/>
        <v>45.524999999999999</v>
      </c>
      <c r="CB24" s="13" t="s">
        <v>35</v>
      </c>
      <c r="CC24" s="21">
        <f t="shared" si="12"/>
        <v>56.372500000000002</v>
      </c>
      <c r="CD24" s="21">
        <f t="shared" si="13"/>
        <v>44.957000000000001</v>
      </c>
      <c r="CJ24" s="13" t="s">
        <v>35</v>
      </c>
      <c r="CK24" s="21">
        <f t="shared" si="14"/>
        <v>53.697333333333326</v>
      </c>
      <c r="CL24" s="21">
        <f t="shared" si="15"/>
        <v>48.389000000000003</v>
      </c>
    </row>
    <row r="25" spans="1:98">
      <c r="A25" s="13" t="s">
        <v>61</v>
      </c>
      <c r="B25" s="39">
        <f t="shared" si="2"/>
        <v>0.14092110000000002</v>
      </c>
      <c r="C25" s="39">
        <f t="shared" si="3"/>
        <v>0.1714128</v>
      </c>
      <c r="J25" s="13" t="s">
        <v>61</v>
      </c>
      <c r="K25" s="39">
        <f t="shared" si="4"/>
        <v>0.13226805000000003</v>
      </c>
      <c r="L25" s="39">
        <f t="shared" si="5"/>
        <v>0.17264895000000002</v>
      </c>
      <c r="Q25" s="13" t="s">
        <v>61</v>
      </c>
      <c r="R25" s="21">
        <v>0.14174519999999999</v>
      </c>
      <c r="S25" s="21">
        <v>0.123615</v>
      </c>
      <c r="V25" s="13" t="s">
        <v>61</v>
      </c>
      <c r="W25" s="21">
        <f t="shared" si="6"/>
        <v>0.15633333333333335</v>
      </c>
      <c r="X25" s="21">
        <f t="shared" si="7"/>
        <v>0.13600000000000001</v>
      </c>
      <c r="AH25" s="13" t="s">
        <v>61</v>
      </c>
      <c r="AI25" s="21">
        <f t="shared" si="8"/>
        <v>0.15462500000000001</v>
      </c>
      <c r="AJ25" s="21">
        <f t="shared" si="9"/>
        <v>0.18099999999999999</v>
      </c>
      <c r="BC25" s="13" t="s">
        <v>61</v>
      </c>
      <c r="BD25" s="21">
        <f t="shared" si="10"/>
        <v>0.23486666666666664</v>
      </c>
      <c r="BE25" s="21">
        <f t="shared" si="11"/>
        <v>0.161</v>
      </c>
      <c r="CB25" s="13" t="s">
        <v>61</v>
      </c>
      <c r="CC25" s="21">
        <f t="shared" si="12"/>
        <v>0.2215</v>
      </c>
      <c r="CD25" s="21">
        <f t="shared" si="13"/>
        <v>0.21199999999999999</v>
      </c>
      <c r="CJ25" s="13" t="s">
        <v>61</v>
      </c>
      <c r="CK25" s="21">
        <f t="shared" si="14"/>
        <v>0.35966666666666663</v>
      </c>
      <c r="CL25" s="21">
        <f t="shared" si="15"/>
        <v>0.41599999999999998</v>
      </c>
    </row>
    <row r="26" spans="1:98">
      <c r="A26" s="13" t="s">
        <v>2</v>
      </c>
      <c r="B26" s="39">
        <f t="shared" si="2"/>
        <v>19.715666666666667</v>
      </c>
      <c r="C26" s="39">
        <f t="shared" si="3"/>
        <v>17.087</v>
      </c>
      <c r="J26" s="13" t="s">
        <v>2</v>
      </c>
      <c r="K26" s="39">
        <f t="shared" si="4"/>
        <v>19.214500000000001</v>
      </c>
      <c r="L26" s="39">
        <f t="shared" si="5"/>
        <v>16.601500000000001</v>
      </c>
      <c r="Q26" s="13" t="s">
        <v>2</v>
      </c>
      <c r="R26" s="20">
        <v>18.222999999999999</v>
      </c>
      <c r="S26" s="20">
        <v>17.295999999999999</v>
      </c>
      <c r="V26" s="13" t="s">
        <v>2</v>
      </c>
      <c r="W26" s="21">
        <f t="shared" si="6"/>
        <v>16.048000000000002</v>
      </c>
      <c r="X26" s="21">
        <f t="shared" si="7"/>
        <v>14.500999999999999</v>
      </c>
      <c r="AH26" s="13" t="s">
        <v>2</v>
      </c>
      <c r="AI26" s="21">
        <f t="shared" si="8"/>
        <v>19.210249999999998</v>
      </c>
      <c r="AJ26" s="21">
        <f t="shared" si="9"/>
        <v>14.263</v>
      </c>
      <c r="BC26" s="13" t="s">
        <v>2</v>
      </c>
      <c r="BD26" s="21">
        <f t="shared" si="10"/>
        <v>18.640066666666666</v>
      </c>
      <c r="BE26" s="21">
        <f t="shared" si="11"/>
        <v>17.132999999999999</v>
      </c>
      <c r="CB26" s="13" t="s">
        <v>2</v>
      </c>
      <c r="CC26" s="21">
        <f t="shared" si="12"/>
        <v>19.344999999999999</v>
      </c>
      <c r="CD26" s="21">
        <f t="shared" si="13"/>
        <v>16.824999999999999</v>
      </c>
      <c r="CJ26" s="13" t="s">
        <v>2</v>
      </c>
      <c r="CK26" s="21">
        <f t="shared" si="14"/>
        <v>19.420999999999999</v>
      </c>
      <c r="CL26" s="21">
        <f t="shared" si="15"/>
        <v>18.389999999999997</v>
      </c>
    </row>
    <row r="27" spans="1:98">
      <c r="A27" s="13" t="s">
        <v>3</v>
      </c>
      <c r="B27" s="39">
        <f t="shared" si="2"/>
        <v>0.52833333333333332</v>
      </c>
      <c r="C27" s="39">
        <f t="shared" si="3"/>
        <v>0.45800000000000002</v>
      </c>
      <c r="J27" s="13" t="s">
        <v>3</v>
      </c>
      <c r="K27" s="39">
        <f t="shared" si="4"/>
        <v>0.4955</v>
      </c>
      <c r="L27" s="39">
        <f t="shared" si="5"/>
        <v>0.3765</v>
      </c>
      <c r="Q27" s="13" t="s">
        <v>3</v>
      </c>
      <c r="R27" s="21">
        <v>0.55100000000000005</v>
      </c>
      <c r="S27" s="21">
        <v>0.46100000000000002</v>
      </c>
      <c r="V27" s="13" t="s">
        <v>3</v>
      </c>
      <c r="W27" s="21">
        <f t="shared" si="6"/>
        <v>0.56466666666666665</v>
      </c>
      <c r="X27" s="21">
        <f t="shared" si="7"/>
        <v>0.47199999999999998</v>
      </c>
      <c r="AH27" s="13" t="s">
        <v>3</v>
      </c>
      <c r="AI27" s="21">
        <f t="shared" si="8"/>
        <v>0.66212499999999985</v>
      </c>
      <c r="AJ27" s="21">
        <f t="shared" si="9"/>
        <v>0.436</v>
      </c>
      <c r="BC27" s="13" t="s">
        <v>3</v>
      </c>
      <c r="BD27" s="21">
        <f t="shared" si="10"/>
        <v>0.61219999999999997</v>
      </c>
      <c r="BE27" s="21">
        <f t="shared" si="11"/>
        <v>0.498</v>
      </c>
      <c r="CB27" s="13" t="s">
        <v>3</v>
      </c>
      <c r="CC27" s="21">
        <f t="shared" si="12"/>
        <v>0.63850000000000007</v>
      </c>
      <c r="CD27" s="21">
        <f t="shared" si="13"/>
        <v>0.495</v>
      </c>
      <c r="CJ27" s="13" t="s">
        <v>3</v>
      </c>
      <c r="CK27" s="21">
        <f t="shared" si="14"/>
        <v>0.626</v>
      </c>
      <c r="CL27" s="21">
        <f t="shared" si="15"/>
        <v>0.50700000000000001</v>
      </c>
    </row>
    <row r="28" spans="1:98">
      <c r="A28" s="13" t="s">
        <v>4</v>
      </c>
      <c r="B28" s="39">
        <f t="shared" si="2"/>
        <v>9.352666666666666</v>
      </c>
      <c r="C28" s="39">
        <f t="shared" si="3"/>
        <v>12.397</v>
      </c>
      <c r="J28" s="13" t="s">
        <v>4</v>
      </c>
      <c r="K28" s="39">
        <f t="shared" si="4"/>
        <v>10.034500000000001</v>
      </c>
      <c r="L28" s="39">
        <f t="shared" si="5"/>
        <v>13.183999999999999</v>
      </c>
      <c r="Q28" s="13" t="s">
        <v>4</v>
      </c>
      <c r="R28" s="21">
        <v>10.792999999999999</v>
      </c>
      <c r="S28" s="21">
        <v>12.502000000000001</v>
      </c>
      <c r="V28" s="13" t="s">
        <v>4</v>
      </c>
      <c r="W28" s="21">
        <f t="shared" si="6"/>
        <v>12.563666666666668</v>
      </c>
      <c r="X28" s="21">
        <f t="shared" si="7"/>
        <v>14.584</v>
      </c>
      <c r="AH28" s="13" t="s">
        <v>4</v>
      </c>
      <c r="AI28" s="21">
        <f t="shared" si="8"/>
        <v>9.998875</v>
      </c>
      <c r="AJ28" s="21">
        <f t="shared" si="9"/>
        <v>15.558</v>
      </c>
      <c r="BC28" s="13" t="s">
        <v>4</v>
      </c>
      <c r="BD28" s="21">
        <f t="shared" si="10"/>
        <v>10.207333333333333</v>
      </c>
      <c r="BE28" s="21">
        <f t="shared" si="11"/>
        <v>12.605</v>
      </c>
      <c r="CB28" s="13" t="s">
        <v>4</v>
      </c>
      <c r="CC28" s="21">
        <f t="shared" si="12"/>
        <v>9.307500000000001</v>
      </c>
      <c r="CD28" s="21">
        <f t="shared" si="13"/>
        <v>12.89</v>
      </c>
      <c r="CJ28" s="13" t="s">
        <v>4</v>
      </c>
      <c r="CK28" s="21">
        <f t="shared" si="14"/>
        <v>9.6629999999999985</v>
      </c>
      <c r="CL28" s="21">
        <f t="shared" si="15"/>
        <v>10.819000000000001</v>
      </c>
    </row>
    <row r="29" spans="1:98">
      <c r="A29" s="13" t="s">
        <v>5</v>
      </c>
      <c r="B29" s="39" t="s">
        <v>76</v>
      </c>
      <c r="C29" s="39" t="s">
        <v>76</v>
      </c>
      <c r="J29" s="13" t="s">
        <v>5</v>
      </c>
      <c r="K29" s="39" t="s">
        <v>76</v>
      </c>
      <c r="L29" s="39" t="s">
        <v>76</v>
      </c>
      <c r="Q29" s="13" t="s">
        <v>5</v>
      </c>
      <c r="R29" s="39" t="s">
        <v>76</v>
      </c>
      <c r="S29" s="39" t="s">
        <v>76</v>
      </c>
      <c r="V29" s="13" t="s">
        <v>5</v>
      </c>
      <c r="W29" s="21">
        <f t="shared" si="6"/>
        <v>7.6666666666666661E-2</v>
      </c>
      <c r="X29" s="21">
        <f t="shared" si="7"/>
        <v>0.11600000000000001</v>
      </c>
      <c r="AH29" s="13" t="s">
        <v>5</v>
      </c>
      <c r="AI29" s="39" t="s">
        <v>76</v>
      </c>
      <c r="AJ29" s="21">
        <f t="shared" si="9"/>
        <v>6.0999999999999999E-2</v>
      </c>
      <c r="BC29" s="13" t="s">
        <v>5</v>
      </c>
      <c r="BD29" s="39" t="s">
        <v>76</v>
      </c>
      <c r="BE29" s="39" t="s">
        <v>76</v>
      </c>
      <c r="CB29" s="13" t="s">
        <v>5</v>
      </c>
      <c r="CC29" s="39" t="s">
        <v>76</v>
      </c>
      <c r="CD29" s="39" t="s">
        <v>76</v>
      </c>
      <c r="CJ29" s="13" t="s">
        <v>5</v>
      </c>
      <c r="CK29" s="39" t="s">
        <v>76</v>
      </c>
      <c r="CL29" s="39" t="s">
        <v>76</v>
      </c>
    </row>
    <row r="30" spans="1:98">
      <c r="A30" s="13" t="s">
        <v>6</v>
      </c>
      <c r="B30" s="39" t="s">
        <v>76</v>
      </c>
      <c r="C30" s="39" t="s">
        <v>76</v>
      </c>
      <c r="J30" s="13" t="s">
        <v>6</v>
      </c>
      <c r="K30" s="39" t="s">
        <v>76</v>
      </c>
      <c r="L30" s="39" t="s">
        <v>76</v>
      </c>
      <c r="Q30" s="13" t="s">
        <v>6</v>
      </c>
      <c r="R30" s="39" t="s">
        <v>76</v>
      </c>
      <c r="S30" s="39" t="s">
        <v>76</v>
      </c>
      <c r="V30" s="13" t="s">
        <v>6</v>
      </c>
      <c r="W30" s="39" t="s">
        <v>76</v>
      </c>
      <c r="X30" s="39" t="s">
        <v>76</v>
      </c>
      <c r="AH30" s="13" t="s">
        <v>6</v>
      </c>
      <c r="AI30" s="39" t="s">
        <v>76</v>
      </c>
      <c r="AJ30" s="39" t="s">
        <v>76</v>
      </c>
      <c r="BC30" s="13" t="s">
        <v>6</v>
      </c>
      <c r="BD30" s="39" t="s">
        <v>76</v>
      </c>
      <c r="BE30" s="39" t="s">
        <v>76</v>
      </c>
      <c r="CB30" s="13" t="s">
        <v>6</v>
      </c>
      <c r="CC30" s="39" t="s">
        <v>76</v>
      </c>
      <c r="CD30" s="39" t="s">
        <v>76</v>
      </c>
      <c r="CJ30" s="13" t="s">
        <v>6</v>
      </c>
      <c r="CK30" s="39" t="s">
        <v>76</v>
      </c>
      <c r="CL30" s="39" t="s">
        <v>76</v>
      </c>
    </row>
    <row r="31" spans="1:98">
      <c r="A31" s="13" t="s">
        <v>7</v>
      </c>
      <c r="B31" s="39">
        <f>F17/3</f>
        <v>0.114</v>
      </c>
      <c r="C31" s="39" t="s">
        <v>76</v>
      </c>
      <c r="J31" s="13" t="s">
        <v>7</v>
      </c>
      <c r="K31" s="39">
        <f t="shared" si="4"/>
        <v>0.25600000000000001</v>
      </c>
      <c r="L31" s="39">
        <f t="shared" si="5"/>
        <v>0.33800000000000002</v>
      </c>
      <c r="Q31" s="13" t="s">
        <v>7</v>
      </c>
      <c r="R31" s="21">
        <v>0.219</v>
      </c>
      <c r="S31" s="21">
        <v>0.33800000000000002</v>
      </c>
      <c r="V31" s="13" t="s">
        <v>7</v>
      </c>
      <c r="W31" s="39" t="s">
        <v>76</v>
      </c>
      <c r="X31" s="21">
        <f t="shared" si="7"/>
        <v>0.222</v>
      </c>
      <c r="AH31" s="13" t="s">
        <v>7</v>
      </c>
      <c r="AI31" s="21">
        <f t="shared" si="8"/>
        <v>0.26537500000000003</v>
      </c>
      <c r="AJ31" s="21">
        <f t="shared" si="9"/>
        <v>0.374</v>
      </c>
      <c r="BC31" s="13" t="s">
        <v>7</v>
      </c>
      <c r="BD31" s="21">
        <f t="shared" si="10"/>
        <v>0.312</v>
      </c>
      <c r="BE31" s="21">
        <f t="shared" si="11"/>
        <v>0.39900000000000002</v>
      </c>
      <c r="CB31" s="13" t="s">
        <v>7</v>
      </c>
      <c r="CC31" s="21">
        <f t="shared" si="12"/>
        <v>0.28249999999999997</v>
      </c>
      <c r="CD31" s="21">
        <f t="shared" si="13"/>
        <v>0.34200000000000003</v>
      </c>
      <c r="CJ31" s="13" t="s">
        <v>7</v>
      </c>
      <c r="CK31" s="21">
        <f t="shared" si="14"/>
        <v>0.44166666666666665</v>
      </c>
      <c r="CL31" s="21">
        <f t="shared" si="15"/>
        <v>0.49399999999999999</v>
      </c>
    </row>
    <row r="32" spans="1:98">
      <c r="A32" s="17" t="s">
        <v>8</v>
      </c>
      <c r="B32" s="39">
        <f>SUM(B21:B31)</f>
        <v>100.02758776666667</v>
      </c>
      <c r="C32" s="39">
        <f>SUM(C21:C31)</f>
        <v>100.20441280000001</v>
      </c>
      <c r="J32" s="17" t="s">
        <v>8</v>
      </c>
      <c r="K32" s="39">
        <f>SUM(K21:K31)</f>
        <v>99.481268050000011</v>
      </c>
      <c r="L32" s="39">
        <f>SUM(L21:L31)</f>
        <v>99.888148949999987</v>
      </c>
      <c r="Q32" s="17" t="s">
        <v>8</v>
      </c>
      <c r="R32" s="20">
        <f t="shared" ref="R32:S32" si="16">SUM(R21:R31)</f>
        <v>99.535745200000008</v>
      </c>
      <c r="S32" s="20">
        <f t="shared" si="16"/>
        <v>100.051615</v>
      </c>
      <c r="V32" s="17" t="s">
        <v>8</v>
      </c>
      <c r="W32" s="21">
        <f>SUM(W21:W31)</f>
        <v>99.039000000000001</v>
      </c>
      <c r="X32" s="21">
        <f>SUM(X21:X31)</f>
        <v>98.891999999999996</v>
      </c>
      <c r="AH32" s="17" t="s">
        <v>8</v>
      </c>
      <c r="AI32" s="21">
        <f>SUM(AI21:AI31)</f>
        <v>99.429999999999993</v>
      </c>
      <c r="AJ32" s="21">
        <f>SUM(AJ21:AJ31)</f>
        <v>100.27000000000001</v>
      </c>
      <c r="BC32" s="17" t="s">
        <v>8</v>
      </c>
      <c r="BD32" s="21">
        <f>SUM(BD21:BD31)</f>
        <v>99.9268</v>
      </c>
      <c r="BE32" s="21">
        <f>SUM(BE21:BE31)</f>
        <v>100.925</v>
      </c>
      <c r="CB32" s="17" t="s">
        <v>8</v>
      </c>
      <c r="CC32" s="21">
        <f>SUM(CC21:CC31)</f>
        <v>99.756500000000003</v>
      </c>
      <c r="CD32" s="21">
        <f>SUM(CD21:CD31)</f>
        <v>99.631000000000014</v>
      </c>
      <c r="CJ32" s="17" t="s">
        <v>8</v>
      </c>
      <c r="CK32" s="21">
        <f>SUM(CK21:CK31)</f>
        <v>99.788333333333313</v>
      </c>
      <c r="CL32" s="21">
        <f>SUM(CL21:CL31)</f>
        <v>99.26400000000001</v>
      </c>
    </row>
    <row r="33" spans="1:90">
      <c r="B33" s="5"/>
      <c r="C33" s="5"/>
      <c r="K33" s="5"/>
      <c r="L33" s="5"/>
      <c r="R33" s="5"/>
      <c r="S33" s="5"/>
      <c r="W33" s="5"/>
      <c r="X33" s="5"/>
      <c r="AI33" s="5"/>
      <c r="AJ33" s="5"/>
      <c r="BD33" s="5"/>
      <c r="BE33" s="5"/>
      <c r="CC33" s="5"/>
      <c r="CD33" s="5"/>
      <c r="CK33" s="5"/>
      <c r="CL33" s="5"/>
    </row>
    <row r="34" spans="1:90" s="14" customFormat="1" ht="13">
      <c r="A34" s="18" t="s">
        <v>11</v>
      </c>
      <c r="B34" s="44" t="s">
        <v>62</v>
      </c>
      <c r="C34" s="45" t="s">
        <v>63</v>
      </c>
      <c r="J34" s="22" t="s">
        <v>13</v>
      </c>
      <c r="K34" s="44" t="s">
        <v>62</v>
      </c>
      <c r="L34" s="45" t="s">
        <v>63</v>
      </c>
      <c r="Q34" s="22" t="s">
        <v>15</v>
      </c>
      <c r="R34" s="44" t="s">
        <v>62</v>
      </c>
      <c r="S34" s="45" t="s">
        <v>63</v>
      </c>
      <c r="V34" s="19" t="s">
        <v>17</v>
      </c>
      <c r="W34" s="44" t="s">
        <v>62</v>
      </c>
      <c r="X34" s="45" t="s">
        <v>63</v>
      </c>
      <c r="AH34" s="19" t="s">
        <v>19</v>
      </c>
      <c r="AI34" s="44" t="s">
        <v>62</v>
      </c>
      <c r="AJ34" s="45" t="s">
        <v>63</v>
      </c>
      <c r="BC34" s="19" t="s">
        <v>21</v>
      </c>
      <c r="BD34" s="44" t="s">
        <v>62</v>
      </c>
      <c r="BE34" s="45" t="s">
        <v>63</v>
      </c>
      <c r="CB34" s="19" t="s">
        <v>23</v>
      </c>
      <c r="CC34" s="44" t="s">
        <v>62</v>
      </c>
      <c r="CD34" s="45" t="s">
        <v>63</v>
      </c>
      <c r="CJ34" s="19" t="s">
        <v>25</v>
      </c>
      <c r="CK34" s="44" t="s">
        <v>62</v>
      </c>
      <c r="CL34" s="45" t="s">
        <v>63</v>
      </c>
    </row>
    <row r="35" spans="1:90" s="14" customFormat="1" ht="13">
      <c r="A35" s="47" t="s">
        <v>64</v>
      </c>
      <c r="B35" s="48" t="s">
        <v>86</v>
      </c>
      <c r="C35" s="48" t="s">
        <v>86</v>
      </c>
      <c r="J35" s="47" t="s">
        <v>64</v>
      </c>
      <c r="K35" s="48" t="s">
        <v>86</v>
      </c>
      <c r="L35" s="48" t="s">
        <v>86</v>
      </c>
      <c r="Q35" s="47" t="s">
        <v>64</v>
      </c>
      <c r="R35" s="48" t="s">
        <v>86</v>
      </c>
      <c r="S35" s="48" t="s">
        <v>86</v>
      </c>
      <c r="V35" s="47" t="s">
        <v>64</v>
      </c>
      <c r="W35" s="48" t="s">
        <v>86</v>
      </c>
      <c r="X35" s="48" t="s">
        <v>86</v>
      </c>
      <c r="AH35" s="47" t="s">
        <v>64</v>
      </c>
      <c r="AI35" s="48" t="s">
        <v>86</v>
      </c>
      <c r="AJ35" s="48" t="s">
        <v>86</v>
      </c>
      <c r="BC35" s="47" t="s">
        <v>64</v>
      </c>
      <c r="BD35" s="48" t="s">
        <v>86</v>
      </c>
      <c r="BE35" s="49">
        <v>1.6675789225167809E-3</v>
      </c>
      <c r="CB35" s="47" t="s">
        <v>64</v>
      </c>
      <c r="CC35" s="48" t="s">
        <v>86</v>
      </c>
      <c r="CD35" s="49">
        <v>1.8397101869662808E-3</v>
      </c>
      <c r="CJ35" s="47" t="s">
        <v>64</v>
      </c>
      <c r="CK35" s="48" t="s">
        <v>86</v>
      </c>
      <c r="CL35" s="48" t="s">
        <v>86</v>
      </c>
    </row>
    <row r="36" spans="1:90" s="14" customFormat="1" ht="13">
      <c r="A36" s="47" t="s">
        <v>65</v>
      </c>
      <c r="B36" s="49">
        <v>0.51567066531615513</v>
      </c>
      <c r="C36" s="49">
        <v>0.86029455748159311</v>
      </c>
      <c r="J36" s="47" t="s">
        <v>65</v>
      </c>
      <c r="K36" s="49">
        <v>0.63326996546252134</v>
      </c>
      <c r="L36" s="49">
        <v>0.9932021581700623</v>
      </c>
      <c r="Q36" s="47" t="s">
        <v>65</v>
      </c>
      <c r="R36" s="49">
        <v>0.70058832368411794</v>
      </c>
      <c r="S36" s="49">
        <v>0.89929260278070233</v>
      </c>
      <c r="V36" s="47" t="s">
        <v>65</v>
      </c>
      <c r="W36" s="49">
        <v>0.83908925103965959</v>
      </c>
      <c r="X36" s="49">
        <v>1.011816804554944</v>
      </c>
      <c r="AH36" s="47" t="s">
        <v>65</v>
      </c>
      <c r="AI36" s="49">
        <v>0.6448035212110792</v>
      </c>
      <c r="AJ36" s="49">
        <v>1.1792184597656525</v>
      </c>
      <c r="BC36" s="47" t="s">
        <v>65</v>
      </c>
      <c r="BD36" s="49">
        <v>0.61997399532121567</v>
      </c>
      <c r="BE36" s="49">
        <v>0.87722493870921836</v>
      </c>
      <c r="CB36" s="47" t="s">
        <v>65</v>
      </c>
      <c r="CC36" s="49">
        <v>0.52472176918022007</v>
      </c>
      <c r="CD36" s="49">
        <v>0.86186650387077512</v>
      </c>
      <c r="CJ36" s="47" t="s">
        <v>65</v>
      </c>
      <c r="CK36" s="49">
        <v>0.59481805211797401</v>
      </c>
      <c r="CL36" s="49">
        <v>0.75554598755754643</v>
      </c>
    </row>
    <row r="37" spans="1:90" s="14" customFormat="1" ht="13">
      <c r="A37" s="47" t="s">
        <v>66</v>
      </c>
      <c r="B37" s="48" t="s">
        <v>86</v>
      </c>
      <c r="C37" s="48" t="s">
        <v>86</v>
      </c>
      <c r="J37" s="47" t="s">
        <v>66</v>
      </c>
      <c r="K37" s="48" t="s">
        <v>86</v>
      </c>
      <c r="L37" s="48" t="s">
        <v>86</v>
      </c>
      <c r="Q37" s="47" t="s">
        <v>66</v>
      </c>
      <c r="R37" s="48" t="s">
        <v>86</v>
      </c>
      <c r="S37" s="48" t="s">
        <v>86</v>
      </c>
      <c r="V37" s="47" t="s">
        <v>66</v>
      </c>
      <c r="W37" s="48" t="s">
        <v>86</v>
      </c>
      <c r="X37" s="48" t="s">
        <v>86</v>
      </c>
      <c r="AH37" s="47" t="s">
        <v>66</v>
      </c>
      <c r="AI37" s="48" t="s">
        <v>86</v>
      </c>
      <c r="AJ37" s="48" t="s">
        <v>86</v>
      </c>
      <c r="BC37" s="47" t="s">
        <v>66</v>
      </c>
      <c r="BD37" s="48" t="s">
        <v>86</v>
      </c>
      <c r="BE37" s="48" t="s">
        <v>86</v>
      </c>
      <c r="CB37" s="47" t="s">
        <v>66</v>
      </c>
      <c r="CC37" s="48" t="s">
        <v>86</v>
      </c>
      <c r="CD37" s="48" t="s">
        <v>86</v>
      </c>
      <c r="CJ37" s="47" t="s">
        <v>66</v>
      </c>
      <c r="CK37" s="48" t="s">
        <v>86</v>
      </c>
      <c r="CL37" s="48" t="s">
        <v>86</v>
      </c>
    </row>
    <row r="38" spans="1:90" s="14" customFormat="1" ht="13">
      <c r="A38" s="47" t="s">
        <v>67</v>
      </c>
      <c r="B38" s="49">
        <v>1.4678407404808083</v>
      </c>
      <c r="C38" s="49">
        <v>1.1200101765101547</v>
      </c>
      <c r="J38" s="47" t="s">
        <v>67</v>
      </c>
      <c r="K38" s="49">
        <v>1.3431716749296434</v>
      </c>
      <c r="L38" s="49">
        <v>0.97899567873142934</v>
      </c>
      <c r="Q38" s="47" t="s">
        <v>67</v>
      </c>
      <c r="R38" s="49">
        <v>1.2797480300330604</v>
      </c>
      <c r="S38" s="49">
        <v>1.0685662693856817</v>
      </c>
      <c r="V38" s="47" t="s">
        <v>67</v>
      </c>
      <c r="W38" s="49">
        <v>1.1432595476277909</v>
      </c>
      <c r="X38" s="49">
        <v>0.95068272953738553</v>
      </c>
      <c r="AH38" s="47" t="s">
        <v>67</v>
      </c>
      <c r="AI38" s="49">
        <v>1.3288399265724615</v>
      </c>
      <c r="AJ38" s="49">
        <v>0.78641232133511252</v>
      </c>
      <c r="BC38" s="47" t="s">
        <v>67</v>
      </c>
      <c r="BD38" s="49">
        <v>1.3605033346245647</v>
      </c>
      <c r="BE38" s="49">
        <v>1.0913121580424403</v>
      </c>
      <c r="CB38" s="47" t="s">
        <v>67</v>
      </c>
      <c r="CC38" s="49">
        <v>1.4602618999527297</v>
      </c>
      <c r="CD38" s="49">
        <v>1.0898602601564551</v>
      </c>
      <c r="CJ38" s="47" t="s">
        <v>67</v>
      </c>
      <c r="CK38" s="49">
        <v>1.3753099115729148</v>
      </c>
      <c r="CL38" s="49">
        <v>1.2112278428790111</v>
      </c>
    </row>
    <row r="39" spans="1:90" s="14" customFormat="1" ht="13">
      <c r="A39" s="47" t="s">
        <v>68</v>
      </c>
      <c r="B39" s="49">
        <v>3.6941831615163313E-3</v>
      </c>
      <c r="C39" s="49">
        <v>4.2089260099504979E-3</v>
      </c>
      <c r="J39" s="47" t="s">
        <v>68</v>
      </c>
      <c r="K39" s="49">
        <v>3.4195868547957243E-3</v>
      </c>
      <c r="L39" s="49">
        <v>4.161735942244592E-3</v>
      </c>
      <c r="Q39" s="47" t="s">
        <v>68</v>
      </c>
      <c r="R39" s="49">
        <v>3.6132278653630101E-3</v>
      </c>
      <c r="S39" s="49">
        <v>3.022843261932797E-3</v>
      </c>
      <c r="V39" s="47" t="s">
        <v>68</v>
      </c>
      <c r="W39" s="49">
        <v>3.8846389402926096E-3</v>
      </c>
      <c r="X39" s="49">
        <v>3.2634875868818311E-3</v>
      </c>
      <c r="AH39" s="47" t="s">
        <v>68</v>
      </c>
      <c r="AI39" s="49">
        <v>3.9947630825995662E-3</v>
      </c>
      <c r="AJ39" s="49">
        <v>4.1723155211459712E-3</v>
      </c>
      <c r="BC39" s="47" t="s">
        <v>68</v>
      </c>
      <c r="BD39" s="49">
        <v>6.0511110974104439E-3</v>
      </c>
      <c r="BE39" s="49">
        <v>3.913803910876386E-3</v>
      </c>
      <c r="CB39" s="47" t="s">
        <v>68</v>
      </c>
      <c r="CC39" s="49">
        <v>5.818503997977769E-3</v>
      </c>
      <c r="CD39" s="49">
        <v>5.2117491333747486E-3</v>
      </c>
      <c r="CJ39" s="47" t="s">
        <v>68</v>
      </c>
      <c r="CK39" s="49">
        <v>9.3416198888253699E-3</v>
      </c>
      <c r="CL39" s="49">
        <v>1.0559580777121136E-2</v>
      </c>
    </row>
    <row r="40" spans="1:90" s="14" customFormat="1" ht="13">
      <c r="A40" s="53" t="s">
        <v>79</v>
      </c>
      <c r="B40" s="49">
        <v>1.2337966140624879E-2</v>
      </c>
      <c r="C40" s="49">
        <v>1.5486339998302512E-2</v>
      </c>
      <c r="J40" s="53" t="s">
        <v>79</v>
      </c>
      <c r="K40" s="49">
        <v>2.0138772753039547E-2</v>
      </c>
      <c r="L40" s="49">
        <v>2.3640427156264465E-2</v>
      </c>
      <c r="Q40" s="53" t="s">
        <v>79</v>
      </c>
      <c r="R40" s="49">
        <v>1.6050418417457912E-2</v>
      </c>
      <c r="S40" s="49">
        <v>2.9118284571683084E-2</v>
      </c>
      <c r="V40" s="53" t="s">
        <v>79</v>
      </c>
      <c r="W40" s="49">
        <v>1.3766562392256709E-2</v>
      </c>
      <c r="X40" s="49">
        <v>3.4236978320789646E-2</v>
      </c>
      <c r="AH40" s="53" t="s">
        <v>79</v>
      </c>
      <c r="AI40" s="49">
        <v>2.2361789133861443E-2</v>
      </c>
      <c r="AJ40" s="49">
        <v>3.0196903378089779E-2</v>
      </c>
      <c r="BC40" s="53" t="s">
        <v>79</v>
      </c>
      <c r="BD40" s="49">
        <v>1.3471558956810625E-2</v>
      </c>
      <c r="BE40" s="49">
        <v>2.4213941492432056E-2</v>
      </c>
      <c r="CB40" s="53" t="s">
        <v>79</v>
      </c>
      <c r="CC40" s="49">
        <v>9.1978268690731113E-3</v>
      </c>
      <c r="CD40" s="49">
        <v>3.9382066465463161E-2</v>
      </c>
      <c r="CJ40" s="53" t="s">
        <v>79</v>
      </c>
      <c r="CK40" s="49">
        <v>2.0530416420285746E-2</v>
      </c>
      <c r="CL40" s="49">
        <v>2.2666588786321995E-2</v>
      </c>
    </row>
    <row r="41" spans="1:90" s="14" customFormat="1" ht="13">
      <c r="A41" s="53" t="s">
        <v>80</v>
      </c>
      <c r="B41" s="49">
        <v>0.5267527024459282</v>
      </c>
      <c r="C41" s="49">
        <v>0.42213834301136927</v>
      </c>
      <c r="J41" s="53" t="s">
        <v>80</v>
      </c>
      <c r="K41" s="49">
        <v>0.49801149086570229</v>
      </c>
      <c r="L41" s="49">
        <v>0.39377246373319952</v>
      </c>
      <c r="Q41" s="53" t="s">
        <v>80</v>
      </c>
      <c r="R41" s="49">
        <v>0.46847304467700279</v>
      </c>
      <c r="S41" s="49">
        <v>0.41204369837695981</v>
      </c>
      <c r="V41" s="53" t="s">
        <v>80</v>
      </c>
      <c r="W41" s="49">
        <v>0.40217080110576414</v>
      </c>
      <c r="X41" s="49">
        <v>0.32871482369168892</v>
      </c>
      <c r="AH41" s="53" t="s">
        <v>80</v>
      </c>
      <c r="AI41" s="49">
        <v>0.49530735502296608</v>
      </c>
      <c r="AJ41" s="49">
        <v>0.31274250827601274</v>
      </c>
      <c r="BC41" s="53" t="s">
        <v>80</v>
      </c>
      <c r="BD41" s="49">
        <v>0.487449340109813</v>
      </c>
      <c r="BE41" s="49">
        <v>0.41021079802134691</v>
      </c>
      <c r="CB41" s="53" t="s">
        <v>80</v>
      </c>
      <c r="CC41" s="49">
        <v>0.52084906013447407</v>
      </c>
      <c r="CD41" s="49">
        <v>0.39204825288760559</v>
      </c>
      <c r="CJ41" s="53" t="s">
        <v>80</v>
      </c>
      <c r="CK41" s="49">
        <v>0.50560984686061394</v>
      </c>
      <c r="CL41" s="49">
        <v>0.46423705316623853</v>
      </c>
    </row>
    <row r="42" spans="1:90" s="14" customFormat="1" ht="13">
      <c r="A42" s="47" t="s">
        <v>69</v>
      </c>
      <c r="B42" s="49">
        <v>1.4631060763042511E-2</v>
      </c>
      <c r="C42" s="49">
        <v>1.1880067886292025E-2</v>
      </c>
      <c r="J42" s="47" t="s">
        <v>69</v>
      </c>
      <c r="K42" s="49">
        <v>1.353280266873323E-2</v>
      </c>
      <c r="L42" s="49">
        <v>9.5874025477607396E-3</v>
      </c>
      <c r="Q42" s="47" t="s">
        <v>69</v>
      </c>
      <c r="R42" s="49">
        <v>1.4837611340769611E-2</v>
      </c>
      <c r="S42" s="49">
        <v>1.1908876281202867E-2</v>
      </c>
      <c r="V42" s="47" t="s">
        <v>69</v>
      </c>
      <c r="W42" s="49">
        <v>1.4822335008817539E-2</v>
      </c>
      <c r="X42" s="49">
        <v>1.1964938140581399E-2</v>
      </c>
      <c r="AH42" s="47" t="s">
        <v>69</v>
      </c>
      <c r="AI42" s="49">
        <v>1.8070771868046287E-2</v>
      </c>
      <c r="AJ42" s="49">
        <v>1.0617211286810245E-2</v>
      </c>
      <c r="BC42" s="47" t="s">
        <v>69</v>
      </c>
      <c r="BD42" s="49">
        <v>1.666220486666244E-2</v>
      </c>
      <c r="BE42" s="49">
        <v>1.2788745116382999E-2</v>
      </c>
      <c r="CB42" s="47" t="s">
        <v>69</v>
      </c>
      <c r="CC42" s="49">
        <v>1.7718375867973465E-2</v>
      </c>
      <c r="CD42" s="49">
        <v>1.2855182398039457E-2</v>
      </c>
      <c r="CJ42" s="47" t="s">
        <v>69</v>
      </c>
      <c r="CK42" s="49">
        <v>1.7175988367946288E-2</v>
      </c>
      <c r="CL42" s="49">
        <v>1.3595234646305862E-2</v>
      </c>
    </row>
    <row r="43" spans="1:90" s="14" customFormat="1" ht="13">
      <c r="A43" s="47" t="s">
        <v>70</v>
      </c>
      <c r="B43" s="49">
        <v>0.45586423093278661</v>
      </c>
      <c r="C43" s="49">
        <v>0.56598158910233787</v>
      </c>
      <c r="J43" s="47" t="s">
        <v>70</v>
      </c>
      <c r="K43" s="49">
        <v>0.48236088825905765</v>
      </c>
      <c r="L43" s="49">
        <v>0.59090196610445156</v>
      </c>
      <c r="Q43" s="47" t="s">
        <v>70</v>
      </c>
      <c r="R43" s="49">
        <v>0.51154851439775872</v>
      </c>
      <c r="S43" s="49">
        <v>0.56843604789636393</v>
      </c>
      <c r="V43" s="47" t="s">
        <v>70</v>
      </c>
      <c r="W43" s="49">
        <v>0.580461122786191</v>
      </c>
      <c r="X43" s="49">
        <v>0.65069485571502694</v>
      </c>
      <c r="AH43" s="47" t="s">
        <v>70</v>
      </c>
      <c r="AI43" s="49">
        <v>0.48030832600369439</v>
      </c>
      <c r="AJ43" s="49">
        <v>0.66682211798008906</v>
      </c>
      <c r="BC43" s="47" t="s">
        <v>70</v>
      </c>
      <c r="BD43" s="49">
        <v>0.48897167341246295</v>
      </c>
      <c r="BE43" s="49">
        <v>0.56973604666531286</v>
      </c>
      <c r="CB43" s="47" t="s">
        <v>70</v>
      </c>
      <c r="CC43" s="49">
        <v>0.45459882855906197</v>
      </c>
      <c r="CD43" s="49">
        <v>0.58919387051485395</v>
      </c>
      <c r="CJ43" s="47" t="s">
        <v>70</v>
      </c>
      <c r="CK43" s="49">
        <v>0.46665039984756973</v>
      </c>
      <c r="CL43" s="49">
        <v>0.51062036036889813</v>
      </c>
    </row>
    <row r="44" spans="1:90" s="14" customFormat="1" ht="13">
      <c r="A44" s="47" t="s">
        <v>71</v>
      </c>
      <c r="B44" s="48" t="s">
        <v>86</v>
      </c>
      <c r="C44" s="48" t="s">
        <v>86</v>
      </c>
      <c r="J44" s="47" t="s">
        <v>71</v>
      </c>
      <c r="K44" s="48" t="s">
        <v>86</v>
      </c>
      <c r="L44" s="48" t="s">
        <v>86</v>
      </c>
      <c r="Q44" s="47" t="s">
        <v>71</v>
      </c>
      <c r="R44" s="48" t="s">
        <v>86</v>
      </c>
      <c r="S44" s="48" t="s">
        <v>86</v>
      </c>
      <c r="V44" s="47" t="s">
        <v>71</v>
      </c>
      <c r="W44" s="49">
        <v>2.5457410992273306E-3</v>
      </c>
      <c r="X44" s="49">
        <v>3.7197146689796194E-3</v>
      </c>
      <c r="AH44" s="47" t="s">
        <v>71</v>
      </c>
      <c r="AI44" s="48" t="s">
        <v>86</v>
      </c>
      <c r="AJ44" s="49">
        <v>1.8790441525975933E-3</v>
      </c>
      <c r="BC44" s="47" t="s">
        <v>71</v>
      </c>
      <c r="BD44" s="48" t="s">
        <v>86</v>
      </c>
      <c r="BE44" s="48" t="s">
        <v>86</v>
      </c>
      <c r="CB44" s="47" t="s">
        <v>71</v>
      </c>
      <c r="CC44" s="48" t="s">
        <v>86</v>
      </c>
      <c r="CD44" s="48" t="s">
        <v>86</v>
      </c>
      <c r="CJ44" s="47" t="s">
        <v>71</v>
      </c>
      <c r="CK44" s="48" t="s">
        <v>86</v>
      </c>
      <c r="CL44" s="48" t="s">
        <v>86</v>
      </c>
    </row>
    <row r="45" spans="1:90" s="14" customFormat="1" ht="13">
      <c r="A45" s="47" t="s">
        <v>72</v>
      </c>
      <c r="B45" s="48" t="s">
        <v>86</v>
      </c>
      <c r="C45" s="48" t="s">
        <v>86</v>
      </c>
      <c r="J45" s="47" t="s">
        <v>72</v>
      </c>
      <c r="K45" s="48" t="s">
        <v>86</v>
      </c>
      <c r="L45" s="48" t="s">
        <v>86</v>
      </c>
      <c r="Q45" s="47" t="s">
        <v>72</v>
      </c>
      <c r="R45" s="48" t="s">
        <v>86</v>
      </c>
      <c r="S45" s="48" t="s">
        <v>86</v>
      </c>
      <c r="V45" s="47" t="s">
        <v>72</v>
      </c>
      <c r="W45" s="48" t="s">
        <v>86</v>
      </c>
      <c r="X45" s="48" t="s">
        <v>86</v>
      </c>
      <c r="AH45" s="47" t="s">
        <v>72</v>
      </c>
      <c r="AI45" s="48" t="s">
        <v>86</v>
      </c>
      <c r="AJ45" s="48" t="s">
        <v>86</v>
      </c>
      <c r="BC45" s="47" t="s">
        <v>72</v>
      </c>
      <c r="BD45" s="48" t="s">
        <v>86</v>
      </c>
      <c r="BE45" s="48" t="s">
        <v>86</v>
      </c>
      <c r="CB45" s="47" t="s">
        <v>72</v>
      </c>
      <c r="CC45" s="48" t="s">
        <v>86</v>
      </c>
      <c r="CD45" s="48" t="s">
        <v>86</v>
      </c>
      <c r="CJ45" s="47" t="s">
        <v>72</v>
      </c>
      <c r="CK45" s="48" t="s">
        <v>86</v>
      </c>
      <c r="CL45" s="48" t="s">
        <v>86</v>
      </c>
    </row>
    <row r="46" spans="1:90" s="14" customFormat="1" ht="13">
      <c r="A46" s="47" t="s">
        <v>73</v>
      </c>
      <c r="B46" s="49">
        <v>2.7520058582427248E-3</v>
      </c>
      <c r="C46" s="48" t="s">
        <v>86</v>
      </c>
      <c r="J46" s="47" t="s">
        <v>73</v>
      </c>
      <c r="K46" s="49">
        <v>6.0948182065067857E-3</v>
      </c>
      <c r="L46" s="49">
        <v>5.7381676145871205E-3</v>
      </c>
      <c r="Q46" s="47" t="s">
        <v>73</v>
      </c>
      <c r="R46" s="49">
        <v>5.1408295844698358E-3</v>
      </c>
      <c r="S46" s="49">
        <v>7.611377445473526E-3</v>
      </c>
      <c r="V46" s="47" t="s">
        <v>73</v>
      </c>
      <c r="W46" s="48" t="s">
        <v>86</v>
      </c>
      <c r="X46" s="49">
        <v>4.9056677837214773E-3</v>
      </c>
      <c r="AH46" s="47" t="s">
        <v>73</v>
      </c>
      <c r="AI46" s="49">
        <v>6.3135471052907302E-3</v>
      </c>
      <c r="AJ46" s="49">
        <v>7.9391183044892934E-3</v>
      </c>
      <c r="BC46" s="47" t="s">
        <v>73</v>
      </c>
      <c r="BD46" s="49">
        <v>6.9167816110597595E-3</v>
      </c>
      <c r="BE46" s="49">
        <v>8.931989119473141E-3</v>
      </c>
      <c r="CB46" s="47" t="s">
        <v>73</v>
      </c>
      <c r="CC46" s="49">
        <v>6.8337354384895403E-3</v>
      </c>
      <c r="CD46" s="49">
        <v>7.7424043864670082E-3</v>
      </c>
      <c r="CJ46" s="47" t="s">
        <v>73</v>
      </c>
      <c r="CK46" s="49">
        <v>1.0563764923870549E-2</v>
      </c>
      <c r="CL46" s="49">
        <v>1.1547351818556878E-2</v>
      </c>
    </row>
    <row r="47" spans="1:90" s="14" customFormat="1" ht="13">
      <c r="A47" s="17" t="s">
        <v>8</v>
      </c>
      <c r="B47" s="49">
        <f>SUM(B35:B46)</f>
        <v>2.999543555099105</v>
      </c>
      <c r="C47" s="49">
        <f>SUM(C35:C46)</f>
        <v>3</v>
      </c>
      <c r="J47" s="17" t="s">
        <v>8</v>
      </c>
      <c r="K47" s="49">
        <f>SUM(K35:K46)</f>
        <v>3</v>
      </c>
      <c r="L47" s="49">
        <f>SUM(L35:L46)</f>
        <v>3</v>
      </c>
      <c r="Q47" s="17" t="s">
        <v>8</v>
      </c>
      <c r="R47" s="49">
        <f>SUM(R35:R46)</f>
        <v>3.0000000000000004</v>
      </c>
      <c r="S47" s="49">
        <f>SUM(S35:S46)</f>
        <v>3</v>
      </c>
      <c r="V47" s="17" t="s">
        <v>8</v>
      </c>
      <c r="W47" s="49">
        <f>SUM(W35:W46)</f>
        <v>3</v>
      </c>
      <c r="X47" s="49">
        <f>SUM(X35:X46)</f>
        <v>2.9999999999999996</v>
      </c>
      <c r="AH47" s="17" t="s">
        <v>8</v>
      </c>
      <c r="AI47" s="49">
        <f>SUM(AI35:AI46)</f>
        <v>2.9999999999999991</v>
      </c>
      <c r="AJ47" s="49">
        <f>SUM(AJ35:AJ46)</f>
        <v>3</v>
      </c>
      <c r="BC47" s="17" t="s">
        <v>8</v>
      </c>
      <c r="BD47" s="49">
        <f>SUM(BD35:BD46)</f>
        <v>3</v>
      </c>
      <c r="BE47" s="49">
        <f>SUM(BE35:BE46)</f>
        <v>2.9999999999999996</v>
      </c>
      <c r="CB47" s="17" t="s">
        <v>8</v>
      </c>
      <c r="CC47" s="49">
        <f>SUM(CC35:CC46)</f>
        <v>2.9999999999999996</v>
      </c>
      <c r="CD47" s="49">
        <f>SUM(CD35:CD46)</f>
        <v>3</v>
      </c>
      <c r="CJ47" s="17" t="s">
        <v>8</v>
      </c>
      <c r="CK47" s="49">
        <f>SUM(CK35:CK46)</f>
        <v>3</v>
      </c>
      <c r="CL47" s="49">
        <f>SUM(CL35:CL46)</f>
        <v>3</v>
      </c>
    </row>
  </sheetData>
  <phoneticPr fontId="1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NRTP4</vt:lpstr>
      <vt:lpstr>DS0260</vt:lpstr>
      <vt:lpstr>DS0286</vt:lpstr>
      <vt:lpstr>NUM9a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</dc:creator>
  <cp:lastModifiedBy>Editorial Assistant</cp:lastModifiedBy>
  <dcterms:created xsi:type="dcterms:W3CDTF">2015-04-17T10:25:59Z</dcterms:created>
  <dcterms:modified xsi:type="dcterms:W3CDTF">2017-02-23T15:45:06Z</dcterms:modified>
</cp:coreProperties>
</file>