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920" yWindow="2620" windowWidth="27200" windowHeight="16780" activeTab="3"/>
  </bookViews>
  <sheets>
    <sheet name="NRTP4" sheetId="1" r:id="rId1"/>
    <sheet name="DS0260" sheetId="2" r:id="rId2"/>
    <sheet name="DS0286" sheetId="3" r:id="rId3"/>
    <sheet name="NUM9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A20" i="4" l="1"/>
  <c r="DA21" i="4"/>
  <c r="DA23" i="4"/>
  <c r="DA24" i="4"/>
  <c r="DA25" i="4"/>
  <c r="DA26" i="4"/>
  <c r="DA27" i="4"/>
  <c r="DA31" i="4"/>
  <c r="CZ31" i="4"/>
  <c r="CJ20" i="4"/>
  <c r="CJ21" i="4"/>
  <c r="CJ23" i="4"/>
  <c r="CJ24" i="4"/>
  <c r="CJ25" i="4"/>
  <c r="CJ26" i="4"/>
  <c r="CJ27" i="4"/>
  <c r="CJ29" i="4"/>
  <c r="CJ31" i="4"/>
  <c r="CI20" i="4"/>
  <c r="CI21" i="4"/>
  <c r="CI23" i="4"/>
  <c r="CI24" i="4"/>
  <c r="CI25" i="4"/>
  <c r="CI26" i="4"/>
  <c r="CI27" i="4"/>
  <c r="CI31" i="4"/>
  <c r="BD20" i="4"/>
  <c r="BD21" i="4"/>
  <c r="BD23" i="4"/>
  <c r="BD24" i="4"/>
  <c r="BD25" i="4"/>
  <c r="BD26" i="4"/>
  <c r="BD27" i="4"/>
  <c r="BD31" i="4"/>
  <c r="BC20" i="4"/>
  <c r="BC21" i="4"/>
  <c r="BC23" i="4"/>
  <c r="BC24" i="4"/>
  <c r="BC25" i="4"/>
  <c r="BC26" i="4"/>
  <c r="BC27" i="4"/>
  <c r="BC31" i="4"/>
  <c r="AR20" i="4"/>
  <c r="AR21" i="4"/>
  <c r="AR23" i="4"/>
  <c r="AR24" i="4"/>
  <c r="AR25" i="4"/>
  <c r="AR26" i="4"/>
  <c r="AR27" i="4"/>
  <c r="AR31" i="4"/>
  <c r="AQ20" i="4"/>
  <c r="AQ21" i="4"/>
  <c r="AQ23" i="4"/>
  <c r="AQ24" i="4"/>
  <c r="AQ25" i="4"/>
  <c r="AQ26" i="4"/>
  <c r="AQ27" i="4"/>
  <c r="AQ31" i="4"/>
  <c r="V31" i="4"/>
  <c r="U20" i="4"/>
  <c r="U21" i="4"/>
  <c r="U23" i="4"/>
  <c r="U24" i="4"/>
  <c r="U25" i="4"/>
  <c r="U26" i="4"/>
  <c r="U27" i="4"/>
  <c r="U31" i="4"/>
  <c r="C31" i="4"/>
  <c r="B20" i="4"/>
  <c r="B21" i="4"/>
  <c r="B23" i="4"/>
  <c r="B24" i="4"/>
  <c r="B25" i="4"/>
  <c r="B26" i="4"/>
  <c r="B27" i="4"/>
  <c r="B31" i="4"/>
  <c r="Y31" i="3"/>
  <c r="X20" i="3"/>
  <c r="X21" i="3"/>
  <c r="X23" i="3"/>
  <c r="X24" i="3"/>
  <c r="X25" i="3"/>
  <c r="X26" i="3"/>
  <c r="X27" i="3"/>
  <c r="X31" i="3"/>
  <c r="M20" i="3"/>
  <c r="M21" i="3"/>
  <c r="M23" i="3"/>
  <c r="M24" i="3"/>
  <c r="M25" i="3"/>
  <c r="L12" i="3"/>
  <c r="U12" i="3"/>
  <c r="M26" i="3"/>
  <c r="M27" i="3"/>
  <c r="M31" i="3"/>
  <c r="L20" i="3"/>
  <c r="L21" i="3"/>
  <c r="L23" i="3"/>
  <c r="L24" i="3"/>
  <c r="L25" i="3"/>
  <c r="N12" i="3"/>
  <c r="O12" i="3"/>
  <c r="P12" i="3"/>
  <c r="L26" i="3"/>
  <c r="L27" i="3"/>
  <c r="L31" i="3"/>
  <c r="C20" i="3"/>
  <c r="C21" i="3"/>
  <c r="C23" i="3"/>
  <c r="C24" i="3"/>
  <c r="C25" i="3"/>
  <c r="C26" i="3"/>
  <c r="C27" i="3"/>
  <c r="C31" i="3"/>
  <c r="B20" i="3"/>
  <c r="B21" i="3"/>
  <c r="B23" i="3"/>
  <c r="B24" i="3"/>
  <c r="B25" i="3"/>
  <c r="B26" i="3"/>
  <c r="B27" i="3"/>
  <c r="B31" i="3"/>
  <c r="CX20" i="2"/>
  <c r="CX21" i="2"/>
  <c r="CX23" i="2"/>
  <c r="CX24" i="2"/>
  <c r="CX25" i="2"/>
  <c r="CX26" i="2"/>
  <c r="CX27" i="2"/>
  <c r="CX31" i="2"/>
  <c r="CW20" i="2"/>
  <c r="CW21" i="2"/>
  <c r="CW23" i="2"/>
  <c r="CW24" i="2"/>
  <c r="CW25" i="2"/>
  <c r="CW26" i="2"/>
  <c r="CW27" i="2"/>
  <c r="CW31" i="2"/>
  <c r="CI20" i="2"/>
  <c r="CI21" i="2"/>
  <c r="CI23" i="2"/>
  <c r="CI24" i="2"/>
  <c r="CI25" i="2"/>
  <c r="CI26" i="2"/>
  <c r="CI27" i="2"/>
  <c r="CI31" i="2"/>
  <c r="CH20" i="2"/>
  <c r="CH21" i="2"/>
  <c r="CH23" i="2"/>
  <c r="CH24" i="2"/>
  <c r="CH25" i="2"/>
  <c r="CH26" i="2"/>
  <c r="CH27" i="2"/>
  <c r="CH31" i="2"/>
  <c r="BV20" i="2"/>
  <c r="BV21" i="2"/>
  <c r="BV23" i="2"/>
  <c r="BV24" i="2"/>
  <c r="BV25" i="2"/>
  <c r="BV26" i="2"/>
  <c r="BV27" i="2"/>
  <c r="BV31" i="2"/>
  <c r="BU20" i="2"/>
  <c r="BU21" i="2"/>
  <c r="BU23" i="2"/>
  <c r="BU24" i="2"/>
  <c r="BU25" i="2"/>
  <c r="BU26" i="2"/>
  <c r="BU27" i="2"/>
  <c r="BU31" i="2"/>
  <c r="AW20" i="2"/>
  <c r="AW21" i="2"/>
  <c r="AW23" i="2"/>
  <c r="AW24" i="2"/>
  <c r="AW25" i="2"/>
  <c r="AW26" i="2"/>
  <c r="AW27" i="2"/>
  <c r="AW31" i="2"/>
  <c r="AV20" i="2"/>
  <c r="AV21" i="2"/>
  <c r="AV23" i="2"/>
  <c r="AV24" i="2"/>
  <c r="AV25" i="2"/>
  <c r="AV26" i="2"/>
  <c r="AV27" i="2"/>
  <c r="AV31" i="2"/>
  <c r="AH20" i="2"/>
  <c r="AH21" i="2"/>
  <c r="AH23" i="2"/>
  <c r="AH24" i="2"/>
  <c r="AH25" i="2"/>
  <c r="AH26" i="2"/>
  <c r="AH27" i="2"/>
  <c r="AH31" i="2"/>
  <c r="AG20" i="2"/>
  <c r="AG21" i="2"/>
  <c r="AG23" i="2"/>
  <c r="AG24" i="2"/>
  <c r="AG25" i="2"/>
  <c r="AG26" i="2"/>
  <c r="AG27" i="2"/>
  <c r="AG31" i="2"/>
  <c r="C20" i="2"/>
  <c r="C21" i="2"/>
  <c r="C23" i="2"/>
  <c r="C24" i="2"/>
  <c r="C25" i="2"/>
  <c r="C26" i="2"/>
  <c r="C27" i="2"/>
  <c r="C28" i="2"/>
  <c r="C31" i="2"/>
  <c r="B20" i="2"/>
  <c r="B21" i="2"/>
  <c r="B23" i="2"/>
  <c r="B24" i="2"/>
  <c r="B25" i="2"/>
  <c r="B26" i="2"/>
  <c r="B27" i="2"/>
  <c r="B31" i="2"/>
  <c r="BB20" i="1"/>
  <c r="BB21" i="1"/>
  <c r="BB24" i="1"/>
  <c r="BB25" i="1"/>
  <c r="BB26" i="1"/>
  <c r="BB27" i="1"/>
  <c r="BB31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D20" i="1"/>
  <c r="AD21" i="1"/>
  <c r="AD24" i="1"/>
  <c r="AD25" i="1"/>
  <c r="AD26" i="1"/>
  <c r="AD27" i="1"/>
  <c r="AD31" i="1"/>
  <c r="O20" i="1"/>
  <c r="O21" i="1"/>
  <c r="O23" i="1"/>
  <c r="O24" i="1"/>
  <c r="O25" i="1"/>
  <c r="O26" i="1"/>
  <c r="O27" i="1"/>
  <c r="O31" i="1"/>
  <c r="N20" i="1"/>
  <c r="N21" i="1"/>
  <c r="N23" i="1"/>
  <c r="N24" i="1"/>
  <c r="N25" i="1"/>
  <c r="N26" i="1"/>
  <c r="N27" i="1"/>
  <c r="N31" i="1"/>
  <c r="C20" i="1"/>
  <c r="C21" i="1"/>
  <c r="C23" i="1"/>
  <c r="C24" i="1"/>
  <c r="C25" i="1"/>
  <c r="C26" i="1"/>
  <c r="C27" i="1"/>
  <c r="C28" i="1"/>
  <c r="C31" i="1"/>
  <c r="B20" i="1"/>
  <c r="B21" i="1"/>
  <c r="B23" i="1"/>
  <c r="B24" i="1"/>
  <c r="B25" i="1"/>
  <c r="B26" i="1"/>
  <c r="B27" i="1"/>
  <c r="B31" i="1"/>
  <c r="CI46" i="4"/>
  <c r="AE46" i="1"/>
  <c r="AD46" i="1"/>
  <c r="AW17" i="1"/>
  <c r="CD17" i="2"/>
  <c r="C46" i="3"/>
  <c r="B46" i="3"/>
  <c r="B46" i="2"/>
  <c r="BB46" i="1"/>
  <c r="C46" i="4"/>
  <c r="B46" i="4"/>
  <c r="V46" i="4"/>
  <c r="U46" i="4"/>
  <c r="AR46" i="4"/>
  <c r="AQ46" i="4"/>
  <c r="BD46" i="4"/>
  <c r="BC46" i="4"/>
  <c r="DA46" i="4"/>
  <c r="CZ46" i="4"/>
  <c r="Y46" i="3"/>
  <c r="X46" i="3"/>
  <c r="M46" i="3"/>
  <c r="L46" i="3"/>
  <c r="C46" i="1"/>
  <c r="B46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DV31" i="2"/>
  <c r="DU31" i="2"/>
  <c r="DO31" i="2"/>
  <c r="DN31" i="2"/>
  <c r="DV46" i="2"/>
  <c r="DU46" i="2"/>
  <c r="DO46" i="2"/>
  <c r="DN46" i="2"/>
  <c r="CX46" i="2"/>
  <c r="CW46" i="2"/>
  <c r="CI46" i="2"/>
  <c r="CH46" i="2"/>
  <c r="BV46" i="2"/>
  <c r="BU46" i="2"/>
  <c r="AW46" i="2"/>
  <c r="AV46" i="2"/>
  <c r="AH46" i="2"/>
  <c r="AG46" i="2"/>
  <c r="C46" i="2"/>
  <c r="O46" i="1"/>
  <c r="N46" i="1"/>
  <c r="BZ46" i="1"/>
  <c r="BY46" i="1"/>
  <c r="BZ31" i="1"/>
  <c r="BY31" i="1"/>
  <c r="AS46" i="1"/>
  <c r="AR46" i="1"/>
  <c r="AS31" i="1"/>
  <c r="AR31" i="1"/>
  <c r="C17" i="1"/>
  <c r="D17" i="1"/>
  <c r="E17" i="1"/>
  <c r="F17" i="1"/>
  <c r="G17" i="1"/>
  <c r="H17" i="1"/>
  <c r="I17" i="1"/>
  <c r="J17" i="1"/>
  <c r="K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R17" i="1"/>
  <c r="AS17" i="1"/>
  <c r="AT17" i="1"/>
  <c r="AU17" i="1"/>
  <c r="AV17" i="1"/>
  <c r="AX17" i="1"/>
  <c r="AY17" i="1"/>
  <c r="BY17" i="1"/>
  <c r="BZ17" i="1"/>
  <c r="CA17" i="1"/>
  <c r="CB17" i="1"/>
  <c r="CC17" i="1"/>
  <c r="CD17" i="1"/>
  <c r="CE17" i="1"/>
  <c r="CF17" i="1"/>
  <c r="CG17" i="1"/>
  <c r="CH17" i="1"/>
  <c r="CI17" i="1"/>
  <c r="B17" i="1"/>
  <c r="CH17" i="2"/>
  <c r="AV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U17" i="2"/>
  <c r="BV17" i="2"/>
  <c r="BW17" i="2"/>
  <c r="BX17" i="2"/>
  <c r="BY17" i="2"/>
  <c r="BZ17" i="2"/>
  <c r="CA17" i="2"/>
  <c r="CB17" i="2"/>
  <c r="CC17" i="2"/>
  <c r="CE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W17" i="2"/>
  <c r="CX17" i="2"/>
  <c r="CY17" i="2"/>
  <c r="CZ17" i="2"/>
  <c r="DA17" i="2"/>
  <c r="DB17" i="2"/>
  <c r="DC17" i="2"/>
  <c r="DD17" i="2"/>
  <c r="DE17" i="2"/>
  <c r="DF17" i="2"/>
  <c r="DG17" i="2"/>
  <c r="DH17" i="2"/>
  <c r="DI17" i="2"/>
  <c r="DJ17" i="2"/>
  <c r="DK17" i="2"/>
  <c r="DN17" i="2"/>
  <c r="DO17" i="2"/>
  <c r="DP17" i="2"/>
  <c r="DQ17" i="2"/>
  <c r="DR17" i="2"/>
  <c r="DU17" i="2"/>
  <c r="DV17" i="2"/>
  <c r="DW17" i="2"/>
  <c r="DX17" i="2"/>
  <c r="DY17" i="2"/>
  <c r="B17" i="2"/>
  <c r="C17" i="3"/>
  <c r="D17" i="3"/>
  <c r="E17" i="3"/>
  <c r="F17" i="3"/>
  <c r="G17" i="3"/>
  <c r="H17" i="3"/>
  <c r="I17" i="3"/>
  <c r="N17" i="3"/>
  <c r="R17" i="3"/>
  <c r="X17" i="3"/>
  <c r="Y17" i="3"/>
  <c r="Z17" i="3"/>
  <c r="AA17" i="3"/>
  <c r="AB17" i="3"/>
  <c r="AC17" i="3"/>
  <c r="AD17" i="3"/>
  <c r="AE17" i="3"/>
  <c r="AF17" i="3"/>
  <c r="B17" i="3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Q17" i="4"/>
  <c r="AR17" i="4"/>
  <c r="AS17" i="4"/>
  <c r="AT17" i="4"/>
  <c r="AU17" i="4"/>
  <c r="AV17" i="4"/>
  <c r="AW17" i="4"/>
  <c r="AX17" i="4"/>
  <c r="AY17" i="4"/>
  <c r="AZ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BO17" i="4"/>
  <c r="BP17" i="4"/>
  <c r="BQ17" i="4"/>
  <c r="BR17" i="4"/>
  <c r="BS17" i="4"/>
  <c r="BT17" i="4"/>
  <c r="BU17" i="4"/>
  <c r="BV17" i="4"/>
  <c r="BW17" i="4"/>
  <c r="BX17" i="4"/>
  <c r="BY17" i="4"/>
  <c r="BZ17" i="4"/>
  <c r="CA17" i="4"/>
  <c r="CB17" i="4"/>
  <c r="CC17" i="4"/>
  <c r="CD17" i="4"/>
  <c r="CE17" i="4"/>
  <c r="CF17" i="4"/>
  <c r="CI17" i="4"/>
  <c r="CJ17" i="4"/>
  <c r="CK17" i="4"/>
  <c r="CL17" i="4"/>
  <c r="CM17" i="4"/>
  <c r="CN17" i="4"/>
  <c r="CO17" i="4"/>
  <c r="CP17" i="4"/>
  <c r="CQ17" i="4"/>
  <c r="CR17" i="4"/>
  <c r="CS17" i="4"/>
  <c r="CT17" i="4"/>
  <c r="CU17" i="4"/>
  <c r="CV17" i="4"/>
  <c r="CW17" i="4"/>
  <c r="CZ17" i="4"/>
  <c r="DA17" i="4"/>
  <c r="DB17" i="4"/>
  <c r="DC17" i="4"/>
  <c r="DD17" i="4"/>
  <c r="DE17" i="4"/>
  <c r="DF17" i="4"/>
  <c r="DG17" i="4"/>
  <c r="B17" i="4"/>
  <c r="U17" i="3"/>
  <c r="T12" i="3"/>
  <c r="T17" i="3"/>
  <c r="S12" i="3"/>
  <c r="S17" i="3"/>
  <c r="Q12" i="3"/>
  <c r="Q17" i="3"/>
  <c r="P17" i="3"/>
  <c r="O17" i="3"/>
  <c r="M12" i="3"/>
  <c r="M17" i="3"/>
  <c r="L17" i="3"/>
  <c r="CJ46" i="4"/>
</calcChain>
</file>

<file path=xl/sharedStrings.xml><?xml version="1.0" encoding="utf-8"?>
<sst xmlns="http://schemas.openxmlformats.org/spreadsheetml/2006/main" count="2902" uniqueCount="115">
  <si>
    <t>Distance</t>
    <phoneticPr fontId="4" type="noConversion"/>
  </si>
  <si>
    <t>MgO</t>
  </si>
  <si>
    <t>CaO</t>
  </si>
  <si>
    <t>MnO</t>
  </si>
  <si>
    <t>FeO</t>
  </si>
  <si>
    <t>NiO</t>
  </si>
  <si>
    <r>
      <t>SiO</t>
    </r>
    <r>
      <rPr>
        <vertAlign val="subscript"/>
        <sz val="12"/>
        <rFont val="times"/>
        <family val="1"/>
      </rPr>
      <t>2</t>
    </r>
    <phoneticPr fontId="4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</si>
  <si>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4" type="noConversion"/>
  </si>
  <si>
    <r>
      <t>TiO</t>
    </r>
    <r>
      <rPr>
        <vertAlign val="subscript"/>
        <sz val="12"/>
        <rFont val="times"/>
        <family val="1"/>
      </rPr>
      <t>2</t>
    </r>
    <phoneticPr fontId="4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</si>
  <si>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4" type="noConversion"/>
  </si>
  <si>
    <r>
      <t>Na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phoneticPr fontId="4" type="noConversion"/>
  </si>
  <si>
    <r>
      <t>K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phoneticPr fontId="4" type="noConversion"/>
  </si>
  <si>
    <t>Sum</t>
    <phoneticPr fontId="4" type="noConversion"/>
  </si>
  <si>
    <r>
      <t>SiO</t>
    </r>
    <r>
      <rPr>
        <vertAlign val="subscript"/>
        <sz val="12"/>
        <rFont val="TI"/>
        <family val="1"/>
      </rPr>
      <t>2</t>
    </r>
    <phoneticPr fontId="4" type="noConversion"/>
  </si>
  <si>
    <r>
      <t>Al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r>
      <rPr>
        <vertAlign val="subscript"/>
        <sz val="12"/>
        <rFont val="TI"/>
        <family val="1"/>
      </rPr>
      <t>3</t>
    </r>
    <phoneticPr fontId="4" type="noConversion"/>
  </si>
  <si>
    <r>
      <t>TiO</t>
    </r>
    <r>
      <rPr>
        <vertAlign val="subscript"/>
        <sz val="12"/>
        <rFont val="TI"/>
        <family val="1"/>
      </rPr>
      <t>2</t>
    </r>
    <phoneticPr fontId="4" type="noConversion"/>
  </si>
  <si>
    <r>
      <t>Cr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r>
      <rPr>
        <vertAlign val="subscript"/>
        <sz val="12"/>
        <rFont val="TI"/>
        <family val="1"/>
      </rPr>
      <t>3</t>
    </r>
    <phoneticPr fontId="4" type="noConversion"/>
  </si>
  <si>
    <r>
      <t>Na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phoneticPr fontId="4" type="noConversion"/>
  </si>
  <si>
    <r>
      <t>K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phoneticPr fontId="4" type="noConversion"/>
  </si>
  <si>
    <t>1_Opx1</t>
  </si>
  <si>
    <t>1_Opx1</t>
    <phoneticPr fontId="4" type="noConversion"/>
  </si>
  <si>
    <t>1_Opx2</t>
  </si>
  <si>
    <t>1_Opx2</t>
    <phoneticPr fontId="4" type="noConversion"/>
  </si>
  <si>
    <t>2_Opx_tr1</t>
  </si>
  <si>
    <t>2_Opx_tr1</t>
    <phoneticPr fontId="4" type="noConversion"/>
  </si>
  <si>
    <t>2_Opx_tr2</t>
  </si>
  <si>
    <t>2_Opx_tr2</t>
    <phoneticPr fontId="4" type="noConversion"/>
  </si>
  <si>
    <t>13_Opx1_tr1</t>
  </si>
  <si>
    <t>13_Opx1_tr1</t>
    <phoneticPr fontId="4" type="noConversion"/>
  </si>
  <si>
    <t>13_Opx1_tr2</t>
  </si>
  <si>
    <t>13_Opx1_tr2</t>
    <phoneticPr fontId="4" type="noConversion"/>
  </si>
  <si>
    <t>a1_Opx1</t>
  </si>
  <si>
    <t>a1_Opx1</t>
    <phoneticPr fontId="4" type="noConversion"/>
  </si>
  <si>
    <t>a1_Opx2</t>
  </si>
  <si>
    <t>a1_Opx2</t>
    <phoneticPr fontId="4" type="noConversion"/>
  </si>
  <si>
    <t>a2_Opx1</t>
  </si>
  <si>
    <t>a2_Opx1</t>
    <phoneticPr fontId="4" type="noConversion"/>
  </si>
  <si>
    <r>
      <t>SiO</t>
    </r>
    <r>
      <rPr>
        <vertAlign val="subscript"/>
        <sz val="12"/>
        <rFont val="TIM"/>
        <family val="1"/>
      </rPr>
      <t>2</t>
    </r>
    <phoneticPr fontId="4" type="noConversion"/>
  </si>
  <si>
    <r>
      <t>Al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r>
      <rPr>
        <vertAlign val="subscript"/>
        <sz val="12"/>
        <rFont val="TIM"/>
        <family val="1"/>
      </rPr>
      <t>3</t>
    </r>
    <phoneticPr fontId="4" type="noConversion"/>
  </si>
  <si>
    <r>
      <t>TiO</t>
    </r>
    <r>
      <rPr>
        <vertAlign val="subscript"/>
        <sz val="12"/>
        <rFont val="TIM"/>
        <family val="1"/>
      </rPr>
      <t>2</t>
    </r>
    <phoneticPr fontId="4" type="noConversion"/>
  </si>
  <si>
    <r>
      <t>Cr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r>
      <rPr>
        <vertAlign val="subscript"/>
        <sz val="12"/>
        <rFont val="TIM"/>
        <family val="1"/>
      </rPr>
      <t>3</t>
    </r>
    <phoneticPr fontId="4" type="noConversion"/>
  </si>
  <si>
    <r>
      <t>Na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phoneticPr fontId="4" type="noConversion"/>
  </si>
  <si>
    <r>
      <t>K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phoneticPr fontId="4" type="noConversion"/>
  </si>
  <si>
    <t>Opx01</t>
  </si>
  <si>
    <t>Opx01</t>
    <phoneticPr fontId="4" type="noConversion"/>
  </si>
  <si>
    <t>Opx02b</t>
  </si>
  <si>
    <t>Opx02b</t>
    <phoneticPr fontId="4" type="noConversion"/>
  </si>
  <si>
    <t>Opx02a</t>
  </si>
  <si>
    <t>Opx02a</t>
    <phoneticPr fontId="4" type="noConversion"/>
  </si>
  <si>
    <t>Opx03b</t>
  </si>
  <si>
    <t>Opx03b</t>
    <phoneticPr fontId="4" type="noConversion"/>
  </si>
  <si>
    <t>Opx03</t>
  </si>
  <si>
    <t>Opx03</t>
    <phoneticPr fontId="4" type="noConversion"/>
  </si>
  <si>
    <t>1_Opx01</t>
  </si>
  <si>
    <t>1_Opx01</t>
    <phoneticPr fontId="4" type="noConversion"/>
  </si>
  <si>
    <t>Opx in Kelyphite</t>
    <phoneticPr fontId="4" type="noConversion"/>
  </si>
  <si>
    <t>Pt04</t>
    <phoneticPr fontId="4" type="noConversion"/>
  </si>
  <si>
    <t>Pt10</t>
    <phoneticPr fontId="4" type="noConversion"/>
  </si>
  <si>
    <t>Pt06</t>
    <phoneticPr fontId="4" type="noConversion"/>
  </si>
  <si>
    <t>Pt08</t>
    <phoneticPr fontId="4" type="noConversion"/>
  </si>
  <si>
    <t>Pt09</t>
    <phoneticPr fontId="4" type="noConversion"/>
  </si>
  <si>
    <t>COR</t>
    <phoneticPr fontId="4" type="noConversion"/>
  </si>
  <si>
    <t>Opx1tr1</t>
  </si>
  <si>
    <t>Opx1tr1</t>
    <phoneticPr fontId="4" type="noConversion"/>
  </si>
  <si>
    <t>Opx1_tr1</t>
  </si>
  <si>
    <t>Opx1_tr1</t>
    <phoneticPr fontId="4" type="noConversion"/>
  </si>
  <si>
    <t>Opx2_tr1</t>
  </si>
  <si>
    <t>Opx2_tr1</t>
    <phoneticPr fontId="4" type="noConversion"/>
  </si>
  <si>
    <t>Pt03</t>
    <phoneticPr fontId="4" type="noConversion"/>
  </si>
  <si>
    <t>Pt02</t>
    <phoneticPr fontId="4" type="noConversion"/>
  </si>
  <si>
    <t>Pt01</t>
    <phoneticPr fontId="4" type="noConversion"/>
  </si>
  <si>
    <t>Pt05</t>
    <phoneticPr fontId="4" type="noConversion"/>
  </si>
  <si>
    <t>Pt07</t>
    <phoneticPr fontId="4" type="noConversion"/>
  </si>
  <si>
    <t>COR_tr1</t>
  </si>
  <si>
    <t>COR_tr1</t>
    <phoneticPr fontId="4" type="noConversion"/>
  </si>
  <si>
    <t>COR_tr2</t>
  </si>
  <si>
    <t>COR_tr2</t>
    <phoneticPr fontId="4" type="noConversion"/>
  </si>
  <si>
    <t>Opx2_tr1</t>
    <phoneticPr fontId="4" type="noConversion"/>
  </si>
  <si>
    <t>Innermost (Adjacent to GRT)</t>
  </si>
  <si>
    <t>Outermost (Adjacent to the matrix)</t>
  </si>
  <si>
    <t>Ti</t>
  </si>
  <si>
    <t>Cr</t>
  </si>
  <si>
    <t>Mn</t>
  </si>
  <si>
    <t>Mg</t>
  </si>
  <si>
    <t>Ca</t>
  </si>
  <si>
    <t>Ni</t>
  </si>
  <si>
    <t>Na</t>
  </si>
  <si>
    <t>Opx in Kelyphite</t>
    <phoneticPr fontId="4" type="noConversion"/>
  </si>
  <si>
    <t>Innermost (Adjacent to GRT)</t>
    <phoneticPr fontId="4" type="noConversion"/>
  </si>
  <si>
    <t>-</t>
    <phoneticPr fontId="4" type="noConversion"/>
  </si>
  <si>
    <t>BDL</t>
  </si>
  <si>
    <t>BDL</t>
    <phoneticPr fontId="4" type="noConversion"/>
  </si>
  <si>
    <r>
      <t>Si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"/>
      </rPr>
      <t>)</t>
    </r>
    <phoneticPr fontId="4" type="noConversion"/>
  </si>
  <si>
    <r>
      <t>Al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"/>
      </rPr>
      <t>)</t>
    </r>
  </si>
  <si>
    <r>
      <t>Al (</t>
    </r>
    <r>
      <rPr>
        <sz val="12"/>
        <color theme="1"/>
        <rFont val="맑은 고딕"/>
        <family val="2"/>
        <charset val="129"/>
      </rPr>
      <t>Ⅵ</t>
    </r>
    <r>
      <rPr>
        <sz val="12"/>
        <color theme="1"/>
        <rFont val="Times"/>
      </rPr>
      <t>)</t>
    </r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</si>
  <si>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4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</si>
  <si>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4" type="noConversion"/>
  </si>
  <si>
    <t>Innermost (Adjacent to Kelyphite)</t>
    <phoneticPr fontId="4" type="noConversion"/>
  </si>
  <si>
    <t>Outermost (Adjacent to the matrix)</t>
    <phoneticPr fontId="4" type="noConversion"/>
  </si>
  <si>
    <t>-</t>
    <phoneticPr fontId="4" type="noConversion"/>
  </si>
  <si>
    <t>Core</t>
    <phoneticPr fontId="4" type="noConversion"/>
  </si>
  <si>
    <t>Rim</t>
    <phoneticPr fontId="4" type="noConversion"/>
  </si>
  <si>
    <t>Rim</t>
    <phoneticPr fontId="4" type="noConversion"/>
  </si>
  <si>
    <t>Core</t>
    <phoneticPr fontId="4" type="noConversion"/>
  </si>
  <si>
    <t>Rim</t>
    <phoneticPr fontId="4" type="noConversion"/>
  </si>
  <si>
    <t>BDL</t>
    <phoneticPr fontId="4" type="noConversion"/>
  </si>
  <si>
    <t>Traverse (AVG)</t>
    <phoneticPr fontId="4" type="noConversion"/>
  </si>
  <si>
    <t>BDL</t>
    <phoneticPr fontId="4" type="noConversion"/>
  </si>
  <si>
    <t>BDL</t>
    <phoneticPr fontId="4" type="noConversion"/>
  </si>
  <si>
    <t>BDL</t>
    <phoneticPr fontId="4" type="noConversion"/>
  </si>
  <si>
    <t>-</t>
    <phoneticPr fontId="4" type="noConversion"/>
  </si>
  <si>
    <t>-</t>
    <phoneticPr fontId="4" type="noConversion"/>
  </si>
  <si>
    <t>American Mineralogist: May 2017 Deposit AM-17-55915</t>
  </si>
  <si>
    <t>KANG ET AL.: H2O CONTENT OF OROGENIC MANTLE PERIDOTITES</t>
  </si>
  <si>
    <t>Electronic Supplement 1-3: Electron Microprobe Analyses of Orthopyroxenes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</si>
</sst>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_ "/>
    <numFmt numFmtId="165" formatCode="0.00_ "/>
  </numFmts>
  <fonts count="38" x14ac:knownFonts="1">
    <font>
      <sz val="11"/>
      <color theme="1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0"/>
      <name val="Times"/>
    </font>
    <font>
      <b/>
      <sz val="10"/>
      <name val="Times"/>
    </font>
    <font>
      <b/>
      <sz val="9"/>
      <color indexed="58"/>
      <name val="Geneva"/>
      <family val="2"/>
    </font>
    <font>
      <sz val="9"/>
      <color indexed="58"/>
      <name val="Geneva"/>
      <family val="2"/>
    </font>
    <font>
      <b/>
      <sz val="9"/>
      <name val="Geneva"/>
      <family val="2"/>
    </font>
    <font>
      <sz val="10"/>
      <name val="Times"/>
      <family val="1"/>
    </font>
    <font>
      <b/>
      <sz val="10"/>
      <name val="Times"/>
      <family val="1"/>
    </font>
    <font>
      <sz val="12"/>
      <name val="Times"/>
      <family val="1"/>
    </font>
    <font>
      <vertAlign val="subscript"/>
      <sz val="12"/>
      <name val="times"/>
      <family val="1"/>
    </font>
    <font>
      <sz val="12"/>
      <color theme="1"/>
      <name val="TI"/>
    </font>
    <font>
      <sz val="12"/>
      <color theme="1"/>
      <name val="TI"/>
      <family val="1"/>
    </font>
    <font>
      <sz val="12"/>
      <color indexed="58"/>
      <name val="TI"/>
      <family val="1"/>
    </font>
    <font>
      <sz val="12"/>
      <name val="TI"/>
      <family val="1"/>
    </font>
    <font>
      <vertAlign val="subscript"/>
      <sz val="12"/>
      <name val="TI"/>
      <family val="1"/>
    </font>
    <font>
      <sz val="12"/>
      <color indexed="58"/>
      <name val="TI"/>
    </font>
    <font>
      <sz val="12"/>
      <name val="TI"/>
    </font>
    <font>
      <sz val="12"/>
      <color theme="1"/>
      <name val="TIM"/>
    </font>
    <font>
      <sz val="12"/>
      <name val="TIM"/>
      <family val="1"/>
    </font>
    <font>
      <vertAlign val="subscript"/>
      <sz val="12"/>
      <name val="TIM"/>
      <family val="1"/>
    </font>
    <font>
      <sz val="12"/>
      <color theme="1"/>
      <name val="TIM"/>
      <family val="1"/>
    </font>
    <font>
      <sz val="12"/>
      <color theme="1"/>
      <name val="Times"/>
    </font>
    <font>
      <sz val="12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맑은 고딕"/>
      <family val="2"/>
      <charset val="129"/>
    </font>
    <font>
      <sz val="12"/>
      <color rgb="FF000000"/>
      <name val="times"/>
      <family val="1"/>
    </font>
    <font>
      <vertAlign val="superscript"/>
      <sz val="12"/>
      <color rgb="FF000000"/>
      <name val="times"/>
      <family val="1"/>
    </font>
    <font>
      <sz val="12"/>
      <name val="Times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Fill="1">
      <alignment vertical="center"/>
    </xf>
    <xf numFmtId="2" fontId="0" fillId="0" borderId="0" xfId="0" applyNumberFormat="1" applyFill="1" applyAlignment="1"/>
    <xf numFmtId="0" fontId="3" fillId="0" borderId="0" xfId="1" applyFont="1" applyFill="1"/>
    <xf numFmtId="0" fontId="1" fillId="0" borderId="0" xfId="0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>
      <alignment vertical="center"/>
    </xf>
    <xf numFmtId="0" fontId="6" fillId="0" borderId="0" xfId="1" applyFont="1" applyFill="1"/>
    <xf numFmtId="0" fontId="7" fillId="0" borderId="0" xfId="1" applyFont="1" applyFill="1"/>
    <xf numFmtId="0" fontId="9" fillId="0" borderId="0" xfId="0" applyFont="1" applyFill="1" applyAlignment="1"/>
    <xf numFmtId="0" fontId="8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right"/>
    </xf>
    <xf numFmtId="2" fontId="11" fillId="0" borderId="0" xfId="0" applyNumberFormat="1" applyFont="1" applyFill="1" applyAlignment="1"/>
    <xf numFmtId="2" fontId="12" fillId="0" borderId="0" xfId="0" applyNumberFormat="1" applyFont="1" applyFill="1" applyAlignment="1"/>
    <xf numFmtId="0" fontId="13" fillId="0" borderId="1" xfId="1" applyFont="1" applyFill="1" applyBorder="1"/>
    <xf numFmtId="0" fontId="13" fillId="0" borderId="1" xfId="0" applyFont="1" applyFill="1" applyBorder="1">
      <alignment vertical="center"/>
    </xf>
    <xf numFmtId="0" fontId="13" fillId="0" borderId="1" xfId="1" applyFont="1" applyBorder="1"/>
    <xf numFmtId="0" fontId="18" fillId="0" borderId="1" xfId="1" applyFont="1" applyFill="1" applyBorder="1"/>
    <xf numFmtId="0" fontId="18" fillId="0" borderId="1" xfId="0" applyFont="1" applyFill="1" applyBorder="1">
      <alignment vertical="center"/>
    </xf>
    <xf numFmtId="0" fontId="18" fillId="0" borderId="1" xfId="1" applyFont="1" applyBorder="1"/>
    <xf numFmtId="2" fontId="18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20" fillId="0" borderId="1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6" fillId="0" borderId="1" xfId="0" applyFont="1" applyBorder="1" applyAlignment="1">
      <alignment horizontal="left" vertical="center"/>
    </xf>
    <xf numFmtId="2" fontId="18" fillId="0" borderId="0" xfId="0" applyNumberFormat="1" applyFont="1" applyAlignment="1">
      <alignment horizontal="left"/>
    </xf>
    <xf numFmtId="0" fontId="18" fillId="0" borderId="1" xfId="1" applyFont="1" applyFill="1" applyBorder="1" applyAlignment="1">
      <alignment horizontal="left"/>
    </xf>
    <xf numFmtId="0" fontId="16" fillId="0" borderId="0" xfId="0" applyFont="1" applyFill="1" applyAlignment="1">
      <alignment horizontal="left"/>
    </xf>
    <xf numFmtId="0" fontId="18" fillId="0" borderId="1" xfId="0" applyFont="1" applyFill="1" applyBorder="1" applyAlignment="1">
      <alignment horizontal="left" vertical="center"/>
    </xf>
    <xf numFmtId="0" fontId="18" fillId="0" borderId="1" xfId="1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right"/>
    </xf>
    <xf numFmtId="2" fontId="18" fillId="0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left"/>
    </xf>
    <xf numFmtId="0" fontId="22" fillId="0" borderId="0" xfId="0" applyFont="1">
      <alignment vertical="center"/>
    </xf>
    <xf numFmtId="0" fontId="23" fillId="0" borderId="1" xfId="1" applyFont="1" applyFill="1" applyBorder="1"/>
    <xf numFmtId="0" fontId="23" fillId="0" borderId="1" xfId="0" applyFont="1" applyFill="1" applyBorder="1">
      <alignment vertical="center"/>
    </xf>
    <xf numFmtId="0" fontId="23" fillId="0" borderId="1" xfId="1" applyFont="1" applyBorder="1"/>
    <xf numFmtId="164" fontId="25" fillId="0" borderId="0" xfId="0" applyNumberFormat="1" applyFont="1">
      <alignment vertical="center"/>
    </xf>
    <xf numFmtId="0" fontId="22" fillId="0" borderId="1" xfId="0" applyFont="1" applyBorder="1">
      <alignment vertical="center"/>
    </xf>
    <xf numFmtId="165" fontId="22" fillId="0" borderId="1" xfId="0" applyNumberFormat="1" applyFont="1" applyBorder="1">
      <alignment vertical="center"/>
    </xf>
    <xf numFmtId="165" fontId="25" fillId="0" borderId="1" xfId="0" applyNumberFormat="1" applyFont="1" applyBorder="1" applyAlignment="1"/>
    <xf numFmtId="165" fontId="25" fillId="0" borderId="1" xfId="0" applyNumberFormat="1" applyFont="1" applyBorder="1">
      <alignment vertical="center"/>
    </xf>
    <xf numFmtId="165" fontId="25" fillId="0" borderId="1" xfId="0" applyNumberFormat="1" applyFont="1" applyFill="1" applyBorder="1" applyAlignment="1"/>
    <xf numFmtId="0" fontId="26" fillId="0" borderId="1" xfId="0" applyFont="1" applyBorder="1">
      <alignment vertical="center"/>
    </xf>
    <xf numFmtId="0" fontId="27" fillId="0" borderId="1" xfId="0" applyFont="1" applyBorder="1">
      <alignment vertical="center"/>
    </xf>
    <xf numFmtId="0" fontId="27" fillId="0" borderId="0" xfId="0" applyFont="1">
      <alignment vertical="center"/>
    </xf>
    <xf numFmtId="2" fontId="27" fillId="0" borderId="0" xfId="0" applyNumberFormat="1" applyFont="1">
      <alignment vertical="center"/>
    </xf>
    <xf numFmtId="165" fontId="27" fillId="0" borderId="1" xfId="0" applyNumberFormat="1" applyFont="1" applyBorder="1">
      <alignment vertical="center"/>
    </xf>
    <xf numFmtId="165" fontId="27" fillId="0" borderId="1" xfId="0" applyNumberFormat="1" applyFont="1" applyBorder="1" applyAlignment="1"/>
    <xf numFmtId="165" fontId="27" fillId="0" borderId="1" xfId="0" applyNumberFormat="1" applyFont="1" applyFill="1" applyBorder="1" applyAlignment="1"/>
    <xf numFmtId="0" fontId="15" fillId="0" borderId="0" xfId="0" applyFont="1">
      <alignment vertical="center"/>
    </xf>
    <xf numFmtId="0" fontId="15" fillId="0" borderId="1" xfId="0" applyFont="1" applyBorder="1">
      <alignment vertical="center"/>
    </xf>
    <xf numFmtId="165" fontId="15" fillId="0" borderId="1" xfId="0" applyNumberFormat="1" applyFont="1" applyBorder="1">
      <alignment vertical="center"/>
    </xf>
    <xf numFmtId="165" fontId="18" fillId="0" borderId="1" xfId="0" applyNumberFormat="1" applyFont="1" applyBorder="1">
      <alignment vertical="center"/>
    </xf>
    <xf numFmtId="165" fontId="16" fillId="0" borderId="1" xfId="0" applyNumberFormat="1" applyFont="1" applyBorder="1" applyAlignment="1"/>
    <xf numFmtId="0" fontId="18" fillId="0" borderId="0" xfId="1" applyFont="1" applyBorder="1"/>
    <xf numFmtId="165" fontId="15" fillId="0" borderId="0" xfId="0" applyNumberFormat="1" applyFont="1" applyBorder="1">
      <alignment vertical="center"/>
    </xf>
    <xf numFmtId="165" fontId="18" fillId="0" borderId="1" xfId="0" applyNumberFormat="1" applyFont="1" applyBorder="1" applyAlignment="1">
      <alignment horizontal="right"/>
    </xf>
    <xf numFmtId="0" fontId="30" fillId="0" borderId="1" xfId="0" applyFont="1" applyBorder="1">
      <alignment vertical="center"/>
    </xf>
    <xf numFmtId="164" fontId="27" fillId="0" borderId="1" xfId="0" applyNumberFormat="1" applyFont="1" applyBorder="1">
      <alignment vertical="center"/>
    </xf>
    <xf numFmtId="164" fontId="27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164" fontId="26" fillId="0" borderId="1" xfId="0" applyNumberFormat="1" applyFont="1" applyBorder="1">
      <alignment vertical="center"/>
    </xf>
    <xf numFmtId="164" fontId="26" fillId="0" borderId="1" xfId="0" applyNumberFormat="1" applyFont="1" applyBorder="1" applyAlignment="1">
      <alignment horizontal="center" vertical="center"/>
    </xf>
    <xf numFmtId="2" fontId="32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>
      <alignment horizontal="right"/>
    </xf>
    <xf numFmtId="164" fontId="26" fillId="0" borderId="1" xfId="0" applyNumberFormat="1" applyFont="1" applyBorder="1" applyAlignment="1"/>
    <xf numFmtId="164" fontId="26" fillId="0" borderId="1" xfId="0" applyNumberFormat="1" applyFont="1" applyBorder="1" applyAlignment="1">
      <alignment horizontal="center"/>
    </xf>
    <xf numFmtId="165" fontId="0" fillId="0" borderId="0" xfId="0" applyNumberFormat="1">
      <alignment vertical="center"/>
    </xf>
    <xf numFmtId="0" fontId="26" fillId="0" borderId="1" xfId="0" applyFont="1" applyBorder="1" applyAlignment="1">
      <alignment horizontal="left" vertical="center"/>
    </xf>
    <xf numFmtId="165" fontId="27" fillId="0" borderId="1" xfId="0" applyNumberFormat="1" applyFont="1" applyBorder="1" applyAlignment="1">
      <alignment horizontal="right" vertical="center"/>
    </xf>
    <xf numFmtId="165" fontId="13" fillId="0" borderId="1" xfId="0" applyNumberFormat="1" applyFont="1" applyBorder="1" applyAlignment="1">
      <alignment horizontal="right" vertical="center"/>
    </xf>
    <xf numFmtId="165" fontId="26" fillId="0" borderId="1" xfId="0" applyNumberFormat="1" applyFont="1" applyBorder="1">
      <alignment vertical="center"/>
    </xf>
    <xf numFmtId="0" fontId="28" fillId="0" borderId="0" xfId="0" applyFont="1" applyFill="1" applyBorder="1" applyAlignment="1">
      <alignment vertical="center" wrapText="1"/>
    </xf>
    <xf numFmtId="165" fontId="16" fillId="0" borderId="0" xfId="0" applyNumberFormat="1" applyFont="1" applyBorder="1" applyAlignment="1"/>
    <xf numFmtId="165" fontId="18" fillId="0" borderId="0" xfId="0" applyNumberFormat="1" applyFont="1" applyBorder="1" applyAlignment="1">
      <alignment horizontal="right"/>
    </xf>
    <xf numFmtId="0" fontId="0" fillId="0" borderId="0" xfId="0" applyBorder="1">
      <alignment vertical="center"/>
    </xf>
    <xf numFmtId="164" fontId="26" fillId="0" borderId="0" xfId="0" applyNumberFormat="1" applyFont="1" applyBorder="1">
      <alignment vertical="center"/>
    </xf>
    <xf numFmtId="164" fontId="26" fillId="0" borderId="0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right"/>
    </xf>
    <xf numFmtId="165" fontId="32" fillId="0" borderId="1" xfId="0" applyNumberFormat="1" applyFont="1" applyBorder="1">
      <alignment vertical="center"/>
    </xf>
    <xf numFmtId="164" fontId="26" fillId="0" borderId="1" xfId="0" applyNumberFormat="1" applyFont="1" applyBorder="1" applyAlignment="1">
      <alignment horizontal="right"/>
    </xf>
    <xf numFmtId="164" fontId="26" fillId="0" borderId="1" xfId="0" applyNumberFormat="1" applyFont="1" applyBorder="1" applyAlignment="1">
      <alignment horizontal="right" vertical="center"/>
    </xf>
    <xf numFmtId="165" fontId="23" fillId="0" borderId="1" xfId="0" applyNumberFormat="1" applyFont="1" applyBorder="1" applyAlignment="1">
      <alignment horizontal="right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wrapText="1"/>
    </xf>
    <xf numFmtId="0" fontId="27" fillId="0" borderId="1" xfId="0" applyFont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/>
    </xf>
    <xf numFmtId="164" fontId="27" fillId="0" borderId="1" xfId="0" applyNumberFormat="1" applyFont="1" applyBorder="1" applyAlignment="1">
      <alignment horizontal="right"/>
    </xf>
    <xf numFmtId="164" fontId="27" fillId="0" borderId="1" xfId="0" applyNumberFormat="1" applyFont="1" applyBorder="1" applyAlignment="1"/>
    <xf numFmtId="164" fontId="27" fillId="0" borderId="1" xfId="0" applyNumberFormat="1" applyFont="1" applyBorder="1" applyAlignment="1">
      <alignment horizontal="center"/>
    </xf>
    <xf numFmtId="0" fontId="33" fillId="0" borderId="0" xfId="0" applyFont="1" applyAlignment="1">
      <alignment vertical="center"/>
    </xf>
    <xf numFmtId="0" fontId="34" fillId="0" borderId="0" xfId="0" applyFont="1" applyAlignment="1"/>
    <xf numFmtId="0" fontId="0" fillId="0" borderId="0" xfId="0" applyAlignment="1">
      <alignment vertical="center"/>
    </xf>
    <xf numFmtId="0" fontId="33" fillId="0" borderId="0" xfId="0" applyFont="1">
      <alignment vertical="center"/>
    </xf>
    <xf numFmtId="0" fontId="37" fillId="0" borderId="0" xfId="0" applyFont="1">
      <alignment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표준 2" xfId="1"/>
  </cellStyles>
  <dxfs count="18"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  <dxf>
      <font>
        <b val="0"/>
        <i/>
        <condense val="0"/>
        <extend val="0"/>
        <color indexed="1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42"/>
  <sheetViews>
    <sheetView workbookViewId="0">
      <selection activeCell="A4" sqref="A4"/>
    </sheetView>
  </sheetViews>
  <sheetFormatPr baseColWidth="10" defaultColWidth="8.83203125" defaultRowHeight="14" x14ac:dyDescent="0"/>
  <cols>
    <col min="1" max="11" width="11.1640625" bestFit="1" customWidth="1"/>
    <col min="13" max="27" width="11.1640625" bestFit="1" customWidth="1"/>
    <col min="29" max="29" width="10.1640625" bestFit="1" customWidth="1"/>
    <col min="30" max="41" width="8.1640625" customWidth="1"/>
    <col min="43" max="43" width="17.1640625" bestFit="1" customWidth="1"/>
    <col min="44" max="44" width="16.5" bestFit="1" customWidth="1"/>
    <col min="45" max="45" width="16.83203125" bestFit="1" customWidth="1"/>
    <col min="46" max="48" width="8.1640625" customWidth="1"/>
    <col min="49" max="49" width="9.5" bestFit="1" customWidth="1"/>
    <col min="50" max="51" width="8.1640625" customWidth="1"/>
    <col min="65" max="65" width="8.6640625" customWidth="1"/>
  </cols>
  <sheetData>
    <row r="1" spans="1:87" ht="16">
      <c r="A1" s="107" t="s">
        <v>112</v>
      </c>
    </row>
    <row r="2" spans="1:87">
      <c r="A2" s="105" t="s">
        <v>113</v>
      </c>
    </row>
    <row r="3" spans="1:87">
      <c r="A3" s="108" t="s">
        <v>114</v>
      </c>
    </row>
    <row r="4" spans="1:87" ht="16">
      <c r="A4" s="60" t="s">
        <v>65</v>
      </c>
      <c r="B4" s="60" t="s">
        <v>65</v>
      </c>
      <c r="C4" s="60" t="s">
        <v>64</v>
      </c>
      <c r="D4" s="60" t="s">
        <v>64</v>
      </c>
      <c r="E4" s="60" t="s">
        <v>64</v>
      </c>
      <c r="F4" s="60" t="s">
        <v>64</v>
      </c>
      <c r="G4" s="60" t="s">
        <v>64</v>
      </c>
      <c r="H4" s="60" t="s">
        <v>64</v>
      </c>
      <c r="I4" s="60" t="s">
        <v>64</v>
      </c>
      <c r="J4" s="60" t="s">
        <v>64</v>
      </c>
      <c r="K4" s="60" t="s">
        <v>64</v>
      </c>
      <c r="L4" s="59"/>
      <c r="M4" s="60" t="s">
        <v>77</v>
      </c>
      <c r="N4" s="60" t="s">
        <v>67</v>
      </c>
      <c r="O4" s="60" t="s">
        <v>66</v>
      </c>
      <c r="P4" s="60" t="s">
        <v>66</v>
      </c>
      <c r="Q4" s="60" t="s">
        <v>66</v>
      </c>
      <c r="R4" s="60" t="s">
        <v>66</v>
      </c>
      <c r="S4" s="60" t="s">
        <v>66</v>
      </c>
      <c r="T4" s="60" t="s">
        <v>66</v>
      </c>
      <c r="U4" s="60" t="s">
        <v>66</v>
      </c>
      <c r="V4" s="60" t="s">
        <v>66</v>
      </c>
      <c r="W4" s="60" t="s">
        <v>66</v>
      </c>
      <c r="X4" s="60" t="s">
        <v>66</v>
      </c>
      <c r="Y4" s="60" t="s">
        <v>66</v>
      </c>
      <c r="Z4" s="60" t="s">
        <v>66</v>
      </c>
      <c r="AA4" s="60" t="s">
        <v>66</v>
      </c>
      <c r="AB4" s="59"/>
      <c r="AC4" s="60" t="s">
        <v>44</v>
      </c>
      <c r="AD4" s="60" t="s">
        <v>44</v>
      </c>
      <c r="AE4" s="60" t="s">
        <v>43</v>
      </c>
      <c r="AF4" s="60" t="s">
        <v>43</v>
      </c>
      <c r="AG4" s="60" t="s">
        <v>43</v>
      </c>
      <c r="AH4" s="60" t="s">
        <v>43</v>
      </c>
      <c r="AI4" s="60" t="s">
        <v>43</v>
      </c>
      <c r="AJ4" s="60" t="s">
        <v>43</v>
      </c>
      <c r="AK4" s="60" t="s">
        <v>43</v>
      </c>
      <c r="AL4" s="60" t="s">
        <v>43</v>
      </c>
      <c r="AM4" s="60" t="s">
        <v>43</v>
      </c>
      <c r="AN4" s="60" t="s">
        <v>43</v>
      </c>
      <c r="AO4" s="60" t="s">
        <v>43</v>
      </c>
      <c r="AP4" s="59"/>
      <c r="AQ4" s="60" t="s">
        <v>55</v>
      </c>
      <c r="AR4" s="60" t="s">
        <v>56</v>
      </c>
      <c r="AS4" s="60" t="s">
        <v>68</v>
      </c>
      <c r="AT4" s="60" t="s">
        <v>69</v>
      </c>
      <c r="AU4" s="60" t="s">
        <v>70</v>
      </c>
      <c r="AV4" s="60" t="s">
        <v>58</v>
      </c>
      <c r="AW4" s="60" t="s">
        <v>71</v>
      </c>
      <c r="AX4" s="60" t="s">
        <v>72</v>
      </c>
      <c r="AY4" s="60" t="s">
        <v>59</v>
      </c>
      <c r="AZ4" s="59"/>
      <c r="BA4" s="60" t="s">
        <v>74</v>
      </c>
      <c r="BB4" s="60" t="s">
        <v>74</v>
      </c>
      <c r="BC4" s="60" t="s">
        <v>73</v>
      </c>
      <c r="BD4" s="60" t="s">
        <v>73</v>
      </c>
      <c r="BE4" s="60" t="s">
        <v>73</v>
      </c>
      <c r="BF4" s="60" t="s">
        <v>73</v>
      </c>
      <c r="BG4" s="60" t="s">
        <v>73</v>
      </c>
      <c r="BH4" s="60" t="s">
        <v>73</v>
      </c>
      <c r="BI4" s="60" t="s">
        <v>73</v>
      </c>
      <c r="BJ4" s="60" t="s">
        <v>73</v>
      </c>
      <c r="BK4" s="60" t="s">
        <v>73</v>
      </c>
      <c r="BL4" s="60" t="s">
        <v>73</v>
      </c>
      <c r="BM4" s="60" t="s">
        <v>73</v>
      </c>
      <c r="BN4" s="60" t="s">
        <v>73</v>
      </c>
      <c r="BO4" s="60" t="s">
        <v>73</v>
      </c>
      <c r="BP4" s="60" t="s">
        <v>73</v>
      </c>
      <c r="BQ4" s="60" t="s">
        <v>73</v>
      </c>
      <c r="BR4" s="60" t="s">
        <v>73</v>
      </c>
      <c r="BS4" s="60" t="s">
        <v>73</v>
      </c>
      <c r="BT4" s="60" t="s">
        <v>73</v>
      </c>
      <c r="BU4" s="60" t="s">
        <v>73</v>
      </c>
      <c r="BV4" s="60" t="s">
        <v>73</v>
      </c>
      <c r="BW4" s="59"/>
      <c r="BX4" s="60" t="s">
        <v>76</v>
      </c>
      <c r="BY4" s="60" t="s">
        <v>76</v>
      </c>
      <c r="BZ4" s="60" t="s">
        <v>75</v>
      </c>
      <c r="CA4" s="60" t="s">
        <v>75</v>
      </c>
      <c r="CB4" s="60" t="s">
        <v>75</v>
      </c>
      <c r="CC4" s="60" t="s">
        <v>75</v>
      </c>
      <c r="CD4" s="60" t="s">
        <v>75</v>
      </c>
      <c r="CE4" s="60" t="s">
        <v>75</v>
      </c>
      <c r="CF4" s="60" t="s">
        <v>75</v>
      </c>
      <c r="CG4" s="60" t="s">
        <v>75</v>
      </c>
      <c r="CH4" s="60" t="s">
        <v>75</v>
      </c>
      <c r="CI4" s="60" t="s">
        <v>75</v>
      </c>
    </row>
    <row r="5" spans="1:87" ht="16">
      <c r="A5" s="60" t="s">
        <v>0</v>
      </c>
      <c r="B5" s="61">
        <v>1.54</v>
      </c>
      <c r="C5" s="61">
        <v>47.420278987817845</v>
      </c>
      <c r="D5" s="61">
        <v>95.793825477609147</v>
      </c>
      <c r="E5" s="61">
        <v>145.61350030593374</v>
      </c>
      <c r="F5" s="61">
        <v>183.05679075963187</v>
      </c>
      <c r="G5" s="61">
        <v>236.28272428831693</v>
      </c>
      <c r="H5" s="61">
        <v>279.69931098050176</v>
      </c>
      <c r="I5" s="61">
        <v>331.5645209000615</v>
      </c>
      <c r="J5" s="61">
        <v>373.75456711951949</v>
      </c>
      <c r="K5" s="61">
        <v>419.63484610733735</v>
      </c>
      <c r="L5" s="59"/>
      <c r="M5" s="60" t="s">
        <v>0</v>
      </c>
      <c r="N5" s="56">
        <v>86.81</v>
      </c>
      <c r="O5" s="56">
        <v>140.52219600000001</v>
      </c>
      <c r="P5" s="56">
        <v>196.091972</v>
      </c>
      <c r="Q5" s="56">
        <v>248.41787400000001</v>
      </c>
      <c r="R5" s="56">
        <v>302.13006999999999</v>
      </c>
      <c r="S5" s="56">
        <v>362.965914</v>
      </c>
      <c r="T5" s="56">
        <v>408.187591</v>
      </c>
      <c r="U5" s="56">
        <v>517.114373</v>
      </c>
      <c r="V5" s="56">
        <v>572.58508600000005</v>
      </c>
      <c r="W5" s="56">
        <v>624.55623200000002</v>
      </c>
      <c r="X5" s="56">
        <v>680.91224299999999</v>
      </c>
      <c r="Y5" s="56">
        <v>734.14756999999997</v>
      </c>
      <c r="Z5" s="56">
        <v>788.73694599999999</v>
      </c>
      <c r="AA5" s="56">
        <v>842.44914200000005</v>
      </c>
      <c r="AB5" s="59"/>
      <c r="AC5" s="60" t="s">
        <v>0</v>
      </c>
      <c r="AD5" s="61">
        <v>5.56</v>
      </c>
      <c r="AE5" s="61">
        <v>40.787829907617073</v>
      </c>
      <c r="AF5" s="61">
        <v>68.948085588274523</v>
      </c>
      <c r="AG5" s="61">
        <v>99.312538489652468</v>
      </c>
      <c r="AH5" s="61">
        <v>115.9558554667457</v>
      </c>
      <c r="AI5" s="61">
        <v>153.06380609730465</v>
      </c>
      <c r="AJ5" s="61">
        <v>189.94198392647621</v>
      </c>
      <c r="AK5" s="61">
        <v>219.35286626618171</v>
      </c>
      <c r="AL5" s="61">
        <v>247.13775424508131</v>
      </c>
      <c r="AM5" s="61">
        <v>281.37223978232868</v>
      </c>
      <c r="AN5" s="61">
        <v>310.49267933945077</v>
      </c>
      <c r="AO5" s="61">
        <v>340.85713224082872</v>
      </c>
      <c r="AP5" s="59"/>
      <c r="AQ5" s="60" t="s">
        <v>0</v>
      </c>
      <c r="AR5" s="61">
        <v>106.25</v>
      </c>
      <c r="AS5" s="61">
        <v>124.25</v>
      </c>
      <c r="AT5" s="61">
        <v>164.06205847478876</v>
      </c>
      <c r="AU5" s="61">
        <v>277.27866503054099</v>
      </c>
      <c r="AV5" s="61">
        <v>314.15684285971253</v>
      </c>
      <c r="AW5" s="61">
        <v>421.16151565487598</v>
      </c>
      <c r="AX5" s="61">
        <v>528.51606842279546</v>
      </c>
      <c r="AY5" s="61">
        <v>580.98510691217507</v>
      </c>
      <c r="AZ5" s="59"/>
      <c r="BA5" s="60" t="s">
        <v>0</v>
      </c>
      <c r="BB5" s="61">
        <v>5</v>
      </c>
      <c r="BC5" s="61">
        <v>19.142135623730951</v>
      </c>
      <c r="BD5" s="61">
        <v>35.543355090587681</v>
      </c>
      <c r="BE5" s="61">
        <v>55.543355090587681</v>
      </c>
      <c r="BF5" s="61">
        <v>65.442850027199341</v>
      </c>
      <c r="BG5" s="61">
        <v>75.291707828995442</v>
      </c>
      <c r="BH5" s="61">
        <v>93.676484139845684</v>
      </c>
      <c r="BI5" s="61">
        <v>109.32895998234422</v>
      </c>
      <c r="BJ5" s="61">
        <v>123.75116508420017</v>
      </c>
      <c r="BK5" s="61">
        <v>143.87577688169827</v>
      </c>
      <c r="BL5" s="61">
        <v>159.68716518254016</v>
      </c>
      <c r="BM5" s="61">
        <v>170.3173109952748</v>
      </c>
      <c r="BN5" s="61">
        <v>182.35890557406708</v>
      </c>
      <c r="BO5" s="61">
        <v>214.66989441687411</v>
      </c>
      <c r="BP5" s="61">
        <v>226.7114889956664</v>
      </c>
      <c r="BQ5" s="61">
        <v>245.15057791025217</v>
      </c>
      <c r="BR5" s="61">
        <v>258.75204841898761</v>
      </c>
      <c r="BS5" s="61">
        <v>275.95669895307287</v>
      </c>
      <c r="BT5" s="61">
        <v>288.68462101443072</v>
      </c>
      <c r="BU5" s="61">
        <v>297.90416547172362</v>
      </c>
      <c r="BV5" s="61">
        <v>313.55664131422213</v>
      </c>
      <c r="BW5" s="59"/>
      <c r="BX5" s="60" t="s">
        <v>0</v>
      </c>
      <c r="BY5" s="61">
        <v>5</v>
      </c>
      <c r="BZ5" s="61">
        <v>10.385164807134505</v>
      </c>
      <c r="CA5" s="61">
        <v>14.857300762134084</v>
      </c>
      <c r="CB5" s="61">
        <v>20.242465569268589</v>
      </c>
      <c r="CC5" s="61">
        <v>25.627630376403093</v>
      </c>
      <c r="CD5" s="61">
        <v>32.030754613835938</v>
      </c>
      <c r="CE5" s="61">
        <v>36.030754613835938</v>
      </c>
      <c r="CF5" s="61">
        <v>41.41591942097044</v>
      </c>
      <c r="CG5" s="61">
        <v>46.801084228104941</v>
      </c>
      <c r="CH5" s="61">
        <v>51.27322018310452</v>
      </c>
      <c r="CI5" s="61">
        <v>56.658384990239021</v>
      </c>
    </row>
    <row r="6" spans="1:87" ht="18">
      <c r="A6" s="20" t="s">
        <v>13</v>
      </c>
      <c r="B6" s="61">
        <v>58.746000000000002</v>
      </c>
      <c r="C6" s="61">
        <v>58.82</v>
      </c>
      <c r="D6" s="61">
        <v>58.457999999999998</v>
      </c>
      <c r="E6" s="61">
        <v>58.829000000000001</v>
      </c>
      <c r="F6" s="61">
        <v>58.872999999999998</v>
      </c>
      <c r="G6" s="61">
        <v>58.777000000000001</v>
      </c>
      <c r="H6" s="61">
        <v>58.415999999999997</v>
      </c>
      <c r="I6" s="61">
        <v>58.781999999999996</v>
      </c>
      <c r="J6" s="61">
        <v>58.061999999999998</v>
      </c>
      <c r="K6" s="61">
        <v>57.869</v>
      </c>
      <c r="L6" s="59"/>
      <c r="M6" s="20" t="s">
        <v>13</v>
      </c>
      <c r="N6" s="61">
        <v>57.8</v>
      </c>
      <c r="O6" s="62">
        <v>58.523000000000003</v>
      </c>
      <c r="P6" s="61">
        <v>58.722000000000001</v>
      </c>
      <c r="Q6" s="61">
        <v>58.637999999999998</v>
      </c>
      <c r="R6" s="61">
        <v>58.679000000000002</v>
      </c>
      <c r="S6" s="61">
        <v>58.466999999999999</v>
      </c>
      <c r="T6" s="61">
        <v>58.404000000000003</v>
      </c>
      <c r="U6" s="61">
        <v>58.628</v>
      </c>
      <c r="V6" s="61">
        <v>58.439</v>
      </c>
      <c r="W6" s="61">
        <v>58.222000000000001</v>
      </c>
      <c r="X6" s="61">
        <v>58.433999999999997</v>
      </c>
      <c r="Y6" s="61">
        <v>58.511000000000003</v>
      </c>
      <c r="Z6" s="61">
        <v>58.085000000000001</v>
      </c>
      <c r="AA6" s="61">
        <v>57.625</v>
      </c>
      <c r="AB6" s="59"/>
      <c r="AC6" s="20" t="s">
        <v>13</v>
      </c>
      <c r="AD6" s="63">
        <v>57.164999999999999</v>
      </c>
      <c r="AE6" s="63">
        <v>57.616</v>
      </c>
      <c r="AF6" s="63">
        <v>56.652000000000001</v>
      </c>
      <c r="AG6" s="63">
        <v>57.558</v>
      </c>
      <c r="AH6" s="63">
        <v>57.347000000000001</v>
      </c>
      <c r="AI6" s="63">
        <v>57.720999999999997</v>
      </c>
      <c r="AJ6" s="63">
        <v>57.323999999999998</v>
      </c>
      <c r="AK6" s="63">
        <v>57.679000000000002</v>
      </c>
      <c r="AL6" s="63">
        <v>57.414000000000001</v>
      </c>
      <c r="AM6" s="63">
        <v>57.59</v>
      </c>
      <c r="AN6" s="63">
        <v>57.588000000000001</v>
      </c>
      <c r="AO6" s="63">
        <v>55.945</v>
      </c>
      <c r="AP6" s="59"/>
      <c r="AQ6" s="20" t="s">
        <v>13</v>
      </c>
      <c r="AR6" s="63">
        <v>50.036000000000001</v>
      </c>
      <c r="AS6" s="63">
        <v>55.972999999999999</v>
      </c>
      <c r="AT6" s="63">
        <v>56.073</v>
      </c>
      <c r="AU6" s="63">
        <v>56.284999999999997</v>
      </c>
      <c r="AV6" s="63">
        <v>56.137</v>
      </c>
      <c r="AW6" s="63">
        <v>54.97</v>
      </c>
      <c r="AX6" s="63">
        <v>56.076999999999998</v>
      </c>
      <c r="AY6" s="63">
        <v>56.037999999999997</v>
      </c>
      <c r="AZ6" s="59"/>
      <c r="BA6" s="20" t="s">
        <v>13</v>
      </c>
      <c r="BB6" s="63">
        <v>56.183</v>
      </c>
      <c r="BC6" s="63">
        <v>55.945999999999998</v>
      </c>
      <c r="BD6" s="63">
        <v>57.25</v>
      </c>
      <c r="BE6" s="63">
        <v>57.424999999999997</v>
      </c>
      <c r="BF6" s="63">
        <v>57.386000000000003</v>
      </c>
      <c r="BG6" s="63">
        <v>57.100999999999999</v>
      </c>
      <c r="BH6" s="63">
        <v>56.920999999999999</v>
      </c>
      <c r="BI6" s="63">
        <v>57.110999999999997</v>
      </c>
      <c r="BJ6" s="63">
        <v>56.886000000000003</v>
      </c>
      <c r="BK6" s="63">
        <v>56.728000000000002</v>
      </c>
      <c r="BL6" s="63">
        <v>57.134999999999998</v>
      </c>
      <c r="BM6" s="63">
        <v>56.828000000000003</v>
      </c>
      <c r="BN6" s="63">
        <v>57.14</v>
      </c>
      <c r="BO6" s="63">
        <v>56.360999999999997</v>
      </c>
      <c r="BP6" s="63">
        <v>56.347999999999999</v>
      </c>
      <c r="BQ6" s="63">
        <v>57.128999999999998</v>
      </c>
      <c r="BR6" s="63">
        <v>57.131999999999998</v>
      </c>
      <c r="BS6" s="63">
        <v>56.554000000000002</v>
      </c>
      <c r="BT6" s="63">
        <v>56.8</v>
      </c>
      <c r="BU6" s="63">
        <v>56.863999999999997</v>
      </c>
      <c r="BV6" s="63">
        <v>56.731000000000002</v>
      </c>
      <c r="BW6" s="59"/>
      <c r="BX6" s="20" t="s">
        <v>13</v>
      </c>
      <c r="BY6" s="63">
        <v>56.32</v>
      </c>
      <c r="BZ6" s="63">
        <v>56.8</v>
      </c>
      <c r="CA6" s="63">
        <v>56.637</v>
      </c>
      <c r="CB6" s="63">
        <v>56.779000000000003</v>
      </c>
      <c r="CC6" s="63">
        <v>57.247999999999998</v>
      </c>
      <c r="CD6" s="63">
        <v>56.86</v>
      </c>
      <c r="CE6" s="63">
        <v>57.152999999999999</v>
      </c>
      <c r="CF6" s="63">
        <v>57.238</v>
      </c>
      <c r="CG6" s="63">
        <v>57.313000000000002</v>
      </c>
      <c r="CH6" s="63">
        <v>57.454999999999998</v>
      </c>
      <c r="CI6" s="63">
        <v>57.362000000000002</v>
      </c>
    </row>
    <row r="7" spans="1:87" ht="18">
      <c r="A7" s="20" t="s">
        <v>14</v>
      </c>
      <c r="B7" s="61">
        <v>1</v>
      </c>
      <c r="C7" s="61">
        <v>0.57799999999999996</v>
      </c>
      <c r="D7" s="61">
        <v>0.35299999999999998</v>
      </c>
      <c r="E7" s="61">
        <v>0.43</v>
      </c>
      <c r="F7" s="62">
        <v>0.51200000000000001</v>
      </c>
      <c r="G7" s="61">
        <v>0.53500000000000003</v>
      </c>
      <c r="H7" s="61">
        <v>0.51800000000000002</v>
      </c>
      <c r="I7" s="61">
        <v>0.58099999999999996</v>
      </c>
      <c r="J7" s="62">
        <v>0.68799999999999994</v>
      </c>
      <c r="K7" s="62">
        <v>1.028</v>
      </c>
      <c r="L7" s="59"/>
      <c r="M7" s="20" t="s">
        <v>14</v>
      </c>
      <c r="N7" s="61">
        <v>0.997</v>
      </c>
      <c r="O7" s="62">
        <v>0.54700000000000004</v>
      </c>
      <c r="P7" s="62">
        <v>0.45300000000000001</v>
      </c>
      <c r="Q7" s="61">
        <v>0.44</v>
      </c>
      <c r="R7" s="61">
        <v>0.49399999999999999</v>
      </c>
      <c r="S7" s="61">
        <v>0.63100000000000001</v>
      </c>
      <c r="T7" s="61">
        <v>0.86699999999999999</v>
      </c>
      <c r="U7" s="61">
        <v>0.70799999999999996</v>
      </c>
      <c r="V7" s="61">
        <v>0.78700000000000003</v>
      </c>
      <c r="W7" s="61">
        <v>0.86899999999999999</v>
      </c>
      <c r="X7" s="61">
        <v>0.95699999999999996</v>
      </c>
      <c r="Y7" s="61">
        <v>0.95599999999999996</v>
      </c>
      <c r="Z7" s="61">
        <v>0.98499999999999999</v>
      </c>
      <c r="AA7" s="61">
        <v>1.2749999999999999</v>
      </c>
      <c r="AB7" s="59"/>
      <c r="AC7" s="20" t="s">
        <v>14</v>
      </c>
      <c r="AD7" s="63">
        <v>0.95199999999999996</v>
      </c>
      <c r="AE7" s="63">
        <v>0.73</v>
      </c>
      <c r="AF7" s="63">
        <v>0.50700000000000001</v>
      </c>
      <c r="AG7" s="63">
        <v>0.50900000000000001</v>
      </c>
      <c r="AH7" s="63">
        <v>0.53100000000000003</v>
      </c>
      <c r="AI7" s="63">
        <v>0.56100000000000005</v>
      </c>
      <c r="AJ7" s="63">
        <v>0.52300000000000002</v>
      </c>
      <c r="AK7" s="63">
        <v>0.52200000000000002</v>
      </c>
      <c r="AL7" s="63">
        <v>0.53400000000000003</v>
      </c>
      <c r="AM7" s="63">
        <v>0.41799999999999998</v>
      </c>
      <c r="AN7" s="63">
        <v>0.40699999999999997</v>
      </c>
      <c r="AO7" s="63">
        <v>0.41</v>
      </c>
      <c r="AP7" s="59"/>
      <c r="AQ7" s="20" t="s">
        <v>14</v>
      </c>
      <c r="AR7" s="63">
        <v>10.574999999999999</v>
      </c>
      <c r="AS7" s="63">
        <v>3.004</v>
      </c>
      <c r="AT7" s="63">
        <v>2.8839999999999999</v>
      </c>
      <c r="AU7" s="63">
        <v>2.7610000000000001</v>
      </c>
      <c r="AV7" s="63">
        <v>2.887</v>
      </c>
      <c r="AW7" s="63">
        <v>5.2649999999999997</v>
      </c>
      <c r="AX7" s="63">
        <v>2.911</v>
      </c>
      <c r="AY7" s="63">
        <v>2.6869999999999998</v>
      </c>
      <c r="AZ7" s="59"/>
      <c r="BA7" s="20" t="s">
        <v>14</v>
      </c>
      <c r="BB7" s="63">
        <v>1.7509999999999999</v>
      </c>
      <c r="BC7" s="63">
        <v>1.746</v>
      </c>
      <c r="BD7" s="63">
        <v>1.6339999999999999</v>
      </c>
      <c r="BE7" s="63">
        <v>1.385</v>
      </c>
      <c r="BF7" s="63">
        <v>1.599</v>
      </c>
      <c r="BG7" s="63">
        <v>1.472</v>
      </c>
      <c r="BH7" s="63">
        <v>1.679</v>
      </c>
      <c r="BI7" s="63">
        <v>1.5009999999999999</v>
      </c>
      <c r="BJ7" s="63">
        <v>1.508</v>
      </c>
      <c r="BK7" s="63">
        <v>1.504</v>
      </c>
      <c r="BL7" s="63">
        <v>1.6120000000000001</v>
      </c>
      <c r="BM7" s="63">
        <v>1.716</v>
      </c>
      <c r="BN7" s="63">
        <v>1.7270000000000001</v>
      </c>
      <c r="BO7" s="63">
        <v>2.0249999999999999</v>
      </c>
      <c r="BP7" s="63">
        <v>1.8360000000000001</v>
      </c>
      <c r="BQ7" s="63">
        <v>1.5149999999999999</v>
      </c>
      <c r="BR7" s="63">
        <v>1.5960000000000001</v>
      </c>
      <c r="BS7" s="63">
        <v>1.607</v>
      </c>
      <c r="BT7" s="63">
        <v>1.444</v>
      </c>
      <c r="BU7" s="63">
        <v>1.4670000000000001</v>
      </c>
      <c r="BV7" s="63">
        <v>1.671</v>
      </c>
      <c r="BW7" s="59"/>
      <c r="BX7" s="20" t="s">
        <v>14</v>
      </c>
      <c r="BY7" s="63">
        <v>2.5099999999999998</v>
      </c>
      <c r="BZ7" s="63">
        <v>2.1659999999999999</v>
      </c>
      <c r="CA7" s="63">
        <v>1.89</v>
      </c>
      <c r="CB7" s="63">
        <v>1.6990000000000001</v>
      </c>
      <c r="CC7" s="63">
        <v>1.6060000000000001</v>
      </c>
      <c r="CD7" s="63">
        <v>1.4690000000000001</v>
      </c>
      <c r="CE7" s="63">
        <v>1.349</v>
      </c>
      <c r="CF7" s="63">
        <v>1.292</v>
      </c>
      <c r="CG7" s="63">
        <v>1.212</v>
      </c>
      <c r="CH7" s="63">
        <v>1.1619999999999999</v>
      </c>
      <c r="CI7" s="63">
        <v>1.099</v>
      </c>
    </row>
    <row r="8" spans="1:87" ht="18">
      <c r="A8" s="20" t="s">
        <v>15</v>
      </c>
      <c r="B8" s="83" t="s">
        <v>90</v>
      </c>
      <c r="C8" s="83" t="s">
        <v>90</v>
      </c>
      <c r="D8" s="83" t="s">
        <v>90</v>
      </c>
      <c r="E8" s="83" t="s">
        <v>90</v>
      </c>
      <c r="F8" s="62">
        <v>4.8000000000000001E-2</v>
      </c>
      <c r="G8" s="61">
        <v>4.4999999999999998E-2</v>
      </c>
      <c r="H8" s="83" t="s">
        <v>90</v>
      </c>
      <c r="I8" s="83" t="s">
        <v>90</v>
      </c>
      <c r="J8" s="62">
        <v>4.3999999999999997E-2</v>
      </c>
      <c r="K8" s="83" t="s">
        <v>90</v>
      </c>
      <c r="L8" s="59"/>
      <c r="M8" s="20" t="s">
        <v>15</v>
      </c>
      <c r="N8" s="83" t="s">
        <v>90</v>
      </c>
      <c r="O8" s="83" t="s">
        <v>90</v>
      </c>
      <c r="P8" s="83" t="s">
        <v>90</v>
      </c>
      <c r="Q8" s="83" t="s">
        <v>90</v>
      </c>
      <c r="R8" s="83" t="s">
        <v>90</v>
      </c>
      <c r="S8" s="83" t="s">
        <v>90</v>
      </c>
      <c r="T8" s="61">
        <v>4.1000000000000002E-2</v>
      </c>
      <c r="U8" s="83" t="s">
        <v>90</v>
      </c>
      <c r="V8" s="83" t="s">
        <v>90</v>
      </c>
      <c r="W8" s="83" t="s">
        <v>90</v>
      </c>
      <c r="X8" s="83" t="s">
        <v>90</v>
      </c>
      <c r="Y8" s="83" t="s">
        <v>90</v>
      </c>
      <c r="Z8" s="61">
        <v>4.9000000000000002E-2</v>
      </c>
      <c r="AA8" s="83" t="s">
        <v>90</v>
      </c>
      <c r="AB8" s="59"/>
      <c r="AC8" s="20" t="s">
        <v>15</v>
      </c>
      <c r="AD8" s="83" t="s">
        <v>90</v>
      </c>
      <c r="AE8" s="83" t="s">
        <v>90</v>
      </c>
      <c r="AF8" s="83" t="s">
        <v>90</v>
      </c>
      <c r="AG8" s="83" t="s">
        <v>90</v>
      </c>
      <c r="AH8" s="83" t="s">
        <v>90</v>
      </c>
      <c r="AI8" s="83" t="s">
        <v>90</v>
      </c>
      <c r="AJ8" s="83" t="s">
        <v>90</v>
      </c>
      <c r="AK8" s="83" t="s">
        <v>90</v>
      </c>
      <c r="AL8" s="83" t="s">
        <v>90</v>
      </c>
      <c r="AM8" s="83" t="s">
        <v>90</v>
      </c>
      <c r="AN8" s="83" t="s">
        <v>90</v>
      </c>
      <c r="AO8" s="83" t="s">
        <v>90</v>
      </c>
      <c r="AP8" s="59"/>
      <c r="AQ8" s="20" t="s">
        <v>15</v>
      </c>
      <c r="AR8" s="83" t="s">
        <v>90</v>
      </c>
      <c r="AS8" s="83" t="s">
        <v>90</v>
      </c>
      <c r="AT8" s="83" t="s">
        <v>90</v>
      </c>
      <c r="AU8" s="83" t="s">
        <v>90</v>
      </c>
      <c r="AV8" s="83" t="s">
        <v>90</v>
      </c>
      <c r="AW8" s="83" t="s">
        <v>90</v>
      </c>
      <c r="AX8" s="63">
        <v>4.4999999999999998E-2</v>
      </c>
      <c r="AY8" s="83" t="s">
        <v>90</v>
      </c>
      <c r="AZ8" s="59"/>
      <c r="BA8" s="20" t="s">
        <v>15</v>
      </c>
      <c r="BB8" s="83" t="s">
        <v>90</v>
      </c>
      <c r="BC8" s="83" t="s">
        <v>90</v>
      </c>
      <c r="BD8" s="83" t="s">
        <v>90</v>
      </c>
      <c r="BE8" s="83" t="s">
        <v>90</v>
      </c>
      <c r="BF8" s="83" t="s">
        <v>90</v>
      </c>
      <c r="BG8" s="83" t="s">
        <v>90</v>
      </c>
      <c r="BH8" s="83" t="s">
        <v>90</v>
      </c>
      <c r="BI8" s="83" t="s">
        <v>90</v>
      </c>
      <c r="BJ8" s="83" t="s">
        <v>90</v>
      </c>
      <c r="BK8" s="83" t="s">
        <v>90</v>
      </c>
      <c r="BL8" s="83" t="s">
        <v>90</v>
      </c>
      <c r="BM8" s="63">
        <v>4.4999999999999998E-2</v>
      </c>
      <c r="BN8" s="83" t="s">
        <v>90</v>
      </c>
      <c r="BO8" s="83" t="s">
        <v>90</v>
      </c>
      <c r="BP8" s="83" t="s">
        <v>90</v>
      </c>
      <c r="BQ8" s="63">
        <v>5.0999999999999997E-2</v>
      </c>
      <c r="BR8" s="83" t="s">
        <v>90</v>
      </c>
      <c r="BS8" s="83" t="s">
        <v>90</v>
      </c>
      <c r="BT8" s="83" t="s">
        <v>90</v>
      </c>
      <c r="BU8" s="83" t="s">
        <v>90</v>
      </c>
      <c r="BV8" s="83" t="s">
        <v>90</v>
      </c>
      <c r="BW8" s="59"/>
      <c r="BX8" s="20" t="s">
        <v>15</v>
      </c>
      <c r="BY8" s="83" t="s">
        <v>90</v>
      </c>
      <c r="BZ8" s="83" t="s">
        <v>90</v>
      </c>
      <c r="CA8" s="83" t="s">
        <v>90</v>
      </c>
      <c r="CB8" s="83" t="s">
        <v>90</v>
      </c>
      <c r="CC8" s="83" t="s">
        <v>90</v>
      </c>
      <c r="CD8" s="83" t="s">
        <v>90</v>
      </c>
      <c r="CE8" s="83" t="s">
        <v>90</v>
      </c>
      <c r="CF8" s="63">
        <v>4.2000000000000003E-2</v>
      </c>
      <c r="CG8" s="83" t="s">
        <v>90</v>
      </c>
      <c r="CH8" s="83" t="s">
        <v>90</v>
      </c>
      <c r="CI8" s="83" t="s">
        <v>90</v>
      </c>
    </row>
    <row r="9" spans="1:87" ht="18">
      <c r="A9" s="20" t="s">
        <v>16</v>
      </c>
      <c r="B9" s="62">
        <v>0.17499999999999999</v>
      </c>
      <c r="C9" s="62">
        <v>0.09</v>
      </c>
      <c r="D9" s="62">
        <v>0.13300000000000001</v>
      </c>
      <c r="E9" s="62">
        <v>0.105</v>
      </c>
      <c r="F9" s="62">
        <v>0.127</v>
      </c>
      <c r="G9" s="62">
        <v>0.16300000000000001</v>
      </c>
      <c r="H9" s="62">
        <v>0.113</v>
      </c>
      <c r="I9" s="62">
        <v>0.127</v>
      </c>
      <c r="J9" s="62">
        <v>0.17799999999999999</v>
      </c>
      <c r="K9" s="62">
        <v>0.253</v>
      </c>
      <c r="L9" s="59"/>
      <c r="M9" s="20" t="s">
        <v>16</v>
      </c>
      <c r="N9" s="62">
        <v>0.16700000000000001</v>
      </c>
      <c r="O9" s="62">
        <v>0.106</v>
      </c>
      <c r="P9" s="62">
        <v>0.11</v>
      </c>
      <c r="Q9" s="62">
        <v>0.11</v>
      </c>
      <c r="R9" s="62">
        <v>0.10199999999999999</v>
      </c>
      <c r="S9" s="62">
        <v>0.115</v>
      </c>
      <c r="T9" s="62">
        <v>0.17599999999999999</v>
      </c>
      <c r="U9" s="62">
        <v>0.11799999999999999</v>
      </c>
      <c r="V9" s="62">
        <v>0.13100000000000001</v>
      </c>
      <c r="W9" s="62">
        <v>0.185</v>
      </c>
      <c r="X9" s="62">
        <v>0.155</v>
      </c>
      <c r="Y9" s="62">
        <v>0.19700000000000001</v>
      </c>
      <c r="Z9" s="62">
        <v>0.14599999999999999</v>
      </c>
      <c r="AA9" s="62">
        <v>0.2</v>
      </c>
      <c r="AB9" s="59"/>
      <c r="AC9" s="20" t="s">
        <v>16</v>
      </c>
      <c r="AD9" s="63">
        <v>0.21</v>
      </c>
      <c r="AE9" s="63">
        <v>9.7000000000000003E-2</v>
      </c>
      <c r="AF9" s="63">
        <v>9.1999999999999998E-2</v>
      </c>
      <c r="AG9" s="63">
        <v>0.10100000000000001</v>
      </c>
      <c r="AH9" s="83" t="s">
        <v>90</v>
      </c>
      <c r="AI9" s="63">
        <v>0.13300000000000001</v>
      </c>
      <c r="AJ9" s="63">
        <v>8.3000000000000004E-2</v>
      </c>
      <c r="AK9" s="83" t="s">
        <v>90</v>
      </c>
      <c r="AL9" s="83" t="s">
        <v>90</v>
      </c>
      <c r="AM9" s="63">
        <v>0.10299999999999999</v>
      </c>
      <c r="AN9" s="83" t="s">
        <v>90</v>
      </c>
      <c r="AO9" s="63">
        <v>0.112</v>
      </c>
      <c r="AP9" s="59"/>
      <c r="AQ9" s="20" t="s">
        <v>16</v>
      </c>
      <c r="AR9" s="63">
        <v>1.113</v>
      </c>
      <c r="AS9" s="63">
        <v>0.23799999999999999</v>
      </c>
      <c r="AT9" s="63">
        <v>0.31</v>
      </c>
      <c r="AU9" s="63">
        <v>0.255</v>
      </c>
      <c r="AV9" s="63">
        <v>0.28799999999999998</v>
      </c>
      <c r="AW9" s="63">
        <v>0.48199999999999998</v>
      </c>
      <c r="AX9" s="63">
        <v>0.28399999999999997</v>
      </c>
      <c r="AY9" s="63">
        <v>0.22600000000000001</v>
      </c>
      <c r="AZ9" s="59"/>
      <c r="BA9" s="20" t="s">
        <v>16</v>
      </c>
      <c r="BB9" s="63">
        <v>8.7999999999999995E-2</v>
      </c>
      <c r="BC9" s="83" t="s">
        <v>90</v>
      </c>
      <c r="BD9" s="83" t="s">
        <v>90</v>
      </c>
      <c r="BE9" s="83" t="s">
        <v>90</v>
      </c>
      <c r="BF9" s="83" t="s">
        <v>90</v>
      </c>
      <c r="BG9" s="83" t="s">
        <v>90</v>
      </c>
      <c r="BH9" s="83" t="s">
        <v>90</v>
      </c>
      <c r="BI9" s="83" t="s">
        <v>90</v>
      </c>
      <c r="BJ9" s="83" t="s">
        <v>90</v>
      </c>
      <c r="BK9" s="83" t="s">
        <v>90</v>
      </c>
      <c r="BL9" s="83" t="s">
        <v>90</v>
      </c>
      <c r="BM9" s="63">
        <v>0.10100000000000001</v>
      </c>
      <c r="BN9" s="63">
        <v>0.109</v>
      </c>
      <c r="BO9" s="63">
        <v>0.11600000000000001</v>
      </c>
      <c r="BP9" s="83" t="s">
        <v>90</v>
      </c>
      <c r="BQ9" s="83" t="s">
        <v>90</v>
      </c>
      <c r="BR9" s="83" t="s">
        <v>90</v>
      </c>
      <c r="BS9" s="83" t="s">
        <v>90</v>
      </c>
      <c r="BT9" s="83" t="s">
        <v>90</v>
      </c>
      <c r="BU9" s="83" t="s">
        <v>90</v>
      </c>
      <c r="BV9" s="63">
        <v>8.2000000000000003E-2</v>
      </c>
      <c r="BW9" s="59"/>
      <c r="BX9" s="20" t="s">
        <v>16</v>
      </c>
      <c r="BY9" s="63">
        <v>0.13200000000000001</v>
      </c>
      <c r="BZ9" s="63">
        <v>9.1999999999999998E-2</v>
      </c>
      <c r="CA9" s="83" t="s">
        <v>90</v>
      </c>
      <c r="CB9" s="83" t="s">
        <v>90</v>
      </c>
      <c r="CC9" s="83" t="s">
        <v>90</v>
      </c>
      <c r="CD9" s="83" t="s">
        <v>90</v>
      </c>
      <c r="CE9" s="83" t="s">
        <v>90</v>
      </c>
      <c r="CF9" s="83" t="s">
        <v>90</v>
      </c>
      <c r="CG9" s="83" t="s">
        <v>90</v>
      </c>
      <c r="CH9" s="83" t="s">
        <v>90</v>
      </c>
      <c r="CI9" s="83" t="s">
        <v>90</v>
      </c>
    </row>
    <row r="10" spans="1:87" ht="16">
      <c r="A10" s="21" t="s">
        <v>4</v>
      </c>
      <c r="B10" s="61">
        <v>5.5030000000000001</v>
      </c>
      <c r="C10" s="61">
        <v>5.4569999999999999</v>
      </c>
      <c r="D10" s="61">
        <v>5.5350000000000001</v>
      </c>
      <c r="E10" s="61">
        <v>5.2279999999999998</v>
      </c>
      <c r="F10" s="61">
        <v>5.4059999999999997</v>
      </c>
      <c r="G10" s="61">
        <v>5.4749999999999996</v>
      </c>
      <c r="H10" s="61">
        <v>5.3780000000000001</v>
      </c>
      <c r="I10" s="61">
        <v>5.444</v>
      </c>
      <c r="J10" s="61">
        <v>5.532</v>
      </c>
      <c r="K10" s="61">
        <v>5.5679999999999996</v>
      </c>
      <c r="L10" s="59"/>
      <c r="M10" s="21" t="s">
        <v>4</v>
      </c>
      <c r="N10" s="61">
        <v>6.0250000000000004</v>
      </c>
      <c r="O10" s="62">
        <v>5.5069999999999997</v>
      </c>
      <c r="P10" s="61">
        <v>5.3639999999999999</v>
      </c>
      <c r="Q10" s="61">
        <v>5.4480000000000004</v>
      </c>
      <c r="R10" s="61">
        <v>5.3330000000000002</v>
      </c>
      <c r="S10" s="61">
        <v>5.4269999999999996</v>
      </c>
      <c r="T10" s="61">
        <v>5.3630000000000004</v>
      </c>
      <c r="U10" s="61">
        <v>5.4909999999999997</v>
      </c>
      <c r="V10" s="61">
        <v>5.3719999999999999</v>
      </c>
      <c r="W10" s="61">
        <v>5.3639999999999999</v>
      </c>
      <c r="X10" s="61">
        <v>5.4459999999999997</v>
      </c>
      <c r="Y10" s="61">
        <v>5.5880000000000001</v>
      </c>
      <c r="Z10" s="61">
        <v>5.4850000000000003</v>
      </c>
      <c r="AA10" s="61">
        <v>5.5289999999999999</v>
      </c>
      <c r="AB10" s="59"/>
      <c r="AC10" s="21" t="s">
        <v>4</v>
      </c>
      <c r="AD10" s="63">
        <v>5.399</v>
      </c>
      <c r="AE10" s="63">
        <v>5.3760000000000003</v>
      </c>
      <c r="AF10" s="63">
        <v>5.476</v>
      </c>
      <c r="AG10" s="63">
        <v>5.1420000000000003</v>
      </c>
      <c r="AH10" s="63">
        <v>5.2140000000000004</v>
      </c>
      <c r="AI10" s="63">
        <v>5.173</v>
      </c>
      <c r="AJ10" s="63">
        <v>5.0860000000000003</v>
      </c>
      <c r="AK10" s="63">
        <v>5.28</v>
      </c>
      <c r="AL10" s="63">
        <v>5.0490000000000004</v>
      </c>
      <c r="AM10" s="63">
        <v>5.1100000000000003</v>
      </c>
      <c r="AN10" s="63">
        <v>5.149</v>
      </c>
      <c r="AO10" s="63">
        <v>5.3239999999999998</v>
      </c>
      <c r="AP10" s="59"/>
      <c r="AQ10" s="21" t="s">
        <v>4</v>
      </c>
      <c r="AR10" s="63">
        <v>6.5830000000000002</v>
      </c>
      <c r="AS10" s="63">
        <v>6.3949999999999996</v>
      </c>
      <c r="AT10" s="63">
        <v>6.3129999999999997</v>
      </c>
      <c r="AU10" s="63">
        <v>6.1390000000000002</v>
      </c>
      <c r="AV10" s="63">
        <v>6.242</v>
      </c>
      <c r="AW10" s="63">
        <v>6.4359999999999999</v>
      </c>
      <c r="AX10" s="63">
        <v>6.3230000000000004</v>
      </c>
      <c r="AY10" s="63">
        <v>6.2789999999999999</v>
      </c>
      <c r="AZ10" s="59"/>
      <c r="BA10" s="21" t="s">
        <v>4</v>
      </c>
      <c r="BB10" s="63">
        <v>6.3449999999999998</v>
      </c>
      <c r="BC10" s="63">
        <v>6.1479999999999997</v>
      </c>
      <c r="BD10" s="63">
        <v>5.8520000000000003</v>
      </c>
      <c r="BE10" s="63">
        <v>6.0540000000000003</v>
      </c>
      <c r="BF10" s="63">
        <v>5.94</v>
      </c>
      <c r="BG10" s="63">
        <v>5.9009999999999998</v>
      </c>
      <c r="BH10" s="63">
        <v>6.0789999999999997</v>
      </c>
      <c r="BI10" s="63">
        <v>6.1840000000000002</v>
      </c>
      <c r="BJ10" s="63">
        <v>5.9939999999999998</v>
      </c>
      <c r="BK10" s="63">
        <v>6.0069999999999997</v>
      </c>
      <c r="BL10" s="63">
        <v>6.02</v>
      </c>
      <c r="BM10" s="63">
        <v>6.0330000000000004</v>
      </c>
      <c r="BN10" s="63">
        <v>6.0860000000000003</v>
      </c>
      <c r="BO10" s="63">
        <v>6.0819999999999999</v>
      </c>
      <c r="BP10" s="63">
        <v>6.1680000000000001</v>
      </c>
      <c r="BQ10" s="63">
        <v>5.95</v>
      </c>
      <c r="BR10" s="63">
        <v>6.0190000000000001</v>
      </c>
      <c r="BS10" s="63">
        <v>6.0259999999999998</v>
      </c>
      <c r="BT10" s="63">
        <v>6.1230000000000002</v>
      </c>
      <c r="BU10" s="63">
        <v>5.931</v>
      </c>
      <c r="BV10" s="63">
        <v>6.12</v>
      </c>
      <c r="BW10" s="59"/>
      <c r="BX10" s="21" t="s">
        <v>4</v>
      </c>
      <c r="BY10" s="63">
        <v>6.2229999999999999</v>
      </c>
      <c r="BZ10" s="63">
        <v>6.2350000000000003</v>
      </c>
      <c r="CA10" s="63">
        <v>6.1440000000000001</v>
      </c>
      <c r="CB10" s="63">
        <v>6.0979999999999999</v>
      </c>
      <c r="CC10" s="63">
        <v>6.1150000000000002</v>
      </c>
      <c r="CD10" s="63">
        <v>5.98</v>
      </c>
      <c r="CE10" s="63">
        <v>5.9340000000000002</v>
      </c>
      <c r="CF10" s="63">
        <v>5.968</v>
      </c>
      <c r="CG10" s="63">
        <v>5.9059999999999997</v>
      </c>
      <c r="CH10" s="63">
        <v>5.7469999999999999</v>
      </c>
      <c r="CI10" s="63">
        <v>5.8879999999999999</v>
      </c>
    </row>
    <row r="11" spans="1:87" ht="16">
      <c r="A11" s="20" t="s">
        <v>3</v>
      </c>
      <c r="B11" s="62">
        <v>0.09</v>
      </c>
      <c r="C11" s="62">
        <v>0.129</v>
      </c>
      <c r="D11" s="62">
        <v>7.9000000000000001E-2</v>
      </c>
      <c r="E11" s="62">
        <v>0.11700000000000001</v>
      </c>
      <c r="F11" s="62">
        <v>0.15</v>
      </c>
      <c r="G11" s="62">
        <v>8.8999999999999996E-2</v>
      </c>
      <c r="H11" s="83" t="s">
        <v>90</v>
      </c>
      <c r="I11" s="62">
        <v>8.8999999999999996E-2</v>
      </c>
      <c r="J11" s="83" t="s">
        <v>90</v>
      </c>
      <c r="K11" s="62">
        <v>0.13</v>
      </c>
      <c r="L11" s="59"/>
      <c r="M11" s="20" t="s">
        <v>3</v>
      </c>
      <c r="N11" s="62">
        <v>0.186</v>
      </c>
      <c r="O11" s="62">
        <v>0.09</v>
      </c>
      <c r="P11" s="62">
        <v>0.10199999999999999</v>
      </c>
      <c r="Q11" s="62">
        <v>9.5000000000000001E-2</v>
      </c>
      <c r="R11" s="62">
        <v>8.4000000000000005E-2</v>
      </c>
      <c r="S11" s="62">
        <v>0.08</v>
      </c>
      <c r="T11" s="62">
        <v>0.14299999999999999</v>
      </c>
      <c r="U11" s="62">
        <v>8.4000000000000005E-2</v>
      </c>
      <c r="V11" s="62">
        <v>0.122</v>
      </c>
      <c r="W11" s="62">
        <v>0.126</v>
      </c>
      <c r="X11" s="62">
        <v>9.6000000000000002E-2</v>
      </c>
      <c r="Y11" s="62">
        <v>0.128</v>
      </c>
      <c r="Z11" s="62">
        <v>0.113</v>
      </c>
      <c r="AA11" s="62">
        <v>0.122</v>
      </c>
      <c r="AB11" s="59"/>
      <c r="AC11" s="20" t="s">
        <v>3</v>
      </c>
      <c r="AD11" s="63">
        <v>0.14099999999999999</v>
      </c>
      <c r="AE11" s="63">
        <v>0.13600000000000001</v>
      </c>
      <c r="AF11" s="63">
        <v>0.13100000000000001</v>
      </c>
      <c r="AG11" s="63">
        <v>0.156</v>
      </c>
      <c r="AH11" s="83" t="s">
        <v>90</v>
      </c>
      <c r="AI11" s="63">
        <v>0.10199999999999999</v>
      </c>
      <c r="AJ11" s="63">
        <v>8.1000000000000003E-2</v>
      </c>
      <c r="AK11" s="63">
        <v>8.8999999999999996E-2</v>
      </c>
      <c r="AL11" s="83" t="s">
        <v>90</v>
      </c>
      <c r="AM11" s="63">
        <v>0.122</v>
      </c>
      <c r="AN11" s="63">
        <v>0.123</v>
      </c>
      <c r="AO11" s="63">
        <v>0.13700000000000001</v>
      </c>
      <c r="AP11" s="59"/>
      <c r="AQ11" s="20" t="s">
        <v>3</v>
      </c>
      <c r="AR11" s="63">
        <v>0.21</v>
      </c>
      <c r="AS11" s="63">
        <v>0.23</v>
      </c>
      <c r="AT11" s="63">
        <v>0.26300000000000001</v>
      </c>
      <c r="AU11" s="63">
        <v>0.27200000000000002</v>
      </c>
      <c r="AV11" s="63">
        <v>0.26700000000000002</v>
      </c>
      <c r="AW11" s="63">
        <v>0.247</v>
      </c>
      <c r="AX11" s="63">
        <v>0.28499999999999998</v>
      </c>
      <c r="AY11" s="63">
        <v>0.26800000000000002</v>
      </c>
      <c r="AZ11" s="59"/>
      <c r="BA11" s="20" t="s">
        <v>3</v>
      </c>
      <c r="BB11" s="63">
        <v>0.27700000000000002</v>
      </c>
      <c r="BC11" s="63">
        <v>0.23599999999999999</v>
      </c>
      <c r="BD11" s="63">
        <v>0.25600000000000001</v>
      </c>
      <c r="BE11" s="63">
        <v>0.22800000000000001</v>
      </c>
      <c r="BF11" s="63">
        <v>0.24299999999999999</v>
      </c>
      <c r="BG11" s="63">
        <v>0.19400000000000001</v>
      </c>
      <c r="BH11" s="63">
        <v>0.28000000000000003</v>
      </c>
      <c r="BI11" s="63">
        <v>0.25800000000000001</v>
      </c>
      <c r="BJ11" s="63">
        <v>0.26200000000000001</v>
      </c>
      <c r="BK11" s="63">
        <v>0.19500000000000001</v>
      </c>
      <c r="BL11" s="63">
        <v>0.223</v>
      </c>
      <c r="BM11" s="63">
        <v>0.23699999999999999</v>
      </c>
      <c r="BN11" s="63">
        <v>0.23</v>
      </c>
      <c r="BO11" s="63">
        <v>0.19400000000000001</v>
      </c>
      <c r="BP11" s="63">
        <v>0.216</v>
      </c>
      <c r="BQ11" s="63">
        <v>0.222</v>
      </c>
      <c r="BR11" s="63">
        <v>0.218</v>
      </c>
      <c r="BS11" s="63">
        <v>0.20100000000000001</v>
      </c>
      <c r="BT11" s="63">
        <v>0.20499999999999999</v>
      </c>
      <c r="BU11" s="63">
        <v>0.23200000000000001</v>
      </c>
      <c r="BV11" s="63">
        <v>0.26600000000000001</v>
      </c>
      <c r="BW11" s="59"/>
      <c r="BX11" s="20" t="s">
        <v>3</v>
      </c>
      <c r="BY11" s="63">
        <v>0</v>
      </c>
      <c r="BZ11" s="63">
        <v>0.26800000000000002</v>
      </c>
      <c r="CA11" s="63">
        <v>0.29299999999999998</v>
      </c>
      <c r="CB11" s="63">
        <v>0.23499999999999999</v>
      </c>
      <c r="CC11" s="63">
        <v>0.20399999999999999</v>
      </c>
      <c r="CD11" s="63">
        <v>0.2</v>
      </c>
      <c r="CE11" s="63">
        <v>0.22</v>
      </c>
      <c r="CF11" s="63">
        <v>0.218</v>
      </c>
      <c r="CG11" s="63">
        <v>0.156</v>
      </c>
      <c r="CH11" s="63">
        <v>0.21099999999999999</v>
      </c>
      <c r="CI11" s="63">
        <v>0.25600000000000001</v>
      </c>
    </row>
    <row r="12" spans="1:87" ht="16">
      <c r="A12" s="20" t="s">
        <v>1</v>
      </c>
      <c r="B12" s="61">
        <v>35.753999999999998</v>
      </c>
      <c r="C12" s="61">
        <v>36.343000000000004</v>
      </c>
      <c r="D12" s="61">
        <v>36.731000000000002</v>
      </c>
      <c r="E12" s="61">
        <v>36.276000000000003</v>
      </c>
      <c r="F12" s="61">
        <v>36.283000000000001</v>
      </c>
      <c r="G12" s="61">
        <v>36.374000000000002</v>
      </c>
      <c r="H12" s="61">
        <v>36.436</v>
      </c>
      <c r="I12" s="61">
        <v>36.220999999999997</v>
      </c>
      <c r="J12" s="61">
        <v>36.276000000000003</v>
      </c>
      <c r="K12" s="61">
        <v>35.868000000000002</v>
      </c>
      <c r="L12" s="59"/>
      <c r="M12" s="20" t="s">
        <v>1</v>
      </c>
      <c r="N12" s="61">
        <v>35.473999999999997</v>
      </c>
      <c r="O12" s="62">
        <v>36.034999999999997</v>
      </c>
      <c r="P12" s="61">
        <v>36.220999999999997</v>
      </c>
      <c r="Q12" s="61">
        <v>36.362000000000002</v>
      </c>
      <c r="R12" s="61">
        <v>36.057000000000002</v>
      </c>
      <c r="S12" s="61">
        <v>36.277999999999999</v>
      </c>
      <c r="T12" s="61">
        <v>36.033999999999999</v>
      </c>
      <c r="U12" s="61">
        <v>36.140999999999998</v>
      </c>
      <c r="V12" s="61">
        <v>36.133000000000003</v>
      </c>
      <c r="W12" s="61">
        <v>36.094999999999999</v>
      </c>
      <c r="X12" s="61">
        <v>36.127000000000002</v>
      </c>
      <c r="Y12" s="61">
        <v>36.110999999999997</v>
      </c>
      <c r="Z12" s="61">
        <v>36.024999999999999</v>
      </c>
      <c r="AA12" s="61">
        <v>36.04</v>
      </c>
      <c r="AB12" s="59"/>
      <c r="AC12" s="20" t="s">
        <v>1</v>
      </c>
      <c r="AD12" s="63">
        <v>35.186999999999998</v>
      </c>
      <c r="AE12" s="63">
        <v>35.844000000000001</v>
      </c>
      <c r="AF12" s="63">
        <v>36.015999999999998</v>
      </c>
      <c r="AG12" s="63">
        <v>35.79</v>
      </c>
      <c r="AH12" s="63">
        <v>35.875</v>
      </c>
      <c r="AI12" s="63">
        <v>35.786999999999999</v>
      </c>
      <c r="AJ12" s="63">
        <v>35.671999999999997</v>
      </c>
      <c r="AK12" s="63">
        <v>35.670999999999999</v>
      </c>
      <c r="AL12" s="63">
        <v>35.587000000000003</v>
      </c>
      <c r="AM12" s="63">
        <v>35.831000000000003</v>
      </c>
      <c r="AN12" s="63">
        <v>35.753</v>
      </c>
      <c r="AO12" s="63">
        <v>35.718000000000004</v>
      </c>
      <c r="AP12" s="59"/>
      <c r="AQ12" s="20" t="s">
        <v>1</v>
      </c>
      <c r="AR12" s="63">
        <v>32.075000000000003</v>
      </c>
      <c r="AS12" s="63">
        <v>33.753999999999998</v>
      </c>
      <c r="AT12" s="63">
        <v>33.515999999999998</v>
      </c>
      <c r="AU12" s="63">
        <v>33.799999999999997</v>
      </c>
      <c r="AV12" s="63">
        <v>33.619999999999997</v>
      </c>
      <c r="AW12" s="63">
        <v>33.817999999999998</v>
      </c>
      <c r="AX12" s="63">
        <v>33.718000000000004</v>
      </c>
      <c r="AY12" s="63">
        <v>33.642000000000003</v>
      </c>
      <c r="AZ12" s="59"/>
      <c r="BA12" s="20" t="s">
        <v>1</v>
      </c>
      <c r="BB12" s="63">
        <v>33.679000000000002</v>
      </c>
      <c r="BC12" s="63">
        <v>34</v>
      </c>
      <c r="BD12" s="63">
        <v>34.250999999999998</v>
      </c>
      <c r="BE12" s="63">
        <v>34.518999999999998</v>
      </c>
      <c r="BF12" s="63">
        <v>34.436</v>
      </c>
      <c r="BG12" s="63">
        <v>34.33</v>
      </c>
      <c r="BH12" s="63">
        <v>34.399000000000001</v>
      </c>
      <c r="BI12" s="63">
        <v>34.276000000000003</v>
      </c>
      <c r="BJ12" s="63">
        <v>34.295000000000002</v>
      </c>
      <c r="BK12" s="63">
        <v>34.14</v>
      </c>
      <c r="BL12" s="63">
        <v>34.308</v>
      </c>
      <c r="BM12" s="63">
        <v>34.191000000000003</v>
      </c>
      <c r="BN12" s="63">
        <v>34.103999999999999</v>
      </c>
      <c r="BO12" s="63">
        <v>33.869999999999997</v>
      </c>
      <c r="BP12" s="63">
        <v>33.706000000000003</v>
      </c>
      <c r="BQ12" s="63">
        <v>34.314999999999998</v>
      </c>
      <c r="BR12" s="63">
        <v>34.033000000000001</v>
      </c>
      <c r="BS12" s="63">
        <v>34.055999999999997</v>
      </c>
      <c r="BT12" s="63">
        <v>34.273000000000003</v>
      </c>
      <c r="BU12" s="63">
        <v>34.332000000000001</v>
      </c>
      <c r="BV12" s="63">
        <v>33.975000000000001</v>
      </c>
      <c r="BW12" s="59"/>
      <c r="BX12" s="20" t="s">
        <v>1</v>
      </c>
      <c r="BY12" s="63">
        <v>33.606999999999999</v>
      </c>
      <c r="BZ12" s="63">
        <v>33.930999999999997</v>
      </c>
      <c r="CA12" s="63">
        <v>33.947000000000003</v>
      </c>
      <c r="CB12" s="63">
        <v>34.218000000000004</v>
      </c>
      <c r="CC12" s="63">
        <v>34.344999999999999</v>
      </c>
      <c r="CD12" s="63">
        <v>34.174999999999997</v>
      </c>
      <c r="CE12" s="63">
        <v>34.305</v>
      </c>
      <c r="CF12" s="63">
        <v>34.345999999999997</v>
      </c>
      <c r="CG12" s="63">
        <v>34.264000000000003</v>
      </c>
      <c r="CH12" s="63">
        <v>34.091999999999999</v>
      </c>
      <c r="CI12" s="63">
        <v>33.987000000000002</v>
      </c>
    </row>
    <row r="13" spans="1:87" ht="16">
      <c r="A13" s="20" t="s">
        <v>2</v>
      </c>
      <c r="B13" s="62">
        <v>0.188</v>
      </c>
      <c r="C13" s="62">
        <v>0.13400000000000001</v>
      </c>
      <c r="D13" s="62">
        <v>0.1</v>
      </c>
      <c r="E13" s="62">
        <v>0.1</v>
      </c>
      <c r="F13" s="62">
        <v>0.11</v>
      </c>
      <c r="G13" s="62">
        <v>0.112</v>
      </c>
      <c r="H13" s="62">
        <v>0.13</v>
      </c>
      <c r="I13" s="62">
        <v>0.13100000000000001</v>
      </c>
      <c r="J13" s="62">
        <v>0.14299999999999999</v>
      </c>
      <c r="K13" s="62">
        <v>0.19800000000000001</v>
      </c>
      <c r="L13" s="59"/>
      <c r="M13" s="20" t="s">
        <v>2</v>
      </c>
      <c r="N13" s="62">
        <v>0.184</v>
      </c>
      <c r="O13" s="62">
        <v>0.13700000000000001</v>
      </c>
      <c r="P13" s="62">
        <v>0.113</v>
      </c>
      <c r="Q13" s="62">
        <v>0.12</v>
      </c>
      <c r="R13" s="62">
        <v>0.11600000000000001</v>
      </c>
      <c r="S13" s="62">
        <v>0.13300000000000001</v>
      </c>
      <c r="T13" s="62">
        <v>0.159</v>
      </c>
      <c r="U13" s="62">
        <v>0.17199999999999999</v>
      </c>
      <c r="V13" s="62">
        <v>0.183</v>
      </c>
      <c r="W13" s="62">
        <v>0.191</v>
      </c>
      <c r="X13" s="62">
        <v>0.19700000000000001</v>
      </c>
      <c r="Y13" s="62">
        <v>0.20499999999999999</v>
      </c>
      <c r="Z13" s="62">
        <v>0.21099999999999999</v>
      </c>
      <c r="AA13" s="62">
        <v>0.22</v>
      </c>
      <c r="AB13" s="59"/>
      <c r="AC13" s="20" t="s">
        <v>2</v>
      </c>
      <c r="AD13" s="63">
        <v>0.2</v>
      </c>
      <c r="AE13" s="63">
        <v>0.191</v>
      </c>
      <c r="AF13" s="63">
        <v>0.113</v>
      </c>
      <c r="AG13" s="63">
        <v>0.11799999999999999</v>
      </c>
      <c r="AH13" s="63">
        <v>0.13</v>
      </c>
      <c r="AI13" s="63">
        <v>0.15</v>
      </c>
      <c r="AJ13" s="63">
        <v>0.14699999999999999</v>
      </c>
      <c r="AK13" s="63">
        <v>0.161</v>
      </c>
      <c r="AL13" s="63">
        <v>0.17799999999999999</v>
      </c>
      <c r="AM13" s="63">
        <v>0.12</v>
      </c>
      <c r="AN13" s="63">
        <v>0.113</v>
      </c>
      <c r="AO13" s="63">
        <v>0.16</v>
      </c>
      <c r="AP13" s="59"/>
      <c r="AQ13" s="20" t="s">
        <v>2</v>
      </c>
      <c r="AR13" s="63">
        <v>0.14799999999999999</v>
      </c>
      <c r="AS13" s="63">
        <v>0.26500000000000001</v>
      </c>
      <c r="AT13" s="63">
        <v>0.17699999999999999</v>
      </c>
      <c r="AU13" s="63">
        <v>0.214</v>
      </c>
      <c r="AV13" s="63">
        <v>0.26</v>
      </c>
      <c r="AW13" s="63">
        <v>0.27900000000000003</v>
      </c>
      <c r="AX13" s="63">
        <v>0.26800000000000002</v>
      </c>
      <c r="AY13" s="63">
        <v>0.21099999999999999</v>
      </c>
      <c r="AZ13" s="59"/>
      <c r="BA13" s="20" t="s">
        <v>2</v>
      </c>
      <c r="BB13" s="63">
        <v>0.29099999999999998</v>
      </c>
      <c r="BC13" s="63">
        <v>0.192</v>
      </c>
      <c r="BD13" s="63">
        <v>0.185</v>
      </c>
      <c r="BE13" s="63">
        <v>0.152</v>
      </c>
      <c r="BF13" s="63">
        <v>0.153</v>
      </c>
      <c r="BG13" s="63">
        <v>0.16900000000000001</v>
      </c>
      <c r="BH13" s="63">
        <v>0.159</v>
      </c>
      <c r="BI13" s="63">
        <v>0.20899999999999999</v>
      </c>
      <c r="BJ13" s="63">
        <v>0.19500000000000001</v>
      </c>
      <c r="BK13" s="63">
        <v>0.193</v>
      </c>
      <c r="BL13" s="63">
        <v>0.20499999999999999</v>
      </c>
      <c r="BM13" s="63">
        <v>0.214</v>
      </c>
      <c r="BN13" s="63">
        <v>0.182</v>
      </c>
      <c r="BO13" s="63">
        <v>0.20300000000000001</v>
      </c>
      <c r="BP13" s="63">
        <v>0.19900000000000001</v>
      </c>
      <c r="BQ13" s="63">
        <v>0.19600000000000001</v>
      </c>
      <c r="BR13" s="63">
        <v>0.21</v>
      </c>
      <c r="BS13" s="63">
        <v>0.21199999999999999</v>
      </c>
      <c r="BT13" s="63">
        <v>0.216</v>
      </c>
      <c r="BU13" s="63">
        <v>0.17899999999999999</v>
      </c>
      <c r="BV13" s="63">
        <v>0.214</v>
      </c>
      <c r="BW13" s="59"/>
      <c r="BX13" s="20" t="s">
        <v>2</v>
      </c>
      <c r="BY13" s="63">
        <v>0.215</v>
      </c>
      <c r="BZ13" s="63">
        <v>0.193</v>
      </c>
      <c r="CA13" s="63">
        <v>0.20899999999999999</v>
      </c>
      <c r="CB13" s="63">
        <v>0.20699999999999999</v>
      </c>
      <c r="CC13" s="63">
        <v>0.20200000000000001</v>
      </c>
      <c r="CD13" s="63">
        <v>0.21</v>
      </c>
      <c r="CE13" s="63">
        <v>0.20699999999999999</v>
      </c>
      <c r="CF13" s="63">
        <v>0.20200000000000001</v>
      </c>
      <c r="CG13" s="63">
        <v>0.182</v>
      </c>
      <c r="CH13" s="63">
        <v>0.19800000000000001</v>
      </c>
      <c r="CI13" s="63">
        <v>0.191</v>
      </c>
    </row>
    <row r="14" spans="1:87" ht="16">
      <c r="A14" s="20" t="s">
        <v>5</v>
      </c>
      <c r="B14" s="83" t="s">
        <v>90</v>
      </c>
      <c r="C14" s="83" t="s">
        <v>90</v>
      </c>
      <c r="D14" s="83" t="s">
        <v>90</v>
      </c>
      <c r="E14" s="83" t="s">
        <v>90</v>
      </c>
      <c r="F14" s="83" t="s">
        <v>90</v>
      </c>
      <c r="G14" s="83" t="s">
        <v>90</v>
      </c>
      <c r="H14" s="83" t="s">
        <v>90</v>
      </c>
      <c r="I14" s="83" t="s">
        <v>90</v>
      </c>
      <c r="J14" s="83" t="s">
        <v>90</v>
      </c>
      <c r="K14" s="62">
        <v>0.11799999999999999</v>
      </c>
      <c r="L14" s="59"/>
      <c r="M14" s="20" t="s">
        <v>5</v>
      </c>
      <c r="N14" s="83" t="s">
        <v>90</v>
      </c>
      <c r="O14" s="83" t="s">
        <v>90</v>
      </c>
      <c r="P14" s="83" t="s">
        <v>90</v>
      </c>
      <c r="Q14" s="83" t="s">
        <v>90</v>
      </c>
      <c r="R14" s="83" t="s">
        <v>90</v>
      </c>
      <c r="S14" s="83" t="s">
        <v>90</v>
      </c>
      <c r="T14" s="83" t="s">
        <v>90</v>
      </c>
      <c r="U14" s="83" t="s">
        <v>90</v>
      </c>
      <c r="V14" s="83" t="s">
        <v>90</v>
      </c>
      <c r="W14" s="83" t="s">
        <v>90</v>
      </c>
      <c r="X14" s="83" t="s">
        <v>90</v>
      </c>
      <c r="Y14" s="83" t="s">
        <v>90</v>
      </c>
      <c r="Z14" s="83" t="s">
        <v>90</v>
      </c>
      <c r="AA14" s="83" t="s">
        <v>90</v>
      </c>
      <c r="AB14" s="59"/>
      <c r="AC14" s="20" t="s">
        <v>5</v>
      </c>
      <c r="AD14" s="83" t="s">
        <v>90</v>
      </c>
      <c r="AE14" s="83" t="s">
        <v>90</v>
      </c>
      <c r="AF14" s="83" t="s">
        <v>90</v>
      </c>
      <c r="AG14" s="83" t="s">
        <v>90</v>
      </c>
      <c r="AH14" s="83" t="s">
        <v>90</v>
      </c>
      <c r="AI14" s="83" t="s">
        <v>90</v>
      </c>
      <c r="AJ14" s="63">
        <v>0.104</v>
      </c>
      <c r="AK14" s="83" t="s">
        <v>90</v>
      </c>
      <c r="AL14" s="63">
        <v>0.128</v>
      </c>
      <c r="AM14" s="83" t="s">
        <v>90</v>
      </c>
      <c r="AN14" s="63">
        <v>0.111</v>
      </c>
      <c r="AO14" s="83" t="s">
        <v>90</v>
      </c>
      <c r="AP14" s="59"/>
      <c r="AQ14" s="20" t="s">
        <v>5</v>
      </c>
      <c r="AR14" s="83" t="s">
        <v>90</v>
      </c>
      <c r="AS14" s="83" t="s">
        <v>90</v>
      </c>
      <c r="AT14" s="83" t="s">
        <v>90</v>
      </c>
      <c r="AU14" s="83" t="s">
        <v>90</v>
      </c>
      <c r="AV14" s="83" t="s">
        <v>90</v>
      </c>
      <c r="AW14" s="83" t="s">
        <v>90</v>
      </c>
      <c r="AX14" s="83" t="s">
        <v>90</v>
      </c>
      <c r="AY14" s="83" t="s">
        <v>90</v>
      </c>
      <c r="AZ14" s="59"/>
      <c r="BA14" s="20" t="s">
        <v>5</v>
      </c>
      <c r="BB14" s="83" t="s">
        <v>90</v>
      </c>
      <c r="BC14" s="83" t="s">
        <v>90</v>
      </c>
      <c r="BD14" s="83" t="s">
        <v>90</v>
      </c>
      <c r="BE14" s="83" t="s">
        <v>90</v>
      </c>
      <c r="BF14" s="83" t="s">
        <v>90</v>
      </c>
      <c r="BG14" s="83" t="s">
        <v>90</v>
      </c>
      <c r="BH14" s="83" t="s">
        <v>90</v>
      </c>
      <c r="BI14" s="83" t="s">
        <v>90</v>
      </c>
      <c r="BJ14" s="83" t="s">
        <v>90</v>
      </c>
      <c r="BK14" s="83" t="s">
        <v>90</v>
      </c>
      <c r="BL14" s="83" t="s">
        <v>90</v>
      </c>
      <c r="BM14" s="83" t="s">
        <v>90</v>
      </c>
      <c r="BN14" s="83" t="s">
        <v>90</v>
      </c>
      <c r="BO14" s="63">
        <v>0.124</v>
      </c>
      <c r="BP14" s="63">
        <v>0.115</v>
      </c>
      <c r="BQ14" s="83" t="s">
        <v>90</v>
      </c>
      <c r="BR14" s="83" t="s">
        <v>90</v>
      </c>
      <c r="BS14" s="83" t="s">
        <v>90</v>
      </c>
      <c r="BT14" s="83" t="s">
        <v>90</v>
      </c>
      <c r="BU14" s="83" t="s">
        <v>90</v>
      </c>
      <c r="BV14" s="83" t="s">
        <v>90</v>
      </c>
      <c r="BW14" s="59"/>
      <c r="BX14" s="20" t="s">
        <v>5</v>
      </c>
      <c r="BY14" s="83" t="s">
        <v>90</v>
      </c>
      <c r="BZ14" s="83" t="s">
        <v>90</v>
      </c>
      <c r="CA14" s="83" t="s">
        <v>90</v>
      </c>
      <c r="CB14" s="83" t="s">
        <v>90</v>
      </c>
      <c r="CC14" s="83" t="s">
        <v>90</v>
      </c>
      <c r="CD14" s="83" t="s">
        <v>90</v>
      </c>
      <c r="CE14" s="83" t="s">
        <v>90</v>
      </c>
      <c r="CF14" s="83" t="s">
        <v>90</v>
      </c>
      <c r="CG14" s="83" t="s">
        <v>90</v>
      </c>
      <c r="CH14" s="83" t="s">
        <v>90</v>
      </c>
      <c r="CI14" s="63">
        <v>0.113</v>
      </c>
    </row>
    <row r="15" spans="1:87" ht="18">
      <c r="A15" s="20" t="s">
        <v>17</v>
      </c>
      <c r="B15" s="83" t="s">
        <v>90</v>
      </c>
      <c r="C15" s="83" t="s">
        <v>90</v>
      </c>
      <c r="D15" s="83" t="s">
        <v>90</v>
      </c>
      <c r="E15" s="83" t="s">
        <v>90</v>
      </c>
      <c r="F15" s="83" t="s">
        <v>90</v>
      </c>
      <c r="G15" s="62">
        <v>3.5000000000000003E-2</v>
      </c>
      <c r="H15" s="62">
        <v>2.4E-2</v>
      </c>
      <c r="I15" s="62">
        <v>2.1999999999999999E-2</v>
      </c>
      <c r="J15" s="83" t="s">
        <v>90</v>
      </c>
      <c r="K15" s="83" t="s">
        <v>90</v>
      </c>
      <c r="L15" s="59"/>
      <c r="M15" s="20" t="s">
        <v>17</v>
      </c>
      <c r="N15" s="83" t="s">
        <v>90</v>
      </c>
      <c r="O15" s="62">
        <v>2.8000000000000001E-2</v>
      </c>
      <c r="P15" s="83" t="s">
        <v>90</v>
      </c>
      <c r="Q15" s="83" t="s">
        <v>90</v>
      </c>
      <c r="R15" s="83" t="s">
        <v>90</v>
      </c>
      <c r="S15" s="83" t="s">
        <v>90</v>
      </c>
      <c r="T15" s="83" t="s">
        <v>90</v>
      </c>
      <c r="U15" s="83" t="s">
        <v>90</v>
      </c>
      <c r="V15" s="83" t="s">
        <v>90</v>
      </c>
      <c r="W15" s="83" t="s">
        <v>90</v>
      </c>
      <c r="X15" s="83" t="s">
        <v>90</v>
      </c>
      <c r="Y15" s="83" t="s">
        <v>90</v>
      </c>
      <c r="Z15" s="83" t="s">
        <v>90</v>
      </c>
      <c r="AA15" s="62">
        <v>2.3E-2</v>
      </c>
      <c r="AB15" s="59"/>
      <c r="AC15" s="20" t="s">
        <v>17</v>
      </c>
      <c r="AD15" s="83" t="s">
        <v>90</v>
      </c>
      <c r="AE15" s="83" t="s">
        <v>90</v>
      </c>
      <c r="AF15" s="63">
        <v>2.5000000000000001E-2</v>
      </c>
      <c r="AG15" s="83" t="s">
        <v>90</v>
      </c>
      <c r="AH15" s="83" t="s">
        <v>90</v>
      </c>
      <c r="AI15" s="83" t="s">
        <v>90</v>
      </c>
      <c r="AJ15" s="63">
        <v>2.1999999999999999E-2</v>
      </c>
      <c r="AK15" s="63">
        <v>0.03</v>
      </c>
      <c r="AL15" s="83" t="s">
        <v>90</v>
      </c>
      <c r="AM15" s="83" t="s">
        <v>90</v>
      </c>
      <c r="AN15" s="83" t="s">
        <v>90</v>
      </c>
      <c r="AO15" s="83" t="s">
        <v>90</v>
      </c>
      <c r="AP15" s="59"/>
      <c r="AQ15" s="20" t="s">
        <v>17</v>
      </c>
      <c r="AR15" s="83" t="s">
        <v>90</v>
      </c>
      <c r="AS15" s="83" t="s">
        <v>90</v>
      </c>
      <c r="AT15" s="83" t="s">
        <v>90</v>
      </c>
      <c r="AU15" s="83" t="s">
        <v>90</v>
      </c>
      <c r="AV15" s="83" t="s">
        <v>90</v>
      </c>
      <c r="AW15" s="83" t="s">
        <v>90</v>
      </c>
      <c r="AX15" s="63">
        <v>3.2000000000000001E-2</v>
      </c>
      <c r="AY15" s="83" t="s">
        <v>90</v>
      </c>
      <c r="AZ15" s="59"/>
      <c r="BA15" s="20" t="s">
        <v>17</v>
      </c>
      <c r="BB15" s="83" t="s">
        <v>90</v>
      </c>
      <c r="BC15" s="83" t="s">
        <v>90</v>
      </c>
      <c r="BD15" s="83" t="s">
        <v>90</v>
      </c>
      <c r="BE15" s="83" t="s">
        <v>90</v>
      </c>
      <c r="BF15" s="83" t="s">
        <v>90</v>
      </c>
      <c r="BG15" s="83" t="s">
        <v>90</v>
      </c>
      <c r="BH15" s="83" t="s">
        <v>90</v>
      </c>
      <c r="BI15" s="83" t="s">
        <v>90</v>
      </c>
      <c r="BJ15" s="83" t="s">
        <v>90</v>
      </c>
      <c r="BK15" s="83" t="s">
        <v>90</v>
      </c>
      <c r="BL15" s="83" t="s">
        <v>90</v>
      </c>
      <c r="BM15" s="83" t="s">
        <v>90</v>
      </c>
      <c r="BN15" s="83" t="s">
        <v>90</v>
      </c>
      <c r="BO15" s="83" t="s">
        <v>90</v>
      </c>
      <c r="BP15" s="83" t="s">
        <v>90</v>
      </c>
      <c r="BQ15" s="83" t="s">
        <v>90</v>
      </c>
      <c r="BR15" s="83" t="s">
        <v>90</v>
      </c>
      <c r="BS15" s="83" t="s">
        <v>90</v>
      </c>
      <c r="BT15" s="83" t="s">
        <v>90</v>
      </c>
      <c r="BU15" s="83" t="s">
        <v>90</v>
      </c>
      <c r="BV15" s="83" t="s">
        <v>90</v>
      </c>
      <c r="BW15" s="59"/>
      <c r="BX15" s="20" t="s">
        <v>17</v>
      </c>
      <c r="BY15" s="83" t="s">
        <v>90</v>
      </c>
      <c r="BZ15" s="83" t="s">
        <v>90</v>
      </c>
      <c r="CA15" s="83" t="s">
        <v>90</v>
      </c>
      <c r="CB15" s="83" t="s">
        <v>90</v>
      </c>
      <c r="CC15" s="83" t="s">
        <v>90</v>
      </c>
      <c r="CD15" s="83" t="s">
        <v>90</v>
      </c>
      <c r="CE15" s="83" t="s">
        <v>90</v>
      </c>
      <c r="CF15" s="83" t="s">
        <v>90</v>
      </c>
      <c r="CG15" s="83" t="s">
        <v>90</v>
      </c>
      <c r="CH15" s="83" t="s">
        <v>90</v>
      </c>
      <c r="CI15" s="83" t="s">
        <v>90</v>
      </c>
    </row>
    <row r="16" spans="1:87" ht="18">
      <c r="A16" s="20" t="s">
        <v>18</v>
      </c>
      <c r="B16" s="83" t="s">
        <v>90</v>
      </c>
      <c r="C16" s="83" t="s">
        <v>90</v>
      </c>
      <c r="D16" s="83" t="s">
        <v>90</v>
      </c>
      <c r="E16" s="83" t="s">
        <v>90</v>
      </c>
      <c r="F16" s="83" t="s">
        <v>90</v>
      </c>
      <c r="G16" s="83" t="s">
        <v>90</v>
      </c>
      <c r="H16" s="83" t="s">
        <v>90</v>
      </c>
      <c r="I16" s="62">
        <v>0.72199999999999998</v>
      </c>
      <c r="J16" s="83" t="s">
        <v>90</v>
      </c>
      <c r="K16" s="83" t="s">
        <v>90</v>
      </c>
      <c r="L16" s="59"/>
      <c r="M16" s="20" t="s">
        <v>18</v>
      </c>
      <c r="N16" s="83" t="s">
        <v>90</v>
      </c>
      <c r="O16" s="83" t="s">
        <v>90</v>
      </c>
      <c r="P16" s="83" t="s">
        <v>90</v>
      </c>
      <c r="Q16" s="83" t="s">
        <v>90</v>
      </c>
      <c r="R16" s="83" t="s">
        <v>90</v>
      </c>
      <c r="S16" s="83" t="s">
        <v>90</v>
      </c>
      <c r="T16" s="83" t="s">
        <v>90</v>
      </c>
      <c r="U16" s="83" t="s">
        <v>90</v>
      </c>
      <c r="V16" s="83" t="s">
        <v>90</v>
      </c>
      <c r="W16" s="83" t="s">
        <v>90</v>
      </c>
      <c r="X16" s="83" t="s">
        <v>90</v>
      </c>
      <c r="Y16" s="83" t="s">
        <v>90</v>
      </c>
      <c r="Z16" s="83" t="s">
        <v>90</v>
      </c>
      <c r="AA16" s="83" t="s">
        <v>90</v>
      </c>
      <c r="AB16" s="59"/>
      <c r="AC16" s="20" t="s">
        <v>18</v>
      </c>
      <c r="AD16" s="83" t="s">
        <v>90</v>
      </c>
      <c r="AE16" s="83" t="s">
        <v>90</v>
      </c>
      <c r="AF16" s="63">
        <v>2.1999999999999999E-2</v>
      </c>
      <c r="AG16" s="83" t="s">
        <v>90</v>
      </c>
      <c r="AH16" s="83" t="s">
        <v>90</v>
      </c>
      <c r="AI16" s="83" t="s">
        <v>90</v>
      </c>
      <c r="AJ16" s="83" t="s">
        <v>90</v>
      </c>
      <c r="AK16" s="83" t="s">
        <v>90</v>
      </c>
      <c r="AL16" s="83" t="s">
        <v>90</v>
      </c>
      <c r="AM16" s="83" t="s">
        <v>90</v>
      </c>
      <c r="AN16" s="83" t="s">
        <v>90</v>
      </c>
      <c r="AO16" s="83" t="s">
        <v>90</v>
      </c>
      <c r="AP16" s="59"/>
      <c r="AQ16" s="20" t="s">
        <v>18</v>
      </c>
      <c r="AR16" s="83" t="s">
        <v>90</v>
      </c>
      <c r="AS16" s="83" t="s">
        <v>90</v>
      </c>
      <c r="AT16" s="83" t="s">
        <v>90</v>
      </c>
      <c r="AU16" s="83" t="s">
        <v>90</v>
      </c>
      <c r="AV16" s="83" t="s">
        <v>90</v>
      </c>
      <c r="AW16" s="83" t="s">
        <v>90</v>
      </c>
      <c r="AX16" s="83" t="s">
        <v>90</v>
      </c>
      <c r="AY16" s="83" t="s">
        <v>90</v>
      </c>
      <c r="AZ16" s="59"/>
      <c r="BA16" s="20" t="s">
        <v>18</v>
      </c>
      <c r="BB16" s="63">
        <v>2.5000000000000001E-2</v>
      </c>
      <c r="BC16" s="83" t="s">
        <v>90</v>
      </c>
      <c r="BD16" s="83" t="s">
        <v>90</v>
      </c>
      <c r="BE16" s="83" t="s">
        <v>90</v>
      </c>
      <c r="BF16" s="83" t="s">
        <v>90</v>
      </c>
      <c r="BG16" s="83" t="s">
        <v>90</v>
      </c>
      <c r="BH16" s="83" t="s">
        <v>90</v>
      </c>
      <c r="BI16" s="83" t="s">
        <v>90</v>
      </c>
      <c r="BJ16" s="83" t="s">
        <v>90</v>
      </c>
      <c r="BK16" s="83" t="s">
        <v>90</v>
      </c>
      <c r="BL16" s="83" t="s">
        <v>90</v>
      </c>
      <c r="BM16" s="83" t="s">
        <v>90</v>
      </c>
      <c r="BN16" s="83" t="s">
        <v>90</v>
      </c>
      <c r="BO16" s="83" t="s">
        <v>90</v>
      </c>
      <c r="BP16" s="83" t="s">
        <v>90</v>
      </c>
      <c r="BQ16" s="83" t="s">
        <v>90</v>
      </c>
      <c r="BR16" s="83" t="s">
        <v>90</v>
      </c>
      <c r="BS16" s="83" t="s">
        <v>90</v>
      </c>
      <c r="BT16" s="83" t="s">
        <v>90</v>
      </c>
      <c r="BU16" s="83" t="s">
        <v>90</v>
      </c>
      <c r="BV16" s="83" t="s">
        <v>90</v>
      </c>
      <c r="BW16" s="59"/>
      <c r="BX16" s="20" t="s">
        <v>18</v>
      </c>
      <c r="BY16" s="83" t="s">
        <v>90</v>
      </c>
      <c r="BZ16" s="83" t="s">
        <v>90</v>
      </c>
      <c r="CA16" s="83" t="s">
        <v>90</v>
      </c>
      <c r="CB16" s="83" t="s">
        <v>90</v>
      </c>
      <c r="CC16" s="83" t="s">
        <v>90</v>
      </c>
      <c r="CD16" s="83" t="s">
        <v>90</v>
      </c>
      <c r="CE16" s="83" t="s">
        <v>90</v>
      </c>
      <c r="CF16" s="83" t="s">
        <v>90</v>
      </c>
      <c r="CG16" s="83" t="s">
        <v>90</v>
      </c>
      <c r="CH16" s="83" t="s">
        <v>90</v>
      </c>
      <c r="CI16" s="83" t="s">
        <v>90</v>
      </c>
    </row>
    <row r="17" spans="1:112" ht="16">
      <c r="A17" s="22" t="s">
        <v>12</v>
      </c>
      <c r="B17" s="61">
        <f>SUM(B6:B16)</f>
        <v>101.456</v>
      </c>
      <c r="C17" s="61">
        <f t="shared" ref="C17:BM17" si="0">SUM(C6:C16)</f>
        <v>101.55100000000002</v>
      </c>
      <c r="D17" s="61">
        <f t="shared" si="0"/>
        <v>101.38899999999998</v>
      </c>
      <c r="E17" s="61">
        <f t="shared" si="0"/>
        <v>101.08500000000001</v>
      </c>
      <c r="F17" s="61">
        <f t="shared" si="0"/>
        <v>101.50900000000001</v>
      </c>
      <c r="G17" s="61">
        <f t="shared" si="0"/>
        <v>101.60499999999999</v>
      </c>
      <c r="H17" s="61">
        <f t="shared" si="0"/>
        <v>101.01499999999999</v>
      </c>
      <c r="I17" s="61">
        <f t="shared" si="0"/>
        <v>102.119</v>
      </c>
      <c r="J17" s="61">
        <f t="shared" si="0"/>
        <v>100.923</v>
      </c>
      <c r="K17" s="61">
        <f t="shared" si="0"/>
        <v>101.032</v>
      </c>
      <c r="L17" s="59"/>
      <c r="M17" s="22" t="s">
        <v>12</v>
      </c>
      <c r="N17" s="61">
        <f t="shared" si="0"/>
        <v>100.833</v>
      </c>
      <c r="O17" s="61">
        <f t="shared" si="0"/>
        <v>100.97300000000001</v>
      </c>
      <c r="P17" s="61">
        <f t="shared" si="0"/>
        <v>101.08500000000001</v>
      </c>
      <c r="Q17" s="61">
        <f t="shared" si="0"/>
        <v>101.21299999999999</v>
      </c>
      <c r="R17" s="61">
        <f t="shared" si="0"/>
        <v>100.86500000000001</v>
      </c>
      <c r="S17" s="61">
        <f t="shared" si="0"/>
        <v>101.13099999999999</v>
      </c>
      <c r="T17" s="61">
        <f t="shared" si="0"/>
        <v>101.187</v>
      </c>
      <c r="U17" s="61">
        <f t="shared" si="0"/>
        <v>101.34199999999998</v>
      </c>
      <c r="V17" s="61">
        <f t="shared" si="0"/>
        <v>101.16700000000002</v>
      </c>
      <c r="W17" s="61">
        <f t="shared" si="0"/>
        <v>101.05200000000001</v>
      </c>
      <c r="X17" s="61">
        <f t="shared" si="0"/>
        <v>101.41200000000001</v>
      </c>
      <c r="Y17" s="61">
        <f t="shared" si="0"/>
        <v>101.69600000000001</v>
      </c>
      <c r="Z17" s="61">
        <f t="shared" si="0"/>
        <v>101.099</v>
      </c>
      <c r="AA17" s="61">
        <f t="shared" si="0"/>
        <v>101.03399999999999</v>
      </c>
      <c r="AB17" s="59"/>
      <c r="AC17" s="22" t="s">
        <v>12</v>
      </c>
      <c r="AD17" s="61">
        <f t="shared" si="0"/>
        <v>99.254000000000005</v>
      </c>
      <c r="AE17" s="61">
        <f t="shared" si="0"/>
        <v>99.990000000000009</v>
      </c>
      <c r="AF17" s="61">
        <f t="shared" si="0"/>
        <v>99.034000000000006</v>
      </c>
      <c r="AG17" s="61">
        <f t="shared" si="0"/>
        <v>99.373999999999995</v>
      </c>
      <c r="AH17" s="61">
        <f t="shared" si="0"/>
        <v>99.096999999999994</v>
      </c>
      <c r="AI17" s="61">
        <f t="shared" si="0"/>
        <v>99.62700000000001</v>
      </c>
      <c r="AJ17" s="61">
        <f t="shared" si="0"/>
        <v>99.042000000000016</v>
      </c>
      <c r="AK17" s="61">
        <f t="shared" si="0"/>
        <v>99.432000000000002</v>
      </c>
      <c r="AL17" s="61">
        <f t="shared" si="0"/>
        <v>98.89</v>
      </c>
      <c r="AM17" s="61">
        <f t="shared" si="0"/>
        <v>99.294000000000011</v>
      </c>
      <c r="AN17" s="61">
        <f t="shared" si="0"/>
        <v>99.244</v>
      </c>
      <c r="AO17" s="61">
        <f t="shared" si="0"/>
        <v>97.805999999999997</v>
      </c>
      <c r="AP17" s="59"/>
      <c r="AQ17" s="22" t="s">
        <v>12</v>
      </c>
      <c r="AR17" s="61">
        <f t="shared" si="0"/>
        <v>100.74</v>
      </c>
      <c r="AS17" s="61">
        <f t="shared" si="0"/>
        <v>99.858999999999995</v>
      </c>
      <c r="AT17" s="61">
        <f t="shared" si="0"/>
        <v>99.536000000000016</v>
      </c>
      <c r="AU17" s="61">
        <f t="shared" si="0"/>
        <v>99.725999999999999</v>
      </c>
      <c r="AV17" s="61">
        <f t="shared" si="0"/>
        <v>99.701000000000008</v>
      </c>
      <c r="AW17" s="61">
        <f t="shared" si="0"/>
        <v>101.49699999999999</v>
      </c>
      <c r="AX17" s="61">
        <f t="shared" si="0"/>
        <v>99.942999999999998</v>
      </c>
      <c r="AY17" s="61">
        <f t="shared" si="0"/>
        <v>99.350999999999985</v>
      </c>
      <c r="AZ17" s="59"/>
      <c r="BA17" s="22" t="s">
        <v>12</v>
      </c>
      <c r="BB17" s="61">
        <f t="shared" si="0"/>
        <v>98.63900000000001</v>
      </c>
      <c r="BC17" s="61">
        <f t="shared" si="0"/>
        <v>98.268000000000001</v>
      </c>
      <c r="BD17" s="61">
        <f t="shared" si="0"/>
        <v>99.427999999999997</v>
      </c>
      <c r="BE17" s="61">
        <f t="shared" si="0"/>
        <v>99.762999999999991</v>
      </c>
      <c r="BF17" s="61">
        <f t="shared" si="0"/>
        <v>99.756999999999991</v>
      </c>
      <c r="BG17" s="61">
        <f t="shared" si="0"/>
        <v>99.167000000000002</v>
      </c>
      <c r="BH17" s="61">
        <f t="shared" si="0"/>
        <v>99.51700000000001</v>
      </c>
      <c r="BI17" s="61">
        <f t="shared" si="0"/>
        <v>99.538999999999987</v>
      </c>
      <c r="BJ17" s="61">
        <f t="shared" si="0"/>
        <v>99.14</v>
      </c>
      <c r="BK17" s="61">
        <f t="shared" si="0"/>
        <v>98.766999999999996</v>
      </c>
      <c r="BL17" s="61">
        <f t="shared" si="0"/>
        <v>99.503</v>
      </c>
      <c r="BM17" s="61">
        <f t="shared" si="0"/>
        <v>99.364999999999995</v>
      </c>
      <c r="BN17" s="61">
        <f t="shared" ref="BN17:CI17" si="1">SUM(BN6:BN16)</f>
        <v>99.578000000000003</v>
      </c>
      <c r="BO17" s="61">
        <f t="shared" si="1"/>
        <v>98.974999999999994</v>
      </c>
      <c r="BP17" s="61">
        <f t="shared" si="1"/>
        <v>98.587999999999994</v>
      </c>
      <c r="BQ17" s="61">
        <f t="shared" si="1"/>
        <v>99.377999999999986</v>
      </c>
      <c r="BR17" s="61">
        <f t="shared" si="1"/>
        <v>99.207999999999998</v>
      </c>
      <c r="BS17" s="61">
        <f t="shared" si="1"/>
        <v>98.655999999999992</v>
      </c>
      <c r="BT17" s="61">
        <f t="shared" si="1"/>
        <v>99.060999999999993</v>
      </c>
      <c r="BU17" s="61">
        <f t="shared" si="1"/>
        <v>99.004999999999995</v>
      </c>
      <c r="BV17" s="61">
        <f t="shared" si="1"/>
        <v>99.058999999999997</v>
      </c>
      <c r="BW17" s="59"/>
      <c r="BX17" s="22" t="s">
        <v>12</v>
      </c>
      <c r="BY17" s="61">
        <f t="shared" si="1"/>
        <v>99.007000000000005</v>
      </c>
      <c r="BZ17" s="61">
        <f t="shared" si="1"/>
        <v>99.684999999999988</v>
      </c>
      <c r="CA17" s="61">
        <f t="shared" si="1"/>
        <v>99.120000000000019</v>
      </c>
      <c r="CB17" s="61">
        <f t="shared" si="1"/>
        <v>99.236000000000004</v>
      </c>
      <c r="CC17" s="61">
        <f t="shared" si="1"/>
        <v>99.719999999999985</v>
      </c>
      <c r="CD17" s="61">
        <f t="shared" si="1"/>
        <v>98.893999999999991</v>
      </c>
      <c r="CE17" s="61">
        <f t="shared" si="1"/>
        <v>99.167999999999978</v>
      </c>
      <c r="CF17" s="61">
        <f t="shared" si="1"/>
        <v>99.306000000000012</v>
      </c>
      <c r="CG17" s="61">
        <f t="shared" si="1"/>
        <v>99.03300000000003</v>
      </c>
      <c r="CH17" s="61">
        <f t="shared" si="1"/>
        <v>98.864999999999995</v>
      </c>
      <c r="CI17" s="61">
        <f t="shared" si="1"/>
        <v>98.896000000000015</v>
      </c>
    </row>
    <row r="18" spans="1:112" ht="16">
      <c r="A18" s="64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59"/>
      <c r="M18" s="64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59"/>
      <c r="AC18" s="64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59"/>
      <c r="AQ18" s="64"/>
      <c r="AR18" s="65"/>
      <c r="AS18" s="65"/>
      <c r="AT18" s="65"/>
      <c r="AU18" s="65"/>
      <c r="AV18" s="65"/>
      <c r="AW18" s="65"/>
      <c r="AX18" s="65"/>
      <c r="AY18" s="65"/>
      <c r="AZ18" s="59"/>
      <c r="BA18" s="64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59"/>
      <c r="BX18" s="64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</row>
    <row r="19" spans="1:112" s="3" customFormat="1" ht="60">
      <c r="A19" s="60" t="s">
        <v>65</v>
      </c>
      <c r="B19" s="77" t="s">
        <v>100</v>
      </c>
      <c r="C19" s="77" t="s">
        <v>101</v>
      </c>
      <c r="D19" s="4"/>
      <c r="E19" s="4"/>
      <c r="F19" s="4"/>
      <c r="G19" s="4"/>
      <c r="H19" s="4"/>
      <c r="I19" s="4"/>
      <c r="J19" s="4"/>
      <c r="K19" s="4"/>
      <c r="L19" s="4"/>
      <c r="M19" s="60" t="s">
        <v>77</v>
      </c>
      <c r="N19" s="77" t="s">
        <v>100</v>
      </c>
      <c r="O19" s="77" t="s">
        <v>101</v>
      </c>
      <c r="P19" s="4"/>
      <c r="Q19" s="4"/>
      <c r="R19" s="4"/>
      <c r="S19" s="4"/>
      <c r="T19" s="4"/>
      <c r="U19" s="4"/>
      <c r="V19" s="4"/>
      <c r="W19" s="4"/>
      <c r="X19" s="4"/>
      <c r="Y19" s="4"/>
      <c r="AC19" s="60" t="s">
        <v>44</v>
      </c>
      <c r="AD19" s="77" t="s">
        <v>100</v>
      </c>
      <c r="AE19" s="77" t="s">
        <v>101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5"/>
      <c r="AQ19" s="73" t="s">
        <v>87</v>
      </c>
      <c r="AR19" s="71" t="s">
        <v>88</v>
      </c>
      <c r="AS19" s="72" t="s">
        <v>79</v>
      </c>
      <c r="AW19" s="2"/>
      <c r="AX19" s="2"/>
      <c r="AY19" s="2"/>
      <c r="AZ19" s="2"/>
      <c r="BA19" s="60" t="s">
        <v>74</v>
      </c>
      <c r="BB19" s="70" t="s">
        <v>106</v>
      </c>
      <c r="BC19" s="86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6"/>
      <c r="BP19" s="2"/>
      <c r="BQ19" s="2"/>
      <c r="BR19" s="2"/>
      <c r="BS19" s="2"/>
      <c r="BT19" s="2"/>
      <c r="BU19" s="2"/>
      <c r="BV19" s="2"/>
      <c r="BW19" s="2"/>
      <c r="BX19" s="60" t="s">
        <v>76</v>
      </c>
      <c r="BY19" s="70" t="s">
        <v>97</v>
      </c>
      <c r="BZ19" s="71" t="s">
        <v>98</v>
      </c>
      <c r="CA19" s="2"/>
      <c r="CB19" s="7"/>
      <c r="CC19" s="2"/>
      <c r="CD19" s="2"/>
      <c r="CE19" s="2"/>
      <c r="CF19" s="2"/>
      <c r="CG19" s="2"/>
      <c r="CH19" s="2"/>
      <c r="CI19" s="7"/>
      <c r="CJ19" s="2"/>
      <c r="CK19" s="2"/>
      <c r="CL19" s="2"/>
      <c r="CM19" s="2"/>
      <c r="CN19" s="2"/>
      <c r="CP19" s="8"/>
    </row>
    <row r="20" spans="1:112" s="2" customFormat="1" ht="18">
      <c r="A20" s="20" t="s">
        <v>13</v>
      </c>
      <c r="B20" s="57">
        <f>AVERAGE(E6:H6)</f>
        <v>58.723749999999995</v>
      </c>
      <c r="C20" s="57">
        <f>AVERAGE(B6,K6)</f>
        <v>58.307500000000005</v>
      </c>
      <c r="D20" s="4"/>
      <c r="E20" s="4"/>
      <c r="F20" s="4"/>
      <c r="G20" s="4"/>
      <c r="H20" s="4"/>
      <c r="I20" s="4"/>
      <c r="J20" s="4"/>
      <c r="K20" s="4"/>
      <c r="M20" s="20" t="s">
        <v>13</v>
      </c>
      <c r="N20" s="57">
        <f>AVERAGE(O6:W6)</f>
        <v>58.524666666666661</v>
      </c>
      <c r="O20" s="57">
        <f>N6</f>
        <v>57.8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20" t="s">
        <v>13</v>
      </c>
      <c r="AD20" s="78">
        <f>AVERAGE(AI6:AL6)</f>
        <v>57.534499999999994</v>
      </c>
      <c r="AE20" s="78">
        <f>AD6</f>
        <v>57.164999999999999</v>
      </c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9"/>
      <c r="AQ20" s="20" t="s">
        <v>13</v>
      </c>
      <c r="AR20" s="92">
        <v>50.036000000000001</v>
      </c>
      <c r="AS20" s="92">
        <v>56.037999999999997</v>
      </c>
      <c r="AW20" s="4"/>
      <c r="AX20" s="4"/>
      <c r="AY20" s="4"/>
      <c r="AZ20" s="4"/>
      <c r="BA20" s="20" t="s">
        <v>13</v>
      </c>
      <c r="BB20" s="92">
        <f>AVERAGE(BB6:BV6)</f>
        <v>56.855190476190465</v>
      </c>
      <c r="BC20" s="87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10"/>
      <c r="BP20" s="4"/>
      <c r="BQ20" s="4"/>
      <c r="BR20" s="4"/>
      <c r="BS20" s="4"/>
      <c r="BT20" s="4"/>
      <c r="BU20" s="4"/>
      <c r="BV20" s="4"/>
      <c r="BW20" s="4"/>
      <c r="BX20" s="20" t="s">
        <v>13</v>
      </c>
      <c r="BY20" s="63">
        <v>56.32</v>
      </c>
      <c r="BZ20" s="63">
        <v>57.362000000000002</v>
      </c>
      <c r="CA20" s="4"/>
      <c r="CB20" s="10"/>
      <c r="CC20" s="4"/>
      <c r="CD20" s="4"/>
      <c r="CE20" s="4"/>
      <c r="CF20" s="4"/>
      <c r="CG20" s="4"/>
      <c r="CH20" s="4"/>
      <c r="CI20" s="10"/>
      <c r="CJ20" s="4"/>
      <c r="CK20" s="4"/>
      <c r="CL20" s="4"/>
      <c r="CM20" s="4"/>
      <c r="CN20" s="4"/>
      <c r="CO20" s="3"/>
      <c r="CP20" s="10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</row>
    <row r="21" spans="1:112" ht="18">
      <c r="A21" s="20" t="s">
        <v>14</v>
      </c>
      <c r="B21" s="57">
        <f t="shared" ref="B21:B27" si="2">AVERAGE(E7:H7)</f>
        <v>0.49874999999999997</v>
      </c>
      <c r="C21" s="57">
        <f t="shared" ref="C21:C28" si="3">AVERAGE(B7,K7)</f>
        <v>1.014</v>
      </c>
      <c r="D21" s="1"/>
      <c r="E21" s="1"/>
      <c r="F21" s="1"/>
      <c r="G21" s="1"/>
      <c r="H21" s="1"/>
      <c r="I21" s="1"/>
      <c r="J21" s="1"/>
      <c r="K21" s="1"/>
      <c r="L21" s="1"/>
      <c r="M21" s="20" t="s">
        <v>14</v>
      </c>
      <c r="N21" s="57">
        <f>AVERAGE(O7:W7)</f>
        <v>0.64399999999999991</v>
      </c>
      <c r="O21" s="57">
        <f>N7</f>
        <v>0.997</v>
      </c>
      <c r="P21" s="1"/>
      <c r="Q21" s="1"/>
      <c r="R21" s="1"/>
      <c r="S21" s="1"/>
      <c r="T21" s="1"/>
      <c r="U21" s="1"/>
      <c r="V21" s="1"/>
      <c r="W21" s="1"/>
      <c r="X21" s="1"/>
      <c r="Y21" s="1"/>
      <c r="AC21" s="20" t="s">
        <v>14</v>
      </c>
      <c r="AD21" s="78">
        <f t="shared" ref="AD21:AD27" si="4">AVERAGE(AI7:AL7)</f>
        <v>0.53500000000000003</v>
      </c>
      <c r="AE21" s="78">
        <f t="shared" ref="AE21:AE30" si="5">AD7</f>
        <v>0.95199999999999996</v>
      </c>
      <c r="AQ21" s="20" t="s">
        <v>14</v>
      </c>
      <c r="AR21" s="92">
        <v>10.574999999999999</v>
      </c>
      <c r="AS21" s="92">
        <v>2.6869999999999998</v>
      </c>
      <c r="BA21" s="20" t="s">
        <v>14</v>
      </c>
      <c r="BB21" s="92">
        <f t="shared" ref="BB21:BB27" si="6">AVERAGE(BB7:BV7)</f>
        <v>1.6188095238095237</v>
      </c>
      <c r="BC21" s="87"/>
      <c r="BX21" s="20" t="s">
        <v>14</v>
      </c>
      <c r="BY21" s="63">
        <v>2.5099999999999998</v>
      </c>
      <c r="BZ21" s="63">
        <v>1.099</v>
      </c>
    </row>
    <row r="22" spans="1:112" ht="18">
      <c r="A22" s="20" t="s">
        <v>15</v>
      </c>
      <c r="B22" s="78" t="s">
        <v>90</v>
      </c>
      <c r="C22" s="78" t="s">
        <v>90</v>
      </c>
      <c r="D22" s="1"/>
      <c r="E22" s="1"/>
      <c r="F22" s="1"/>
      <c r="G22" s="1"/>
      <c r="H22" s="1"/>
      <c r="I22" s="1"/>
      <c r="J22" s="1"/>
      <c r="K22" s="1"/>
      <c r="L22" s="1"/>
      <c r="M22" s="20" t="s">
        <v>15</v>
      </c>
      <c r="N22" s="78" t="s">
        <v>90</v>
      </c>
      <c r="O22" s="78" t="s">
        <v>90</v>
      </c>
      <c r="P22" s="1"/>
      <c r="Q22" s="1"/>
      <c r="R22" s="1"/>
      <c r="S22" s="1"/>
      <c r="T22" s="1"/>
      <c r="U22" s="1"/>
      <c r="V22" s="1"/>
      <c r="W22" s="1"/>
      <c r="X22" s="1"/>
      <c r="Y22" s="1"/>
      <c r="AC22" s="20" t="s">
        <v>15</v>
      </c>
      <c r="AD22" s="78" t="s">
        <v>109</v>
      </c>
      <c r="AE22" s="78" t="str">
        <f t="shared" si="5"/>
        <v>BDL</v>
      </c>
      <c r="AQ22" s="20" t="s">
        <v>15</v>
      </c>
      <c r="AR22" s="66" t="s">
        <v>91</v>
      </c>
      <c r="AS22" s="66" t="s">
        <v>90</v>
      </c>
      <c r="BA22" s="20" t="s">
        <v>15</v>
      </c>
      <c r="BB22" s="92" t="s">
        <v>91</v>
      </c>
      <c r="BC22" s="88"/>
      <c r="BX22" s="20" t="s">
        <v>15</v>
      </c>
      <c r="BY22" s="66" t="s">
        <v>91</v>
      </c>
      <c r="BZ22" s="66" t="s">
        <v>90</v>
      </c>
    </row>
    <row r="23" spans="1:112" ht="18">
      <c r="A23" s="20" t="s">
        <v>16</v>
      </c>
      <c r="B23" s="57">
        <f t="shared" si="2"/>
        <v>0.127</v>
      </c>
      <c r="C23" s="57">
        <f t="shared" si="3"/>
        <v>0.214</v>
      </c>
      <c r="D23" s="1"/>
      <c r="E23" s="1"/>
      <c r="F23" s="1"/>
      <c r="G23" s="1"/>
      <c r="H23" s="1"/>
      <c r="I23" s="1"/>
      <c r="J23" s="1"/>
      <c r="K23" s="1"/>
      <c r="L23" s="1"/>
      <c r="M23" s="20" t="s">
        <v>16</v>
      </c>
      <c r="N23" s="57">
        <f>AVERAGE(O9:W9)</f>
        <v>0.12811111111111112</v>
      </c>
      <c r="O23" s="57">
        <f>N9</f>
        <v>0.16700000000000001</v>
      </c>
      <c r="P23" s="1"/>
      <c r="Q23" s="1"/>
      <c r="R23" s="1"/>
      <c r="S23" s="1"/>
      <c r="T23" s="1"/>
      <c r="U23" s="1"/>
      <c r="V23" s="1"/>
      <c r="W23" s="1"/>
      <c r="X23" s="1"/>
      <c r="Y23" s="1"/>
      <c r="AC23" s="20" t="s">
        <v>16</v>
      </c>
      <c r="AD23" s="78" t="s">
        <v>109</v>
      </c>
      <c r="AE23" s="78">
        <f t="shared" si="5"/>
        <v>0.21</v>
      </c>
      <c r="AQ23" s="20" t="s">
        <v>16</v>
      </c>
      <c r="AR23" s="92">
        <v>1.113</v>
      </c>
      <c r="AS23" s="92">
        <v>0.22600000000000001</v>
      </c>
      <c r="BA23" s="20" t="s">
        <v>16</v>
      </c>
      <c r="BB23" s="92" t="s">
        <v>90</v>
      </c>
      <c r="BC23" s="88"/>
      <c r="BX23" s="20" t="s">
        <v>16</v>
      </c>
      <c r="BY23" s="63">
        <v>0.13200000000000001</v>
      </c>
      <c r="BZ23" s="66" t="s">
        <v>90</v>
      </c>
    </row>
    <row r="24" spans="1:112" ht="16">
      <c r="A24" s="21" t="s">
        <v>4</v>
      </c>
      <c r="B24" s="57">
        <f t="shared" si="2"/>
        <v>5.3717500000000005</v>
      </c>
      <c r="C24" s="57">
        <f t="shared" si="3"/>
        <v>5.5354999999999999</v>
      </c>
      <c r="D24" s="1"/>
      <c r="E24" s="1"/>
      <c r="F24" s="1"/>
      <c r="G24" s="1"/>
      <c r="H24" s="1"/>
      <c r="I24" s="1"/>
      <c r="J24" s="1"/>
      <c r="K24" s="1"/>
      <c r="L24" s="1"/>
      <c r="M24" s="21" t="s">
        <v>4</v>
      </c>
      <c r="N24" s="57">
        <f>AVERAGE(O10:W10)</f>
        <v>5.4076666666666666</v>
      </c>
      <c r="O24" s="57">
        <f>N10</f>
        <v>6.0250000000000004</v>
      </c>
      <c r="P24" s="1"/>
      <c r="Q24" s="1"/>
      <c r="R24" s="1"/>
      <c r="S24" s="1"/>
      <c r="T24" s="1"/>
      <c r="U24" s="1"/>
      <c r="V24" s="1"/>
      <c r="W24" s="1"/>
      <c r="X24" s="1"/>
      <c r="Y24" s="1"/>
      <c r="AC24" s="21" t="s">
        <v>4</v>
      </c>
      <c r="AD24" s="78">
        <f t="shared" si="4"/>
        <v>5.1470000000000002</v>
      </c>
      <c r="AE24" s="78">
        <f t="shared" si="5"/>
        <v>5.399</v>
      </c>
      <c r="AQ24" s="21" t="s">
        <v>4</v>
      </c>
      <c r="AR24" s="92">
        <v>6.5830000000000002</v>
      </c>
      <c r="AS24" s="92">
        <v>6.2789999999999999</v>
      </c>
      <c r="BA24" s="21" t="s">
        <v>4</v>
      </c>
      <c r="BB24" s="92">
        <f t="shared" si="6"/>
        <v>6.0505714285714287</v>
      </c>
      <c r="BC24" s="87"/>
      <c r="BX24" s="21" t="s">
        <v>4</v>
      </c>
      <c r="BY24" s="63">
        <v>6.2229999999999999</v>
      </c>
      <c r="BZ24" s="63">
        <v>5.8879999999999999</v>
      </c>
    </row>
    <row r="25" spans="1:112" ht="16">
      <c r="A25" s="20" t="s">
        <v>3</v>
      </c>
      <c r="B25" s="57">
        <f t="shared" si="2"/>
        <v>0.11866666666666666</v>
      </c>
      <c r="C25" s="57">
        <f t="shared" si="3"/>
        <v>0.11</v>
      </c>
      <c r="D25" s="1"/>
      <c r="E25" s="1"/>
      <c r="F25" s="1"/>
      <c r="G25" s="1"/>
      <c r="H25" s="1"/>
      <c r="I25" s="1"/>
      <c r="J25" s="1"/>
      <c r="K25" s="1"/>
      <c r="L25" s="1"/>
      <c r="M25" s="20" t="s">
        <v>3</v>
      </c>
      <c r="N25" s="57">
        <f>AVERAGE(O11:W11)</f>
        <v>0.10288888888888889</v>
      </c>
      <c r="O25" s="57">
        <f>N11</f>
        <v>0.186</v>
      </c>
      <c r="P25" s="1"/>
      <c r="Q25" s="1"/>
      <c r="R25" s="1"/>
      <c r="S25" s="1"/>
      <c r="T25" s="1"/>
      <c r="U25" s="1"/>
      <c r="V25" s="1"/>
      <c r="W25" s="1"/>
      <c r="X25" s="1"/>
      <c r="Y25" s="1"/>
      <c r="AC25" s="20" t="s">
        <v>3</v>
      </c>
      <c r="AD25" s="78">
        <f t="shared" si="4"/>
        <v>9.0666666666666673E-2</v>
      </c>
      <c r="AE25" s="78">
        <f t="shared" si="5"/>
        <v>0.14099999999999999</v>
      </c>
      <c r="AQ25" s="20" t="s">
        <v>3</v>
      </c>
      <c r="AR25" s="92">
        <v>0.21</v>
      </c>
      <c r="AS25" s="92">
        <v>0.26800000000000002</v>
      </c>
      <c r="BA25" s="20" t="s">
        <v>3</v>
      </c>
      <c r="BB25" s="92">
        <f t="shared" si="6"/>
        <v>0.23204761904761906</v>
      </c>
      <c r="BC25" s="87"/>
      <c r="BX25" s="20" t="s">
        <v>3</v>
      </c>
      <c r="BY25" s="63">
        <v>0</v>
      </c>
      <c r="BZ25" s="63">
        <v>0.25600000000000001</v>
      </c>
    </row>
    <row r="26" spans="1:112" ht="16">
      <c r="A26" s="20" t="s">
        <v>1</v>
      </c>
      <c r="B26" s="57">
        <f t="shared" si="2"/>
        <v>36.34225</v>
      </c>
      <c r="C26" s="57">
        <f t="shared" si="3"/>
        <v>35.811</v>
      </c>
      <c r="D26" s="1"/>
      <c r="E26" s="1"/>
      <c r="F26" s="1"/>
      <c r="G26" s="1"/>
      <c r="H26" s="1"/>
      <c r="I26" s="1"/>
      <c r="J26" s="1"/>
      <c r="K26" s="1"/>
      <c r="L26" s="1"/>
      <c r="M26" s="20" t="s">
        <v>1</v>
      </c>
      <c r="N26" s="57">
        <f>AVERAGE(O12:W12)</f>
        <v>36.150666666666666</v>
      </c>
      <c r="O26" s="57">
        <f>N12</f>
        <v>35.473999999999997</v>
      </c>
      <c r="P26" s="1"/>
      <c r="Q26" s="1"/>
      <c r="R26" s="1"/>
      <c r="S26" s="1"/>
      <c r="T26" s="1"/>
      <c r="U26" s="1"/>
      <c r="V26" s="1"/>
      <c r="W26" s="1"/>
      <c r="X26" s="1"/>
      <c r="Y26" s="1"/>
      <c r="AC26" s="20" t="s">
        <v>1</v>
      </c>
      <c r="AD26" s="78">
        <f t="shared" si="4"/>
        <v>35.679249999999996</v>
      </c>
      <c r="AE26" s="78">
        <f t="shared" si="5"/>
        <v>35.186999999999998</v>
      </c>
      <c r="AQ26" s="20" t="s">
        <v>1</v>
      </c>
      <c r="AR26" s="92">
        <v>32.075000000000003</v>
      </c>
      <c r="AS26" s="92">
        <v>33.642000000000003</v>
      </c>
      <c r="BA26" s="20" t="s">
        <v>1</v>
      </c>
      <c r="BB26" s="92">
        <f t="shared" si="6"/>
        <v>34.166095238095238</v>
      </c>
      <c r="BC26" s="87"/>
      <c r="BX26" s="20" t="s">
        <v>1</v>
      </c>
      <c r="BY26" s="63">
        <v>33.606999999999999</v>
      </c>
      <c r="BZ26" s="63">
        <v>33.987000000000002</v>
      </c>
    </row>
    <row r="27" spans="1:112" ht="16">
      <c r="A27" s="20" t="s">
        <v>2</v>
      </c>
      <c r="B27" s="57">
        <f t="shared" si="2"/>
        <v>0.113</v>
      </c>
      <c r="C27" s="57">
        <f t="shared" si="3"/>
        <v>0.193</v>
      </c>
      <c r="D27" s="1"/>
      <c r="E27" s="1"/>
      <c r="F27" s="1"/>
      <c r="G27" s="1"/>
      <c r="H27" s="1"/>
      <c r="I27" s="1"/>
      <c r="J27" s="1"/>
      <c r="K27" s="1"/>
      <c r="L27" s="1"/>
      <c r="M27" s="20" t="s">
        <v>2</v>
      </c>
      <c r="N27" s="57">
        <f>AVERAGE(O13:W13)</f>
        <v>0.14711111111111111</v>
      </c>
      <c r="O27" s="57">
        <f>N13</f>
        <v>0.184</v>
      </c>
      <c r="P27" s="1"/>
      <c r="Q27" s="1"/>
      <c r="R27" s="1"/>
      <c r="S27" s="1"/>
      <c r="T27" s="1"/>
      <c r="U27" s="1"/>
      <c r="V27" s="1"/>
      <c r="W27" s="1"/>
      <c r="X27" s="1"/>
      <c r="Y27" s="1"/>
      <c r="AC27" s="20" t="s">
        <v>2</v>
      </c>
      <c r="AD27" s="78">
        <f t="shared" si="4"/>
        <v>0.15899999999999997</v>
      </c>
      <c r="AE27" s="78">
        <f t="shared" si="5"/>
        <v>0.2</v>
      </c>
      <c r="AQ27" s="20" t="s">
        <v>2</v>
      </c>
      <c r="AR27" s="92">
        <v>0.14799999999999999</v>
      </c>
      <c r="AS27" s="92">
        <v>0.21099999999999999</v>
      </c>
      <c r="BA27" s="20" t="s">
        <v>2</v>
      </c>
      <c r="BB27" s="92">
        <f t="shared" si="6"/>
        <v>0.19657142857142856</v>
      </c>
      <c r="BC27" s="87"/>
      <c r="BX27" s="20" t="s">
        <v>2</v>
      </c>
      <c r="BY27" s="63">
        <v>0.215</v>
      </c>
      <c r="BZ27" s="63">
        <v>0.191</v>
      </c>
    </row>
    <row r="28" spans="1:112" ht="16">
      <c r="A28" s="20" t="s">
        <v>5</v>
      </c>
      <c r="B28" s="78" t="s">
        <v>91</v>
      </c>
      <c r="C28" s="57">
        <f t="shared" si="3"/>
        <v>0.11799999999999999</v>
      </c>
      <c r="D28" s="1"/>
      <c r="E28" s="1"/>
      <c r="F28" s="1"/>
      <c r="G28" s="1"/>
      <c r="H28" s="1"/>
      <c r="I28" s="1"/>
      <c r="J28" s="1"/>
      <c r="K28" s="1"/>
      <c r="L28" s="1"/>
      <c r="M28" s="20" t="s">
        <v>5</v>
      </c>
      <c r="N28" s="78" t="s">
        <v>90</v>
      </c>
      <c r="O28" s="78" t="s">
        <v>90</v>
      </c>
      <c r="P28" s="1"/>
      <c r="Q28" s="1"/>
      <c r="R28" s="1"/>
      <c r="S28" s="1"/>
      <c r="T28" s="1"/>
      <c r="U28" s="1"/>
      <c r="V28" s="1"/>
      <c r="W28" s="1"/>
      <c r="X28" s="1"/>
      <c r="Y28" s="1"/>
      <c r="AC28" s="20" t="s">
        <v>5</v>
      </c>
      <c r="AD28" s="78" t="s">
        <v>109</v>
      </c>
      <c r="AE28" s="78" t="str">
        <f t="shared" si="5"/>
        <v>BDL</v>
      </c>
      <c r="AQ28" s="20" t="s">
        <v>5</v>
      </c>
      <c r="AR28" s="66" t="s">
        <v>91</v>
      </c>
      <c r="AS28" s="66" t="s">
        <v>90</v>
      </c>
      <c r="BA28" s="20" t="s">
        <v>5</v>
      </c>
      <c r="BB28" s="92" t="s">
        <v>90</v>
      </c>
      <c r="BC28" s="87"/>
      <c r="BX28" s="20" t="s">
        <v>5</v>
      </c>
      <c r="BY28" s="66" t="s">
        <v>90</v>
      </c>
      <c r="BZ28" s="63">
        <v>0.113</v>
      </c>
    </row>
    <row r="29" spans="1:112" ht="18">
      <c r="A29" s="20" t="s">
        <v>17</v>
      </c>
      <c r="B29" s="78" t="s">
        <v>91</v>
      </c>
      <c r="C29" s="78" t="s">
        <v>91</v>
      </c>
      <c r="D29" s="1"/>
      <c r="E29" s="1"/>
      <c r="F29" s="1"/>
      <c r="G29" s="1"/>
      <c r="H29" s="1"/>
      <c r="I29" s="1"/>
      <c r="J29" s="1"/>
      <c r="K29" s="1"/>
      <c r="L29" s="1"/>
      <c r="M29" s="20" t="s">
        <v>17</v>
      </c>
      <c r="N29" s="78" t="s">
        <v>90</v>
      </c>
      <c r="O29" s="78" t="s">
        <v>90</v>
      </c>
      <c r="P29" s="1"/>
      <c r="Q29" s="1"/>
      <c r="R29" s="1"/>
      <c r="S29" s="1"/>
      <c r="T29" s="1"/>
      <c r="U29" s="1"/>
      <c r="V29" s="1"/>
      <c r="W29" s="1"/>
      <c r="X29" s="1"/>
      <c r="Y29" s="1"/>
      <c r="AC29" s="20" t="s">
        <v>17</v>
      </c>
      <c r="AD29" s="78" t="s">
        <v>109</v>
      </c>
      <c r="AE29" s="78" t="str">
        <f t="shared" si="5"/>
        <v>BDL</v>
      </c>
      <c r="AQ29" s="20" t="s">
        <v>17</v>
      </c>
      <c r="AR29" s="66" t="s">
        <v>91</v>
      </c>
      <c r="AS29" s="66" t="s">
        <v>90</v>
      </c>
      <c r="BA29" s="20" t="s">
        <v>17</v>
      </c>
      <c r="BB29" s="92" t="s">
        <v>90</v>
      </c>
      <c r="BC29" s="88"/>
      <c r="BX29" s="20" t="s">
        <v>17</v>
      </c>
      <c r="BY29" s="66" t="s">
        <v>90</v>
      </c>
      <c r="BZ29" s="66" t="s">
        <v>90</v>
      </c>
    </row>
    <row r="30" spans="1:112" ht="18">
      <c r="A30" s="20" t="s">
        <v>18</v>
      </c>
      <c r="B30" s="78" t="s">
        <v>90</v>
      </c>
      <c r="C30" s="78" t="s">
        <v>91</v>
      </c>
      <c r="D30" s="1"/>
      <c r="E30" s="1"/>
      <c r="F30" s="1"/>
      <c r="G30" s="1"/>
      <c r="H30" s="1"/>
      <c r="I30" s="1"/>
      <c r="J30" s="1"/>
      <c r="K30" s="1"/>
      <c r="L30" s="1"/>
      <c r="M30" s="20" t="s">
        <v>18</v>
      </c>
      <c r="N30" s="78" t="s">
        <v>90</v>
      </c>
      <c r="O30" s="78" t="s">
        <v>90</v>
      </c>
      <c r="P30" s="1"/>
      <c r="Q30" s="1"/>
      <c r="R30" s="1"/>
      <c r="S30" s="1"/>
      <c r="T30" s="1"/>
      <c r="U30" s="1"/>
      <c r="V30" s="1"/>
      <c r="W30" s="1"/>
      <c r="X30" s="1"/>
      <c r="Y30" s="1"/>
      <c r="AC30" s="20" t="s">
        <v>18</v>
      </c>
      <c r="AD30" s="78" t="s">
        <v>90</v>
      </c>
      <c r="AE30" s="78" t="str">
        <f t="shared" si="5"/>
        <v>BDL</v>
      </c>
      <c r="AQ30" s="20" t="s">
        <v>18</v>
      </c>
      <c r="AR30" s="66" t="s">
        <v>91</v>
      </c>
      <c r="AS30" s="66" t="s">
        <v>90</v>
      </c>
      <c r="BA30" s="20" t="s">
        <v>18</v>
      </c>
      <c r="BB30" s="92" t="s">
        <v>90</v>
      </c>
      <c r="BC30" s="88"/>
      <c r="BX30" s="20" t="s">
        <v>18</v>
      </c>
      <c r="BY30" s="66" t="s">
        <v>90</v>
      </c>
      <c r="BZ30" s="66" t="s">
        <v>90</v>
      </c>
    </row>
    <row r="31" spans="1:112" ht="16">
      <c r="A31" s="22" t="s">
        <v>12</v>
      </c>
      <c r="B31" s="57">
        <f>SUM(B20:B30)</f>
        <v>101.29516666666666</v>
      </c>
      <c r="C31" s="57">
        <f>SUM(C20:C30)</f>
        <v>101.30300000000001</v>
      </c>
      <c r="D31" s="1"/>
      <c r="E31" s="1"/>
      <c r="F31" s="1"/>
      <c r="G31" s="1"/>
      <c r="H31" s="1"/>
      <c r="I31" s="1"/>
      <c r="J31" s="1"/>
      <c r="K31" s="1"/>
      <c r="L31" s="1"/>
      <c r="M31" s="22" t="s">
        <v>12</v>
      </c>
      <c r="N31" s="57">
        <f>SUM(N20:N30)</f>
        <v>101.1051111111111</v>
      </c>
      <c r="O31" s="57">
        <f>SUM(O20:O30)</f>
        <v>100.833</v>
      </c>
      <c r="P31" s="1"/>
      <c r="Q31" s="1"/>
      <c r="R31" s="1"/>
      <c r="S31" s="1"/>
      <c r="T31" s="1"/>
      <c r="U31" s="1"/>
      <c r="V31" s="1"/>
      <c r="W31" s="1"/>
      <c r="X31" s="1"/>
      <c r="Y31" s="1"/>
      <c r="AC31" s="22" t="s">
        <v>12</v>
      </c>
      <c r="AD31" s="57">
        <f>SUM(AD20:AD30)</f>
        <v>99.145416666666662</v>
      </c>
      <c r="AE31" s="57">
        <f>SUM(AE20:AE30)</f>
        <v>99.254000000000005</v>
      </c>
      <c r="AQ31" s="22" t="s">
        <v>12</v>
      </c>
      <c r="AR31" s="61">
        <f t="shared" ref="AR31:AS31" si="7">SUM(AR20:AR30)</f>
        <v>100.74</v>
      </c>
      <c r="AS31" s="61">
        <f t="shared" si="7"/>
        <v>99.350999999999985</v>
      </c>
      <c r="BA31" s="22" t="s">
        <v>12</v>
      </c>
      <c r="BB31" s="63">
        <f>SUM(BB20:BB30)</f>
        <v>99.119285714285709</v>
      </c>
      <c r="BC31" s="65"/>
      <c r="BX31" s="22" t="s">
        <v>12</v>
      </c>
      <c r="BY31" s="61">
        <f t="shared" ref="BY31:BZ31" si="8">SUM(BY20:BY30)</f>
        <v>99.007000000000005</v>
      </c>
      <c r="BZ31" s="61">
        <f t="shared" si="8"/>
        <v>98.896000000000015</v>
      </c>
    </row>
    <row r="32" spans="1:112">
      <c r="D32" s="1"/>
      <c r="E32" s="1"/>
      <c r="F32" s="1"/>
      <c r="G32" s="1"/>
      <c r="H32" s="1"/>
      <c r="I32" s="1"/>
      <c r="J32" s="1"/>
      <c r="K32" s="1"/>
      <c r="L32" s="1"/>
      <c r="P32" s="1"/>
      <c r="Q32" s="1"/>
      <c r="R32" s="1"/>
      <c r="S32" s="1"/>
      <c r="T32" s="1"/>
      <c r="U32" s="1"/>
      <c r="V32" s="1"/>
      <c r="W32" s="1"/>
      <c r="X32" s="1"/>
      <c r="Y32" s="1"/>
      <c r="BC32" s="89"/>
    </row>
    <row r="33" spans="1:78" ht="60">
      <c r="A33" s="60" t="s">
        <v>65</v>
      </c>
      <c r="B33" s="77" t="s">
        <v>100</v>
      </c>
      <c r="C33" s="77" t="s">
        <v>101</v>
      </c>
      <c r="D33" s="1"/>
      <c r="E33" s="1"/>
      <c r="F33" s="1"/>
      <c r="G33" s="1"/>
      <c r="H33" s="1"/>
      <c r="I33" s="1"/>
      <c r="J33" s="1"/>
      <c r="K33" s="1"/>
      <c r="L33" s="1"/>
      <c r="M33" s="60" t="s">
        <v>67</v>
      </c>
      <c r="N33" s="77" t="s">
        <v>100</v>
      </c>
      <c r="O33" s="77" t="s">
        <v>101</v>
      </c>
      <c r="P33" s="1"/>
      <c r="Q33" s="1"/>
      <c r="R33" s="1"/>
      <c r="S33" s="1"/>
      <c r="T33" s="1"/>
      <c r="U33" s="1"/>
      <c r="V33" s="1"/>
      <c r="W33" s="1"/>
      <c r="X33" s="1"/>
      <c r="Y33" s="1"/>
      <c r="AC33" s="60" t="s">
        <v>44</v>
      </c>
      <c r="AD33" s="77" t="s">
        <v>100</v>
      </c>
      <c r="AE33" s="77" t="s">
        <v>101</v>
      </c>
      <c r="AQ33" s="73" t="s">
        <v>87</v>
      </c>
      <c r="AR33" s="74" t="s">
        <v>78</v>
      </c>
      <c r="AS33" s="74" t="s">
        <v>79</v>
      </c>
      <c r="BA33" s="60" t="s">
        <v>74</v>
      </c>
      <c r="BB33" s="70" t="s">
        <v>106</v>
      </c>
      <c r="BC33" s="86"/>
      <c r="BX33" s="60" t="s">
        <v>76</v>
      </c>
      <c r="BY33" s="70" t="s">
        <v>97</v>
      </c>
      <c r="BZ33" s="71" t="s">
        <v>98</v>
      </c>
    </row>
    <row r="34" spans="1:78" ht="16">
      <c r="A34" s="53" t="s">
        <v>92</v>
      </c>
      <c r="B34" s="79">
        <v>1.9856857300051809</v>
      </c>
      <c r="C34" s="79">
        <v>1.9754243183819964</v>
      </c>
      <c r="D34" s="1"/>
      <c r="E34" s="1"/>
      <c r="F34" s="1"/>
      <c r="G34" s="1"/>
      <c r="H34" s="1"/>
      <c r="I34" s="1"/>
      <c r="J34" s="1"/>
      <c r="K34" s="1"/>
      <c r="L34" s="1"/>
      <c r="M34" s="53" t="s">
        <v>92</v>
      </c>
      <c r="N34" s="79">
        <v>1.9831476752354333</v>
      </c>
      <c r="O34" s="79">
        <v>1.9696116541786046</v>
      </c>
      <c r="Q34" s="1"/>
      <c r="R34" s="1"/>
      <c r="S34" s="1"/>
      <c r="T34" s="1"/>
      <c r="U34" s="1"/>
      <c r="V34" s="1"/>
      <c r="W34" s="1"/>
      <c r="X34" s="1"/>
      <c r="Y34" s="1"/>
      <c r="AC34" s="53" t="s">
        <v>92</v>
      </c>
      <c r="AD34" s="94">
        <v>1.9855624600446282</v>
      </c>
      <c r="AE34" s="94">
        <v>1.9753419953717657</v>
      </c>
      <c r="AQ34" s="53" t="s">
        <v>92</v>
      </c>
      <c r="AR34" s="68">
        <v>1.7100134905568221</v>
      </c>
      <c r="AS34" s="68">
        <v>1.9450419193739414</v>
      </c>
      <c r="BA34" s="53" t="s">
        <v>92</v>
      </c>
      <c r="BB34" s="95">
        <v>1.974762016600514</v>
      </c>
      <c r="BC34" s="90"/>
      <c r="BX34" s="53" t="s">
        <v>92</v>
      </c>
      <c r="BY34" s="95">
        <v>1.9603704143758665</v>
      </c>
      <c r="BZ34" s="95">
        <v>1.9993710836429754</v>
      </c>
    </row>
    <row r="35" spans="1:78" ht="16">
      <c r="A35" s="53" t="s">
        <v>93</v>
      </c>
      <c r="B35" s="79">
        <v>1.4314269994819107E-2</v>
      </c>
      <c r="C35" s="79">
        <v>2.4575681618003609E-2</v>
      </c>
      <c r="D35" s="1"/>
      <c r="E35" s="1"/>
      <c r="F35" s="1"/>
      <c r="G35" s="1"/>
      <c r="H35" s="1"/>
      <c r="I35" s="1"/>
      <c r="J35" s="1"/>
      <c r="K35" s="1"/>
      <c r="L35" s="1"/>
      <c r="M35" s="53" t="s">
        <v>93</v>
      </c>
      <c r="N35" s="79">
        <v>1.6852324764566662E-2</v>
      </c>
      <c r="O35" s="79">
        <v>3.0388345821395379E-2</v>
      </c>
      <c r="Q35" s="1"/>
      <c r="R35" s="1"/>
      <c r="S35" s="1"/>
      <c r="T35" s="1"/>
      <c r="U35" s="1"/>
      <c r="V35" s="1"/>
      <c r="W35" s="1"/>
      <c r="X35" s="1"/>
      <c r="Y35" s="1"/>
      <c r="AC35" s="53" t="s">
        <v>93</v>
      </c>
      <c r="AD35" s="94">
        <v>1.4437539955371781E-2</v>
      </c>
      <c r="AE35" s="94">
        <v>2.4658004628234309E-2</v>
      </c>
      <c r="AQ35" s="53" t="s">
        <v>93</v>
      </c>
      <c r="AR35" s="68">
        <v>0.28998650944317794</v>
      </c>
      <c r="AS35" s="68">
        <v>5.4958080626058559E-2</v>
      </c>
      <c r="BA35" s="53" t="s">
        <v>93</v>
      </c>
      <c r="BB35" s="95">
        <v>2.5237983399486019E-2</v>
      </c>
      <c r="BC35" s="90"/>
      <c r="BX35" s="53" t="s">
        <v>93</v>
      </c>
      <c r="BY35" s="95">
        <v>3.9629585624133545E-2</v>
      </c>
      <c r="BZ35" s="95">
        <v>6.2891635702455595E-4</v>
      </c>
    </row>
    <row r="36" spans="1:78" ht="16">
      <c r="A36" s="53" t="s">
        <v>94</v>
      </c>
      <c r="B36" s="79">
        <v>5.5619181274208923E-3</v>
      </c>
      <c r="C36" s="79">
        <v>1.591241736675543E-2</v>
      </c>
      <c r="D36" s="1"/>
      <c r="E36" s="1"/>
      <c r="F36" s="1"/>
      <c r="G36" s="1"/>
      <c r="H36" s="1"/>
      <c r="I36" s="1"/>
      <c r="J36" s="1"/>
      <c r="K36" s="1"/>
      <c r="L36" s="1"/>
      <c r="M36" s="53" t="s">
        <v>94</v>
      </c>
      <c r="N36" s="79">
        <v>8.8667552699555376E-3</v>
      </c>
      <c r="O36" s="79">
        <v>9.6523283713964847E-3</v>
      </c>
      <c r="Q36" s="1"/>
      <c r="R36" s="1"/>
      <c r="S36" s="1"/>
      <c r="T36" s="1"/>
      <c r="U36" s="1"/>
      <c r="V36" s="1"/>
      <c r="W36" s="1"/>
      <c r="X36" s="1"/>
      <c r="Y36" s="1"/>
      <c r="AC36" s="53" t="s">
        <v>94</v>
      </c>
      <c r="AD36" s="94">
        <v>7.3226382764209202E-3</v>
      </c>
      <c r="AE36" s="94">
        <v>1.4112592831191005E-2</v>
      </c>
      <c r="AQ36" s="53" t="s">
        <v>94</v>
      </c>
      <c r="AR36" s="68">
        <v>0.13612313056076625</v>
      </c>
      <c r="AS36" s="68">
        <v>5.5078370512544259E-2</v>
      </c>
      <c r="BA36" s="53" t="s">
        <v>94</v>
      </c>
      <c r="BB36" s="95">
        <v>4.1028489180046285E-2</v>
      </c>
      <c r="BC36" s="90"/>
      <c r="BX36" s="53" t="s">
        <v>94</v>
      </c>
      <c r="BY36" s="95">
        <v>6.3338507745949402E-2</v>
      </c>
      <c r="BZ36" s="95">
        <v>4.4517186861712771E-2</v>
      </c>
    </row>
    <row r="37" spans="1:78">
      <c r="A37" s="53" t="s">
        <v>80</v>
      </c>
      <c r="B37" s="80" t="s">
        <v>89</v>
      </c>
      <c r="C37" s="80" t="s">
        <v>89</v>
      </c>
      <c r="D37" s="1"/>
      <c r="E37" s="1"/>
      <c r="F37" s="1"/>
      <c r="G37" s="1"/>
      <c r="H37" s="1"/>
      <c r="I37" s="1"/>
      <c r="J37" s="1"/>
      <c r="K37" s="1"/>
      <c r="L37" s="1"/>
      <c r="M37" s="53" t="s">
        <v>80</v>
      </c>
      <c r="N37" s="80" t="s">
        <v>99</v>
      </c>
      <c r="O37" s="80" t="s">
        <v>99</v>
      </c>
      <c r="Q37" s="1"/>
      <c r="R37" s="1"/>
      <c r="S37" s="1"/>
      <c r="T37" s="1"/>
      <c r="U37" s="1"/>
      <c r="V37" s="1"/>
      <c r="W37" s="1"/>
      <c r="X37" s="1"/>
      <c r="Y37" s="1"/>
      <c r="AC37" s="53" t="s">
        <v>80</v>
      </c>
      <c r="AD37" s="80" t="s">
        <v>110</v>
      </c>
      <c r="AE37" s="103" t="s">
        <v>110</v>
      </c>
      <c r="AQ37" s="53" t="s">
        <v>80</v>
      </c>
      <c r="AR37" s="69" t="s">
        <v>89</v>
      </c>
      <c r="AS37" s="69" t="s">
        <v>89</v>
      </c>
      <c r="BA37" s="53" t="s">
        <v>80</v>
      </c>
      <c r="BB37" s="76" t="s">
        <v>89</v>
      </c>
      <c r="BC37" s="91"/>
      <c r="BX37" s="53" t="s">
        <v>80</v>
      </c>
      <c r="BY37" s="76" t="s">
        <v>89</v>
      </c>
      <c r="BZ37" s="76" t="s">
        <v>89</v>
      </c>
    </row>
    <row r="38" spans="1:78">
      <c r="A38" s="53" t="s">
        <v>81</v>
      </c>
      <c r="B38" s="79">
        <v>3.395281491896363E-3</v>
      </c>
      <c r="C38" s="79">
        <v>5.732249428260415E-3</v>
      </c>
      <c r="D38" s="1"/>
      <c r="E38" s="1"/>
      <c r="F38" s="1"/>
      <c r="G38" s="1"/>
      <c r="H38" s="1"/>
      <c r="I38" s="1"/>
      <c r="J38" s="1"/>
      <c r="K38" s="1"/>
      <c r="L38" s="1"/>
      <c r="M38" s="53" t="s">
        <v>81</v>
      </c>
      <c r="N38" s="79">
        <v>3.4322446414793806E-3</v>
      </c>
      <c r="O38" s="79">
        <v>4.4992960411458296E-3</v>
      </c>
      <c r="Q38" s="1"/>
      <c r="R38" s="1"/>
      <c r="S38" s="1"/>
      <c r="T38" s="1"/>
      <c r="U38" s="1"/>
      <c r="V38" s="1"/>
      <c r="W38" s="1"/>
      <c r="X38" s="1"/>
      <c r="Y38" s="1"/>
      <c r="AC38" s="53" t="s">
        <v>81</v>
      </c>
      <c r="AD38" s="103" t="s">
        <v>110</v>
      </c>
      <c r="AE38" s="101">
        <v>5.7372888464070427E-3</v>
      </c>
      <c r="AQ38" s="53" t="s">
        <v>81</v>
      </c>
      <c r="AR38" s="68">
        <v>2.9990281747947191E-2</v>
      </c>
      <c r="AS38" s="68">
        <v>6.3115206354835375E-3</v>
      </c>
      <c r="BA38" s="53" t="s">
        <v>81</v>
      </c>
      <c r="BB38" s="76" t="s">
        <v>89</v>
      </c>
      <c r="BC38" s="91"/>
      <c r="BX38" s="53" t="s">
        <v>81</v>
      </c>
      <c r="BY38" s="95">
        <v>3.6326600355952314E-3</v>
      </c>
      <c r="BZ38" s="76" t="s">
        <v>89</v>
      </c>
    </row>
    <row r="39" spans="1:78">
      <c r="A39" s="67" t="s">
        <v>95</v>
      </c>
      <c r="B39" s="79">
        <v>5.3570703755018512E-3</v>
      </c>
      <c r="C39" s="79">
        <v>0</v>
      </c>
      <c r="D39" s="1"/>
      <c r="E39" s="1"/>
      <c r="F39" s="1"/>
      <c r="G39" s="1"/>
      <c r="H39" s="1"/>
      <c r="I39" s="1"/>
      <c r="J39" s="1"/>
      <c r="K39" s="1"/>
      <c r="L39" s="1"/>
      <c r="M39" s="67" t="s">
        <v>95</v>
      </c>
      <c r="N39" s="79">
        <v>4.5533248531317433E-3</v>
      </c>
      <c r="O39" s="79">
        <v>0</v>
      </c>
      <c r="P39" s="1"/>
      <c r="Q39" s="1"/>
      <c r="R39" s="1"/>
      <c r="S39" s="1"/>
      <c r="T39" s="1"/>
      <c r="U39" s="1"/>
      <c r="V39" s="1"/>
      <c r="W39" s="1"/>
      <c r="X39" s="1"/>
      <c r="Y39" s="1"/>
      <c r="AC39" s="67" t="s">
        <v>95</v>
      </c>
      <c r="AD39" s="102">
        <v>7.1149016789508607E-3</v>
      </c>
      <c r="AE39" s="102">
        <v>4.8081229506362613E-3</v>
      </c>
      <c r="AQ39" s="67" t="s">
        <v>95</v>
      </c>
      <c r="AR39" s="68">
        <v>0.12387309713446451</v>
      </c>
      <c r="AS39" s="68">
        <v>0</v>
      </c>
      <c r="BA39" s="67" t="s">
        <v>95</v>
      </c>
      <c r="BB39" s="75">
        <v>0</v>
      </c>
      <c r="BC39" s="90"/>
      <c r="BX39" s="67" t="s">
        <v>95</v>
      </c>
      <c r="BY39" s="75">
        <v>0</v>
      </c>
      <c r="BZ39" s="75">
        <v>0</v>
      </c>
    </row>
    <row r="40" spans="1:78">
      <c r="A40" s="67" t="s">
        <v>96</v>
      </c>
      <c r="B40" s="79">
        <v>0.14654718948573098</v>
      </c>
      <c r="C40" s="79">
        <v>0.15683762487130035</v>
      </c>
      <c r="D40" s="1"/>
      <c r="E40" s="1"/>
      <c r="F40" s="1"/>
      <c r="G40" s="1"/>
      <c r="H40" s="1"/>
      <c r="I40" s="1"/>
      <c r="J40" s="1"/>
      <c r="K40" s="1"/>
      <c r="L40" s="1"/>
      <c r="M40" s="67" t="s">
        <v>96</v>
      </c>
      <c r="N40" s="79">
        <v>0.14869066355586863</v>
      </c>
      <c r="O40" s="79">
        <v>0.17169879408630931</v>
      </c>
      <c r="Q40" s="1"/>
      <c r="R40" s="1"/>
      <c r="S40" s="1"/>
      <c r="T40" s="1"/>
      <c r="U40" s="1"/>
      <c r="V40" s="1"/>
      <c r="W40" s="1"/>
      <c r="X40" s="1"/>
      <c r="Y40" s="1"/>
      <c r="AC40" s="67" t="s">
        <v>96</v>
      </c>
      <c r="AD40" s="102">
        <v>0.14143309698278861</v>
      </c>
      <c r="AE40" s="102">
        <v>0.15121280022295924</v>
      </c>
      <c r="AQ40" s="67" t="s">
        <v>96</v>
      </c>
      <c r="AR40" s="68">
        <v>6.417353339055909E-2</v>
      </c>
      <c r="AS40" s="68">
        <v>0.18228373115970589</v>
      </c>
      <c r="BA40" s="67" t="s">
        <v>96</v>
      </c>
      <c r="BB40" s="75">
        <v>0.17575126736041535</v>
      </c>
      <c r="BC40" s="90"/>
      <c r="BX40" s="67" t="s">
        <v>96</v>
      </c>
      <c r="BY40" s="75">
        <v>0.18114765703098537</v>
      </c>
      <c r="BZ40" s="75">
        <v>0.17163045337251051</v>
      </c>
    </row>
    <row r="41" spans="1:78">
      <c r="A41" s="53" t="s">
        <v>82</v>
      </c>
      <c r="B41" s="79">
        <v>3.0859500621370512E-3</v>
      </c>
      <c r="C41" s="79">
        <v>3.1564836304016713E-3</v>
      </c>
      <c r="D41" s="1"/>
      <c r="E41" s="1"/>
      <c r="F41" s="1"/>
      <c r="G41" s="1"/>
      <c r="H41" s="1"/>
      <c r="I41" s="1"/>
      <c r="J41" s="1"/>
      <c r="K41" s="1"/>
      <c r="L41" s="1"/>
      <c r="M41" s="53" t="s">
        <v>82</v>
      </c>
      <c r="N41" s="79">
        <v>2.9529729245388074E-3</v>
      </c>
      <c r="O41" s="79">
        <v>5.3683471535684903E-3</v>
      </c>
      <c r="Q41" s="1"/>
      <c r="R41" s="1"/>
      <c r="S41" s="1"/>
      <c r="T41" s="1"/>
      <c r="U41" s="1"/>
      <c r="V41" s="1"/>
      <c r="W41" s="1"/>
      <c r="X41" s="1"/>
      <c r="Y41" s="1"/>
      <c r="AC41" s="53" t="s">
        <v>82</v>
      </c>
      <c r="AD41" s="102">
        <v>2.6501944534283806E-3</v>
      </c>
      <c r="AE41" s="102">
        <v>4.1267302648239626E-3</v>
      </c>
      <c r="AQ41" s="53" t="s">
        <v>82</v>
      </c>
      <c r="AR41" s="68">
        <v>6.078219950631656E-3</v>
      </c>
      <c r="AS41" s="68">
        <v>7.9372394919059504E-3</v>
      </c>
      <c r="BA41" s="53" t="s">
        <v>82</v>
      </c>
      <c r="BB41" s="75">
        <v>6.8264772055554989E-3</v>
      </c>
      <c r="BC41" s="90"/>
      <c r="BX41" s="53" t="s">
        <v>82</v>
      </c>
      <c r="BY41" s="75">
        <v>0</v>
      </c>
      <c r="BZ41" s="75">
        <v>7.5576011469918004E-3</v>
      </c>
    </row>
    <row r="42" spans="1:78">
      <c r="A42" s="53" t="s">
        <v>83</v>
      </c>
      <c r="B42" s="79">
        <v>1.8319587280917979</v>
      </c>
      <c r="C42" s="79">
        <v>1.8086709511233687</v>
      </c>
      <c r="D42" s="1"/>
      <c r="E42" s="1"/>
      <c r="F42" s="1"/>
      <c r="G42" s="1"/>
      <c r="H42" s="1"/>
      <c r="I42" s="1"/>
      <c r="J42" s="1"/>
      <c r="K42" s="1"/>
      <c r="L42" s="1"/>
      <c r="M42" s="53" t="s">
        <v>83</v>
      </c>
      <c r="N42" s="79">
        <v>1.826163074854543</v>
      </c>
      <c r="O42" s="79">
        <v>1.8020634099011632</v>
      </c>
      <c r="Q42" s="1"/>
      <c r="R42" s="1"/>
      <c r="S42" s="1"/>
      <c r="T42" s="1"/>
      <c r="U42" s="1"/>
      <c r="V42" s="1"/>
      <c r="W42" s="1"/>
      <c r="X42" s="1"/>
      <c r="Y42" s="1"/>
      <c r="AC42" s="53" t="s">
        <v>83</v>
      </c>
      <c r="AD42" s="102">
        <v>1.8356000747332617</v>
      </c>
      <c r="AE42" s="102">
        <v>1.812597889733321</v>
      </c>
      <c r="AQ42" s="53" t="s">
        <v>83</v>
      </c>
      <c r="AR42" s="68">
        <v>1.6342697242329303</v>
      </c>
      <c r="AS42" s="68">
        <v>1.7405799085544373</v>
      </c>
      <c r="BA42" s="53" t="s">
        <v>83</v>
      </c>
      <c r="BB42" s="75">
        <v>1.7690786185297924</v>
      </c>
      <c r="BC42" s="90"/>
      <c r="BX42" s="53" t="s">
        <v>83</v>
      </c>
      <c r="BY42" s="75">
        <v>1.7438630651155493</v>
      </c>
      <c r="BZ42" s="75">
        <v>1.7659934688981442</v>
      </c>
    </row>
    <row r="43" spans="1:78">
      <c r="A43" s="53" t="s">
        <v>84</v>
      </c>
      <c r="B43" s="79">
        <v>4.0938623655143429E-3</v>
      </c>
      <c r="C43" s="79">
        <v>7.005696911385367E-3</v>
      </c>
      <c r="D43" s="1"/>
      <c r="E43" s="1"/>
      <c r="F43" s="1"/>
      <c r="G43" s="1"/>
      <c r="H43" s="1"/>
      <c r="I43" s="1"/>
      <c r="J43" s="1"/>
      <c r="K43" s="1"/>
      <c r="L43" s="1"/>
      <c r="M43" s="53" t="s">
        <v>84</v>
      </c>
      <c r="N43" s="79">
        <v>5.3409639004835096E-3</v>
      </c>
      <c r="O43" s="79">
        <v>6.7178244464171141E-3</v>
      </c>
      <c r="P43" s="1"/>
      <c r="Q43" s="1"/>
      <c r="R43" s="1"/>
      <c r="S43" s="1"/>
      <c r="T43" s="1"/>
      <c r="U43" s="1"/>
      <c r="V43" s="1"/>
      <c r="W43" s="1"/>
      <c r="X43" s="1"/>
      <c r="Y43" s="1"/>
      <c r="AC43" s="53" t="s">
        <v>84</v>
      </c>
      <c r="AD43" s="102">
        <v>5.8790938751495918E-3</v>
      </c>
      <c r="AE43" s="102">
        <v>7.4045751506614634E-3</v>
      </c>
      <c r="AQ43" s="53" t="s">
        <v>84</v>
      </c>
      <c r="AR43" s="68">
        <v>5.4920129827008566E-3</v>
      </c>
      <c r="AS43" s="68">
        <v>7.8092296459237919E-3</v>
      </c>
      <c r="BA43" s="53" t="s">
        <v>84</v>
      </c>
      <c r="BB43" s="75">
        <v>7.31514772419007E-3</v>
      </c>
      <c r="BC43" s="90"/>
      <c r="BX43" s="53" t="s">
        <v>84</v>
      </c>
      <c r="BY43" s="75">
        <v>8.0181100719204524E-3</v>
      </c>
      <c r="BZ43" s="75">
        <v>7.1328082541967999E-3</v>
      </c>
    </row>
    <row r="44" spans="1:78">
      <c r="A44" s="53" t="s">
        <v>85</v>
      </c>
      <c r="B44" s="80" t="s">
        <v>89</v>
      </c>
      <c r="C44" s="94">
        <v>2.6845766685279051E-3</v>
      </c>
      <c r="D44" s="1"/>
      <c r="E44" s="1"/>
      <c r="F44" s="1"/>
      <c r="G44" s="1"/>
      <c r="H44" s="1"/>
      <c r="I44" s="1"/>
      <c r="J44" s="1"/>
      <c r="K44" s="1"/>
      <c r="L44" s="1"/>
      <c r="M44" s="53" t="s">
        <v>85</v>
      </c>
      <c r="N44" s="80" t="s">
        <v>99</v>
      </c>
      <c r="O44" s="80" t="s">
        <v>99</v>
      </c>
      <c r="Q44" s="1"/>
      <c r="R44" s="1"/>
      <c r="S44" s="1"/>
      <c r="T44" s="1"/>
      <c r="U44" s="1"/>
      <c r="V44" s="1"/>
      <c r="W44" s="1"/>
      <c r="X44" s="1"/>
      <c r="Y44" s="1"/>
      <c r="AC44" s="53" t="s">
        <v>85</v>
      </c>
      <c r="AD44" s="103" t="s">
        <v>110</v>
      </c>
      <c r="AE44" s="103" t="s">
        <v>110</v>
      </c>
      <c r="AQ44" s="53" t="s">
        <v>85</v>
      </c>
      <c r="AR44" s="69" t="s">
        <v>89</v>
      </c>
      <c r="AS44" s="69" t="s">
        <v>89</v>
      </c>
      <c r="BA44" s="53" t="s">
        <v>85</v>
      </c>
      <c r="BB44" s="76" t="s">
        <v>89</v>
      </c>
      <c r="BC44" s="90"/>
      <c r="BX44" s="53" t="s">
        <v>85</v>
      </c>
      <c r="BY44" s="76" t="s">
        <v>89</v>
      </c>
      <c r="BZ44" s="75">
        <v>3.1684814664435196E-3</v>
      </c>
    </row>
    <row r="45" spans="1:78">
      <c r="A45" s="53" t="s">
        <v>86</v>
      </c>
      <c r="B45" s="80" t="s">
        <v>89</v>
      </c>
      <c r="C45" s="80" t="s">
        <v>89</v>
      </c>
      <c r="D45" s="1"/>
      <c r="E45" s="1"/>
      <c r="F45" s="1"/>
      <c r="G45" s="1"/>
      <c r="H45" s="1"/>
      <c r="I45" s="1"/>
      <c r="J45" s="1"/>
      <c r="K45" s="1"/>
      <c r="L45" s="1"/>
      <c r="M45" s="53" t="s">
        <v>86</v>
      </c>
      <c r="N45" s="80" t="s">
        <v>99</v>
      </c>
      <c r="O45" s="80" t="s">
        <v>99</v>
      </c>
      <c r="Q45" s="1"/>
      <c r="R45" s="1"/>
      <c r="S45" s="1"/>
      <c r="T45" s="1"/>
      <c r="U45" s="1"/>
      <c r="V45" s="1"/>
      <c r="W45" s="1"/>
      <c r="X45" s="1"/>
      <c r="Y45" s="1"/>
      <c r="AC45" s="53" t="s">
        <v>86</v>
      </c>
      <c r="AD45" s="103" t="s">
        <v>110</v>
      </c>
      <c r="AE45" s="103" t="s">
        <v>110</v>
      </c>
      <c r="AQ45" s="53" t="s">
        <v>86</v>
      </c>
      <c r="AR45" s="69" t="s">
        <v>89</v>
      </c>
      <c r="AS45" s="69" t="s">
        <v>89</v>
      </c>
      <c r="BA45" s="53" t="s">
        <v>86</v>
      </c>
      <c r="BB45" s="76" t="s">
        <v>89</v>
      </c>
      <c r="BC45" s="91"/>
      <c r="BX45" s="53" t="s">
        <v>86</v>
      </c>
      <c r="BY45" s="76" t="s">
        <v>99</v>
      </c>
      <c r="BZ45" s="76" t="s">
        <v>99</v>
      </c>
    </row>
    <row r="46" spans="1:78" ht="16">
      <c r="A46" s="22" t="s">
        <v>12</v>
      </c>
      <c r="B46" s="79">
        <f>SUM(B34:B45)</f>
        <v>3.9999999999999991</v>
      </c>
      <c r="C46" s="79">
        <f>SUM(C34:C45)</f>
        <v>4</v>
      </c>
      <c r="D46" s="1"/>
      <c r="E46" s="1"/>
      <c r="F46" s="1"/>
      <c r="G46" s="1"/>
      <c r="H46" s="1"/>
      <c r="I46" s="1"/>
      <c r="J46" s="1"/>
      <c r="K46" s="1"/>
      <c r="L46" s="1"/>
      <c r="M46" s="22" t="s">
        <v>12</v>
      </c>
      <c r="N46" s="79">
        <f>SUM(N34:N45)</f>
        <v>4</v>
      </c>
      <c r="O46" s="79">
        <f>SUM(O34:O45)</f>
        <v>4</v>
      </c>
      <c r="P46" s="1"/>
      <c r="Q46" s="1"/>
      <c r="R46" s="1"/>
      <c r="S46" s="1"/>
      <c r="T46" s="1"/>
      <c r="U46" s="1"/>
      <c r="V46" s="1"/>
      <c r="W46" s="1"/>
      <c r="X46" s="1"/>
      <c r="Y46" s="1"/>
      <c r="AC46" s="22" t="s">
        <v>12</v>
      </c>
      <c r="AD46" s="102">
        <f>SUM(AD34:AD45)</f>
        <v>4</v>
      </c>
      <c r="AE46" s="102">
        <f>SUM(AE34:AE45)</f>
        <v>4</v>
      </c>
      <c r="AQ46" s="22" t="s">
        <v>12</v>
      </c>
      <c r="AR46" s="68">
        <f>SUM(AR34:AR45)</f>
        <v>4</v>
      </c>
      <c r="AS46" s="68">
        <f>SUM(AS34:AS45)</f>
        <v>4.0000000000000009</v>
      </c>
      <c r="BA46" s="22" t="s">
        <v>12</v>
      </c>
      <c r="BB46" s="75">
        <f>SUM(BB34:BB45)</f>
        <v>3.9999999999999987</v>
      </c>
      <c r="BC46" s="90"/>
      <c r="BX46" s="22" t="s">
        <v>12</v>
      </c>
      <c r="BY46" s="75">
        <f>SUM(BY34:BY45)</f>
        <v>3.9999999999999991</v>
      </c>
      <c r="BZ46" s="75">
        <f>SUM(BZ34:BZ45)</f>
        <v>4</v>
      </c>
    </row>
    <row r="47" spans="1:7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AC47" s="1"/>
      <c r="AD47" s="1"/>
      <c r="AE47" s="1"/>
      <c r="BC47" s="89"/>
    </row>
    <row r="48" spans="1:7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AC48" s="1"/>
      <c r="AD48" s="1"/>
      <c r="AE48" s="1"/>
      <c r="BC48" s="89"/>
    </row>
    <row r="49" spans="1:5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AC49" s="1"/>
      <c r="AD49" s="1"/>
      <c r="AE49" s="1"/>
      <c r="BC49" s="89"/>
    </row>
    <row r="50" spans="1:5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AC50" s="1"/>
      <c r="AD50" s="1"/>
      <c r="AE50" s="1"/>
      <c r="BC50" s="89"/>
    </row>
    <row r="51" spans="1:5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AC51" s="1"/>
      <c r="AD51" s="1"/>
      <c r="AE51" s="1"/>
      <c r="BC51" s="89"/>
    </row>
    <row r="52" spans="1:5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AC52" s="1"/>
      <c r="AD52" s="1"/>
      <c r="AE52" s="1"/>
      <c r="BC52" s="89"/>
    </row>
    <row r="53" spans="1:5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AC53" s="1"/>
      <c r="AD53" s="1"/>
      <c r="AE53" s="1"/>
      <c r="BC53" s="89"/>
    </row>
    <row r="54" spans="1:5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AC54" s="1"/>
      <c r="AD54" s="1"/>
      <c r="AE54" s="1"/>
      <c r="BC54" s="89"/>
    </row>
    <row r="55" spans="1: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AC55" s="1"/>
      <c r="AD55" s="1"/>
      <c r="AE55" s="1"/>
      <c r="BC55" s="89"/>
    </row>
    <row r="56" spans="1:5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AC56" s="1"/>
      <c r="AD56" s="1"/>
      <c r="AE56" s="1"/>
      <c r="BC56" s="89"/>
    </row>
    <row r="57" spans="1:5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BC57" s="89"/>
    </row>
    <row r="58" spans="1:5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BC58" s="89"/>
    </row>
    <row r="59" spans="1:5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BC59" s="89"/>
    </row>
    <row r="60" spans="1:5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BC60" s="89"/>
    </row>
    <row r="61" spans="1:5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BC61" s="89"/>
    </row>
    <row r="62" spans="1:5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BC62" s="89"/>
    </row>
    <row r="63" spans="1:5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BC63" s="89"/>
    </row>
    <row r="64" spans="1:5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BC64" s="89"/>
    </row>
    <row r="65" spans="1:5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BC65" s="89"/>
    </row>
    <row r="66" spans="1:5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BC66" s="89"/>
    </row>
    <row r="67" spans="1:5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BC67" s="89"/>
    </row>
    <row r="68" spans="1:5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BC68" s="89"/>
    </row>
    <row r="69" spans="1:5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BC69" s="89"/>
    </row>
    <row r="70" spans="1:5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BC70" s="89"/>
    </row>
    <row r="71" spans="1:5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BC71" s="89"/>
    </row>
    <row r="72" spans="1:5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BC72" s="89"/>
    </row>
    <row r="73" spans="1:5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BC73" s="89"/>
    </row>
    <row r="74" spans="1:5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BC74" s="89"/>
    </row>
    <row r="75" spans="1:5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BC75" s="89"/>
    </row>
    <row r="76" spans="1:5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BC76" s="89"/>
    </row>
    <row r="77" spans="1:5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BC77" s="89"/>
    </row>
    <row r="78" spans="1:5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BC78" s="89"/>
    </row>
    <row r="79" spans="1:5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5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</sheetData>
  <phoneticPr fontId="4" type="noConversion"/>
  <conditionalFormatting sqref="K20">
    <cfRule type="cellIs" dxfId="17" priority="147" stopIfTrue="1" operator="lessThanOrEqual">
      <formula>$K$7</formula>
    </cfRule>
  </conditionalFormatting>
  <conditionalFormatting sqref="F20">
    <cfRule type="cellIs" dxfId="16" priority="148" stopIfTrue="1" operator="lessThanOrEqual">
      <formula>$F$7</formula>
    </cfRule>
  </conditionalFormatting>
  <conditionalFormatting sqref="J20">
    <cfRule type="cellIs" dxfId="15" priority="149" stopIfTrue="1" operator="lessThanOrEqual">
      <formula>$J$7</formula>
    </cfRule>
  </conditionalFormatting>
  <conditionalFormatting sqref="N19:O19 N33:O33 B33:C33 AD33:AE33">
    <cfRule type="cellIs" dxfId="14" priority="150" stopIfTrue="1" operator="lessThanOrEqual">
      <formula>$M$7</formula>
    </cfRule>
  </conditionalFormatting>
  <conditionalFormatting sqref="O19 O33 C33 AE33">
    <cfRule type="cellIs" dxfId="13" priority="151" stopIfTrue="1" operator="lessThanOrEqual">
      <formula>$N$7</formula>
    </cfRule>
  </conditionalFormatting>
  <conditionalFormatting sqref="Q20">
    <cfRule type="cellIs" dxfId="12" priority="152" stopIfTrue="1" operator="lessThanOrEqual">
      <formula>$P$7</formula>
    </cfRule>
  </conditionalFormatting>
  <conditionalFormatting sqref="B19:C19">
    <cfRule type="cellIs" dxfId="11" priority="4" stopIfTrue="1" operator="lessThanOrEqual">
      <formula>$M$7</formula>
    </cfRule>
  </conditionalFormatting>
  <conditionalFormatting sqref="C19">
    <cfRule type="cellIs" dxfId="10" priority="3" stopIfTrue="1" operator="lessThanOrEqual">
      <formula>$N$7</formula>
    </cfRule>
  </conditionalFormatting>
  <conditionalFormatting sqref="AD19:AE19">
    <cfRule type="cellIs" dxfId="9" priority="2" stopIfTrue="1" operator="lessThanOrEqual">
      <formula>$M$7</formula>
    </cfRule>
  </conditionalFormatting>
  <conditionalFormatting sqref="AE19">
    <cfRule type="cellIs" dxfId="8" priority="1" stopIfTrue="1" operator="lessThanOrEqual">
      <formula>$N$7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6"/>
  <sheetViews>
    <sheetView workbookViewId="0"/>
  </sheetViews>
  <sheetFormatPr baseColWidth="10" defaultColWidth="8.83203125" defaultRowHeight="14" x14ac:dyDescent="0"/>
  <cols>
    <col min="1" max="1" width="10.1640625" bestFit="1" customWidth="1"/>
    <col min="2" max="12" width="7.1640625" customWidth="1"/>
    <col min="13" max="13" width="7.83203125" customWidth="1"/>
    <col min="14" max="22" width="7.1640625" customWidth="1"/>
    <col min="23" max="23" width="7.83203125" customWidth="1"/>
    <col min="24" max="27" width="7.1640625" customWidth="1"/>
    <col min="28" max="28" width="7.83203125" customWidth="1"/>
    <col min="29" max="30" width="7.1640625" customWidth="1"/>
    <col min="32" max="32" width="10.1640625" bestFit="1" customWidth="1"/>
    <col min="33" max="45" width="7.83203125" customWidth="1"/>
    <col min="47" max="47" width="10.1640625" bestFit="1" customWidth="1"/>
    <col min="48" max="70" width="8.1640625" customWidth="1"/>
  </cols>
  <sheetData>
    <row r="1" spans="1:129" ht="16">
      <c r="A1" s="107" t="s">
        <v>112</v>
      </c>
    </row>
    <row r="2" spans="1:129">
      <c r="A2" s="105" t="s">
        <v>113</v>
      </c>
    </row>
    <row r="3" spans="1:129">
      <c r="A3" s="108" t="s">
        <v>114</v>
      </c>
    </row>
    <row r="4" spans="1:129">
      <c r="A4" s="52" t="s">
        <v>44</v>
      </c>
      <c r="B4" s="53" t="s">
        <v>44</v>
      </c>
      <c r="C4" s="53" t="s">
        <v>43</v>
      </c>
      <c r="D4" s="53" t="s">
        <v>43</v>
      </c>
      <c r="E4" s="53" t="s">
        <v>43</v>
      </c>
      <c r="F4" s="53" t="s">
        <v>43</v>
      </c>
      <c r="G4" s="53" t="s">
        <v>43</v>
      </c>
      <c r="H4" s="53" t="s">
        <v>43</v>
      </c>
      <c r="I4" s="53" t="s">
        <v>43</v>
      </c>
      <c r="J4" s="53" t="s">
        <v>43</v>
      </c>
      <c r="K4" s="53" t="s">
        <v>43</v>
      </c>
      <c r="L4" s="53" t="s">
        <v>43</v>
      </c>
      <c r="M4" s="53" t="s">
        <v>43</v>
      </c>
      <c r="N4" s="53" t="s">
        <v>43</v>
      </c>
      <c r="O4" s="53" t="s">
        <v>43</v>
      </c>
      <c r="P4" s="53" t="s">
        <v>43</v>
      </c>
      <c r="Q4" s="53" t="s">
        <v>43</v>
      </c>
      <c r="R4" s="53" t="s">
        <v>43</v>
      </c>
      <c r="S4" s="53" t="s">
        <v>43</v>
      </c>
      <c r="T4" s="53" t="s">
        <v>43</v>
      </c>
      <c r="U4" s="53" t="s">
        <v>43</v>
      </c>
      <c r="V4" s="53" t="s">
        <v>43</v>
      </c>
      <c r="W4" s="53" t="s">
        <v>43</v>
      </c>
      <c r="X4" s="53" t="s">
        <v>43</v>
      </c>
      <c r="Y4" s="53" t="s">
        <v>43</v>
      </c>
      <c r="Z4" s="53" t="s">
        <v>43</v>
      </c>
      <c r="AA4" s="53" t="s">
        <v>43</v>
      </c>
      <c r="AB4" s="53" t="s">
        <v>43</v>
      </c>
      <c r="AC4" s="53" t="s">
        <v>43</v>
      </c>
      <c r="AD4" s="53" t="s">
        <v>43</v>
      </c>
      <c r="AE4" s="54"/>
      <c r="AF4" s="53" t="s">
        <v>48</v>
      </c>
      <c r="AG4" s="53" t="s">
        <v>48</v>
      </c>
      <c r="AH4" s="53" t="s">
        <v>47</v>
      </c>
      <c r="AI4" s="53" t="s">
        <v>47</v>
      </c>
      <c r="AJ4" s="53" t="s">
        <v>47</v>
      </c>
      <c r="AK4" s="53" t="s">
        <v>47</v>
      </c>
      <c r="AL4" s="53" t="s">
        <v>47</v>
      </c>
      <c r="AM4" s="53" t="s">
        <v>47</v>
      </c>
      <c r="AN4" s="53" t="s">
        <v>47</v>
      </c>
      <c r="AO4" s="53" t="s">
        <v>47</v>
      </c>
      <c r="AP4" s="53" t="s">
        <v>47</v>
      </c>
      <c r="AQ4" s="53" t="s">
        <v>47</v>
      </c>
      <c r="AR4" s="53" t="s">
        <v>47</v>
      </c>
      <c r="AS4" s="53" t="s">
        <v>47</v>
      </c>
      <c r="AT4" s="54"/>
      <c r="AU4" s="53" t="s">
        <v>46</v>
      </c>
      <c r="AV4" s="53" t="s">
        <v>46</v>
      </c>
      <c r="AW4" s="53" t="s">
        <v>45</v>
      </c>
      <c r="AX4" s="53" t="s">
        <v>45</v>
      </c>
      <c r="AY4" s="53" t="s">
        <v>45</v>
      </c>
      <c r="AZ4" s="53" t="s">
        <v>45</v>
      </c>
      <c r="BA4" s="53" t="s">
        <v>45</v>
      </c>
      <c r="BB4" s="53" t="s">
        <v>45</v>
      </c>
      <c r="BC4" s="53" t="s">
        <v>45</v>
      </c>
      <c r="BD4" s="53" t="s">
        <v>45</v>
      </c>
      <c r="BE4" s="53" t="s">
        <v>45</v>
      </c>
      <c r="BF4" s="53" t="s">
        <v>45</v>
      </c>
      <c r="BG4" s="53" t="s">
        <v>45</v>
      </c>
      <c r="BH4" s="53" t="s">
        <v>45</v>
      </c>
      <c r="BI4" s="53" t="s">
        <v>45</v>
      </c>
      <c r="BJ4" s="53" t="s">
        <v>45</v>
      </c>
      <c r="BK4" s="53" t="s">
        <v>45</v>
      </c>
      <c r="BL4" s="53" t="s">
        <v>45</v>
      </c>
      <c r="BM4" s="53" t="s">
        <v>45</v>
      </c>
      <c r="BN4" s="53" t="s">
        <v>45</v>
      </c>
      <c r="BO4" s="53" t="s">
        <v>45</v>
      </c>
      <c r="BP4" s="53" t="s">
        <v>45</v>
      </c>
      <c r="BQ4" s="53" t="s">
        <v>45</v>
      </c>
      <c r="BR4" s="53" t="s">
        <v>45</v>
      </c>
      <c r="BS4" s="54"/>
      <c r="BT4" s="53" t="s">
        <v>52</v>
      </c>
      <c r="BU4" s="53" t="s">
        <v>52</v>
      </c>
      <c r="BV4" s="53" t="s">
        <v>51</v>
      </c>
      <c r="BW4" s="53" t="s">
        <v>51</v>
      </c>
      <c r="BX4" s="53" t="s">
        <v>51</v>
      </c>
      <c r="BY4" s="53" t="s">
        <v>51</v>
      </c>
      <c r="BZ4" s="53" t="s">
        <v>51</v>
      </c>
      <c r="CA4" s="53" t="s">
        <v>51</v>
      </c>
      <c r="CB4" s="53" t="s">
        <v>51</v>
      </c>
      <c r="CC4" s="53" t="s">
        <v>51</v>
      </c>
      <c r="CD4" s="53" t="s">
        <v>51</v>
      </c>
      <c r="CE4" s="53" t="s">
        <v>51</v>
      </c>
      <c r="CF4" s="54"/>
      <c r="CG4" s="53" t="s">
        <v>50</v>
      </c>
      <c r="CH4" s="53" t="s">
        <v>50</v>
      </c>
      <c r="CI4" s="53" t="s">
        <v>49</v>
      </c>
      <c r="CJ4" s="53" t="s">
        <v>49</v>
      </c>
      <c r="CK4" s="53" t="s">
        <v>49</v>
      </c>
      <c r="CL4" s="53" t="s">
        <v>49</v>
      </c>
      <c r="CM4" s="53" t="s">
        <v>49</v>
      </c>
      <c r="CN4" s="53" t="s">
        <v>49</v>
      </c>
      <c r="CO4" s="53" t="s">
        <v>49</v>
      </c>
      <c r="CP4" s="53" t="s">
        <v>49</v>
      </c>
      <c r="CQ4" s="53" t="s">
        <v>49</v>
      </c>
      <c r="CR4" s="53" t="s">
        <v>49</v>
      </c>
      <c r="CS4" s="53" t="s">
        <v>49</v>
      </c>
      <c r="CT4" s="53" t="s">
        <v>49</v>
      </c>
      <c r="CU4" s="54"/>
      <c r="CV4" s="53" t="s">
        <v>54</v>
      </c>
      <c r="CW4" s="53" t="s">
        <v>54</v>
      </c>
      <c r="CX4" s="53" t="s">
        <v>53</v>
      </c>
      <c r="CY4" s="53" t="s">
        <v>53</v>
      </c>
      <c r="CZ4" s="53" t="s">
        <v>53</v>
      </c>
      <c r="DA4" s="53" t="s">
        <v>53</v>
      </c>
      <c r="DB4" s="53" t="s">
        <v>53</v>
      </c>
      <c r="DC4" s="53" t="s">
        <v>53</v>
      </c>
      <c r="DD4" s="53" t="s">
        <v>53</v>
      </c>
      <c r="DE4" s="53" t="s">
        <v>53</v>
      </c>
      <c r="DF4" s="53" t="s">
        <v>53</v>
      </c>
      <c r="DG4" s="53" t="s">
        <v>53</v>
      </c>
      <c r="DH4" s="53" t="s">
        <v>53</v>
      </c>
      <c r="DI4" s="53" t="s">
        <v>53</v>
      </c>
      <c r="DJ4" s="53" t="s">
        <v>53</v>
      </c>
      <c r="DK4" s="53" t="s">
        <v>53</v>
      </c>
      <c r="DL4" s="54"/>
      <c r="DM4" s="53" t="s">
        <v>55</v>
      </c>
      <c r="DN4" s="53" t="s">
        <v>57</v>
      </c>
      <c r="DO4" s="53" t="s">
        <v>56</v>
      </c>
      <c r="DP4" s="53" t="s">
        <v>58</v>
      </c>
      <c r="DQ4" s="53" t="s">
        <v>59</v>
      </c>
      <c r="DR4" s="53" t="s">
        <v>60</v>
      </c>
      <c r="DS4" s="54"/>
      <c r="DT4" s="53" t="s">
        <v>61</v>
      </c>
      <c r="DU4" s="53" t="s">
        <v>63</v>
      </c>
      <c r="DV4" s="53" t="s">
        <v>63</v>
      </c>
      <c r="DW4" s="53" t="s">
        <v>62</v>
      </c>
      <c r="DX4" s="53" t="s">
        <v>62</v>
      </c>
      <c r="DY4" s="53" t="s">
        <v>62</v>
      </c>
    </row>
    <row r="5" spans="1:129">
      <c r="A5" s="53" t="s">
        <v>0</v>
      </c>
      <c r="B5" s="56">
        <v>3.21</v>
      </c>
      <c r="C5" s="56">
        <v>14.39033988749895</v>
      </c>
      <c r="D5" s="56">
        <v>26.596895503232652</v>
      </c>
      <c r="E5" s="56">
        <v>38.25879929292325</v>
      </c>
      <c r="F5" s="56">
        <v>55.288185658849649</v>
      </c>
      <c r="G5" s="56">
        <v>68.094434133715339</v>
      </c>
      <c r="H5" s="56">
        <v>80.900682608581036</v>
      </c>
      <c r="I5" s="56">
        <v>91.340989117491588</v>
      </c>
      <c r="J5" s="56">
        <v>107.74220858434832</v>
      </c>
      <c r="K5" s="56">
        <v>120.54845705921402</v>
      </c>
      <c r="L5" s="56">
        <v>133.35470553407973</v>
      </c>
      <c r="M5" s="56">
        <v>145.56126114981342</v>
      </c>
      <c r="N5" s="56">
        <v>171.87496964879819</v>
      </c>
      <c r="O5" s="56">
        <v>184.08152526453188</v>
      </c>
      <c r="P5" s="56">
        <v>197.68299577326732</v>
      </c>
      <c r="Q5" s="56">
        <v>208.86333566076627</v>
      </c>
      <c r="R5" s="56">
        <v>228.66232553398959</v>
      </c>
      <c r="S5" s="56">
        <v>234.74508806428781</v>
      </c>
      <c r="T5" s="56">
        <v>246.9516436800215</v>
      </c>
      <c r="U5" s="56">
        <v>262.76303198086339</v>
      </c>
      <c r="V5" s="56">
        <v>275.29299606700505</v>
      </c>
      <c r="W5" s="56">
        <v>290.8171707632651</v>
      </c>
      <c r="X5" s="56">
        <v>303.62341923813079</v>
      </c>
      <c r="Y5" s="56">
        <v>316.42966771299649</v>
      </c>
      <c r="Z5" s="56">
        <v>330.03113822173191</v>
      </c>
      <c r="AA5" s="56">
        <v>345.6516375735452</v>
      </c>
      <c r="AB5" s="56">
        <v>355.0856187056018</v>
      </c>
      <c r="AC5" s="56">
        <v>367.8918671804675</v>
      </c>
      <c r="AD5" s="56">
        <v>386.7598294445807</v>
      </c>
      <c r="AE5" s="54"/>
      <c r="AF5" s="53" t="s">
        <v>0</v>
      </c>
      <c r="AG5" s="56">
        <v>3.21</v>
      </c>
      <c r="AH5" s="56">
        <v>16.362946437965906</v>
      </c>
      <c r="AI5" s="56">
        <v>30.398615285584107</v>
      </c>
      <c r="AJ5" s="56">
        <v>43.551561723550016</v>
      </c>
      <c r="AK5" s="56">
        <v>56.704508161515925</v>
      </c>
      <c r="AL5" s="56">
        <v>70.740177009134115</v>
      </c>
      <c r="AM5" s="56">
        <v>83.893123447100024</v>
      </c>
      <c r="AN5" s="56">
        <v>97.046069885065933</v>
      </c>
      <c r="AO5" s="56">
        <v>111.08173873268413</v>
      </c>
      <c r="AP5" s="56">
        <v>124.23468517065004</v>
      </c>
      <c r="AQ5" s="56">
        <v>137.38763160861595</v>
      </c>
      <c r="AR5" s="56">
        <v>151.42330045623416</v>
      </c>
      <c r="AS5" s="56">
        <v>164.57624689420007</v>
      </c>
      <c r="AT5" s="54"/>
      <c r="AU5" s="53" t="s">
        <v>0</v>
      </c>
      <c r="AV5" s="56">
        <v>6.41</v>
      </c>
      <c r="AW5" s="56">
        <v>17.811754250991378</v>
      </c>
      <c r="AX5" s="56">
        <v>33.432253602804693</v>
      </c>
      <c r="AY5" s="56">
        <v>44.834007853796066</v>
      </c>
      <c r="AZ5" s="56">
        <v>54.05355231108895</v>
      </c>
      <c r="BA5" s="56">
        <v>71.258202845174196</v>
      </c>
      <c r="BB5" s="56">
        <v>85.400338468905147</v>
      </c>
      <c r="BC5" s="56">
        <v>94.887171449410289</v>
      </c>
      <c r="BD5" s="56">
        <v>107.25648832626327</v>
      </c>
      <c r="BE5" s="56">
        <v>118.65824257725464</v>
      </c>
      <c r="BF5" s="56">
        <v>133.65824257725464</v>
      </c>
      <c r="BG5" s="56">
        <v>147.97606364053098</v>
      </c>
      <c r="BH5" s="56">
        <v>167.97606364053098</v>
      </c>
      <c r="BI5" s="56">
        <v>180.62517428120449</v>
      </c>
      <c r="BJ5" s="56">
        <v>192.02692853219588</v>
      </c>
      <c r="BK5" s="56">
        <v>205.06533334260118</v>
      </c>
      <c r="BL5" s="56">
        <v>232.79618259032529</v>
      </c>
      <c r="BM5" s="56">
        <v>247.21838769218124</v>
      </c>
      <c r="BN5" s="56">
        <v>258.62014194317265</v>
      </c>
      <c r="BO5" s="56">
        <v>266.23591504903658</v>
      </c>
      <c r="BP5" s="56">
        <v>285.65240288798418</v>
      </c>
      <c r="BQ5" s="56">
        <v>298.30151352865772</v>
      </c>
      <c r="BR5" s="56">
        <v>309.70326777964908</v>
      </c>
      <c r="BS5" s="54"/>
      <c r="BT5" s="53" t="s">
        <v>0</v>
      </c>
      <c r="BU5" s="56">
        <v>12.82</v>
      </c>
      <c r="BV5" s="56">
        <v>35.491568097509273</v>
      </c>
      <c r="BW5" s="56">
        <v>54.804776013337239</v>
      </c>
      <c r="BX5" s="56">
        <v>77.27698106758146</v>
      </c>
      <c r="BY5" s="56">
        <v>98.372004177310458</v>
      </c>
      <c r="BZ5" s="56">
        <v>116.62029176820511</v>
      </c>
      <c r="CA5" s="56">
        <v>135.30183346047451</v>
      </c>
      <c r="CB5" s="56">
        <v>167.31745464763875</v>
      </c>
      <c r="CC5" s="56">
        <v>188.12610669432357</v>
      </c>
      <c r="CD5" s="56">
        <v>209.22112980405257</v>
      </c>
      <c r="CE5" s="56">
        <v>230.31615291378156</v>
      </c>
      <c r="CF5" s="54"/>
      <c r="CG5" s="53" t="s">
        <v>0</v>
      </c>
      <c r="CH5" s="56">
        <v>12.82</v>
      </c>
      <c r="CI5" s="56">
        <v>27.242205101855959</v>
      </c>
      <c r="CJ5" s="56">
        <v>44.735060786391855</v>
      </c>
      <c r="CK5" s="56">
        <v>54.735060786391855</v>
      </c>
      <c r="CL5" s="56">
        <v>68.627504775841658</v>
      </c>
      <c r="CM5" s="56">
        <v>80.669099354633943</v>
      </c>
      <c r="CN5" s="56">
        <v>107.59492339030646</v>
      </c>
      <c r="CO5" s="56">
        <v>115.8411346415418</v>
      </c>
      <c r="CP5" s="56">
        <v>130.26333974339775</v>
      </c>
      <c r="CQ5" s="56">
        <v>146.81628510064459</v>
      </c>
      <c r="CR5" s="56">
        <v>159.02284071637828</v>
      </c>
      <c r="CS5" s="56">
        <v>173.44504581823423</v>
      </c>
      <c r="CT5" s="56">
        <v>187.33748980768405</v>
      </c>
      <c r="CU5" s="54"/>
      <c r="CV5" s="53" t="s">
        <v>0</v>
      </c>
      <c r="CW5" s="56">
        <v>8.33</v>
      </c>
      <c r="CX5" s="56">
        <v>32.41318915758459</v>
      </c>
      <c r="CY5" s="56">
        <v>55.758424217442098</v>
      </c>
      <c r="CZ5" s="56">
        <v>79.841613375026682</v>
      </c>
      <c r="DA5" s="56">
        <v>103.6113420230361</v>
      </c>
      <c r="DB5" s="56">
        <v>129.10643959100003</v>
      </c>
      <c r="DC5" s="56">
        <v>154.71893654073145</v>
      </c>
      <c r="DD5" s="56">
        <v>178.80212569831605</v>
      </c>
      <c r="DE5" s="56">
        <v>204.29722326627999</v>
      </c>
      <c r="DF5" s="56">
        <v>224.91275139436829</v>
      </c>
      <c r="DG5" s="56">
        <v>250.46661607272955</v>
      </c>
      <c r="DH5" s="56">
        <v>275.22545287900942</v>
      </c>
      <c r="DI5" s="56">
        <v>298.57068793886691</v>
      </c>
      <c r="DJ5" s="56">
        <v>320.5024001383282</v>
      </c>
      <c r="DK5" s="56">
        <v>346.11489708805959</v>
      </c>
      <c r="DL5" s="54"/>
      <c r="DM5" s="53" t="s">
        <v>0</v>
      </c>
      <c r="DN5" s="56">
        <v>5</v>
      </c>
      <c r="DO5" s="56">
        <v>53.918299234540036</v>
      </c>
      <c r="DP5" s="56">
        <v>131.80282914902304</v>
      </c>
      <c r="DQ5" s="56">
        <v>228.41028227765077</v>
      </c>
      <c r="DR5" s="56">
        <v>242.01175278638621</v>
      </c>
      <c r="DS5" s="54"/>
      <c r="DT5" s="53" t="s">
        <v>0</v>
      </c>
      <c r="DU5" s="85">
        <v>5.56</v>
      </c>
      <c r="DV5" s="85">
        <v>10.56</v>
      </c>
      <c r="DW5" s="85">
        <v>16.216854000000001</v>
      </c>
      <c r="DX5" s="85">
        <v>21.216854000000001</v>
      </c>
      <c r="DY5" s="85">
        <v>26.216854000000001</v>
      </c>
    </row>
    <row r="6" spans="1:129">
      <c r="A6" s="17" t="s">
        <v>6</v>
      </c>
      <c r="B6" s="57">
        <v>56.62</v>
      </c>
      <c r="C6" s="57">
        <v>56.826000000000001</v>
      </c>
      <c r="D6" s="57">
        <v>56.707000000000001</v>
      </c>
      <c r="E6" s="57">
        <v>56.921999999999997</v>
      </c>
      <c r="F6" s="57">
        <v>56.970999999999997</v>
      </c>
      <c r="G6" s="57">
        <v>57.265999999999998</v>
      </c>
      <c r="H6" s="57">
        <v>56.768000000000001</v>
      </c>
      <c r="I6" s="57">
        <v>57.073999999999998</v>
      </c>
      <c r="J6" s="57">
        <v>56.994999999999997</v>
      </c>
      <c r="K6" s="57">
        <v>57.084000000000003</v>
      </c>
      <c r="L6" s="57">
        <v>57.38</v>
      </c>
      <c r="M6" s="57">
        <v>57.585999999999999</v>
      </c>
      <c r="N6" s="57">
        <v>57.15</v>
      </c>
      <c r="O6" s="57">
        <v>57.247999999999998</v>
      </c>
      <c r="P6" s="57">
        <v>57.198</v>
      </c>
      <c r="Q6" s="57">
        <v>57.462000000000003</v>
      </c>
      <c r="R6" s="57">
        <v>57.387999999999998</v>
      </c>
      <c r="S6" s="57">
        <v>57.38</v>
      </c>
      <c r="T6" s="57">
        <v>57.378999999999998</v>
      </c>
      <c r="U6" s="57">
        <v>56.420999999999999</v>
      </c>
      <c r="V6" s="57">
        <v>57.515000000000001</v>
      </c>
      <c r="W6" s="57">
        <v>57.69</v>
      </c>
      <c r="X6" s="57">
        <v>57.462000000000003</v>
      </c>
      <c r="Y6" s="57">
        <v>57.030999999999999</v>
      </c>
      <c r="Z6" s="57">
        <v>56.948999999999998</v>
      </c>
      <c r="AA6" s="57">
        <v>56.99</v>
      </c>
      <c r="AB6" s="57">
        <v>57.28</v>
      </c>
      <c r="AC6" s="57">
        <v>56.844000000000001</v>
      </c>
      <c r="AD6" s="57">
        <v>56.906999999999996</v>
      </c>
      <c r="AE6" s="54"/>
      <c r="AF6" s="17" t="s">
        <v>6</v>
      </c>
      <c r="AG6" s="57">
        <v>56.844999999999999</v>
      </c>
      <c r="AH6" s="57">
        <v>56.866</v>
      </c>
      <c r="AI6" s="57">
        <v>56.951000000000001</v>
      </c>
      <c r="AJ6" s="57">
        <v>57.036999999999999</v>
      </c>
      <c r="AK6" s="57">
        <v>56.893000000000001</v>
      </c>
      <c r="AL6" s="57">
        <v>56.878999999999998</v>
      </c>
      <c r="AM6" s="57">
        <v>56.902000000000001</v>
      </c>
      <c r="AN6" s="57">
        <v>56.808999999999997</v>
      </c>
      <c r="AO6" s="57">
        <v>57.192999999999998</v>
      </c>
      <c r="AP6" s="57">
        <v>57.372</v>
      </c>
      <c r="AQ6" s="57">
        <v>57.011000000000003</v>
      </c>
      <c r="AR6" s="57">
        <v>56.581000000000003</v>
      </c>
      <c r="AS6" s="57">
        <v>56.322000000000003</v>
      </c>
      <c r="AT6" s="54"/>
      <c r="AU6" s="17" t="s">
        <v>6</v>
      </c>
      <c r="AV6" s="57">
        <v>56.764000000000003</v>
      </c>
      <c r="AW6" s="57">
        <v>57.005000000000003</v>
      </c>
      <c r="AX6" s="57">
        <v>57.097999999999999</v>
      </c>
      <c r="AY6" s="57">
        <v>57.188000000000002</v>
      </c>
      <c r="AZ6" s="57">
        <v>57.173000000000002</v>
      </c>
      <c r="BA6" s="57">
        <v>57.286999999999999</v>
      </c>
      <c r="BB6" s="57">
        <v>57.167999999999999</v>
      </c>
      <c r="BC6" s="57">
        <v>57.017000000000003</v>
      </c>
      <c r="BD6" s="57">
        <v>57.386000000000003</v>
      </c>
      <c r="BE6" s="57">
        <v>57.267000000000003</v>
      </c>
      <c r="BF6" s="57">
        <v>56.98</v>
      </c>
      <c r="BG6" s="57">
        <v>57.207000000000001</v>
      </c>
      <c r="BH6" s="57">
        <v>57.401000000000003</v>
      </c>
      <c r="BI6" s="57">
        <v>57.218000000000004</v>
      </c>
      <c r="BJ6" s="57">
        <v>56.881</v>
      </c>
      <c r="BK6" s="57">
        <v>56.643000000000001</v>
      </c>
      <c r="BL6" s="57">
        <v>56.639000000000003</v>
      </c>
      <c r="BM6" s="57">
        <v>56.994999999999997</v>
      </c>
      <c r="BN6" s="57">
        <v>56.845999999999997</v>
      </c>
      <c r="BO6" s="57">
        <v>56.695</v>
      </c>
      <c r="BP6" s="57">
        <v>56.926000000000002</v>
      </c>
      <c r="BQ6" s="57">
        <v>56.902999999999999</v>
      </c>
      <c r="BR6" s="57">
        <v>56.124000000000002</v>
      </c>
      <c r="BS6" s="54"/>
      <c r="BT6" s="17" t="s">
        <v>6</v>
      </c>
      <c r="BU6" s="57">
        <v>56.286000000000001</v>
      </c>
      <c r="BV6" s="57">
        <v>57.289000000000001</v>
      </c>
      <c r="BW6" s="57">
        <v>57.204999999999998</v>
      </c>
      <c r="BX6" s="57">
        <v>57.133000000000003</v>
      </c>
      <c r="BY6" s="57">
        <v>57.259</v>
      </c>
      <c r="BZ6" s="57">
        <v>57.293999999999997</v>
      </c>
      <c r="CA6" s="57">
        <v>57.323</v>
      </c>
      <c r="CB6" s="57">
        <v>56.975000000000001</v>
      </c>
      <c r="CC6" s="57">
        <v>56.683</v>
      </c>
      <c r="CD6" s="57">
        <v>56.762</v>
      </c>
      <c r="CE6" s="57">
        <v>56.661000000000001</v>
      </c>
      <c r="CF6" s="54"/>
      <c r="CG6" s="17" t="s">
        <v>6</v>
      </c>
      <c r="CH6" s="57">
        <v>56.517000000000003</v>
      </c>
      <c r="CI6" s="57">
        <v>56.344000000000001</v>
      </c>
      <c r="CJ6" s="57">
        <v>57.084000000000003</v>
      </c>
      <c r="CK6" s="57">
        <v>56.868000000000002</v>
      </c>
      <c r="CL6" s="57">
        <v>56.851999999999997</v>
      </c>
      <c r="CM6" s="57">
        <v>56.795999999999999</v>
      </c>
      <c r="CN6" s="57">
        <v>57.097000000000001</v>
      </c>
      <c r="CO6" s="57">
        <v>56.866999999999997</v>
      </c>
      <c r="CP6" s="57">
        <v>57.061999999999998</v>
      </c>
      <c r="CQ6" s="57">
        <v>56.930999999999997</v>
      </c>
      <c r="CR6" s="57">
        <v>56.996000000000002</v>
      </c>
      <c r="CS6" s="57">
        <v>56.89</v>
      </c>
      <c r="CT6" s="57">
        <v>56.631</v>
      </c>
      <c r="CU6" s="54"/>
      <c r="CV6" s="17" t="s">
        <v>6</v>
      </c>
      <c r="CW6" s="57">
        <v>57.177999999999997</v>
      </c>
      <c r="CX6" s="57">
        <v>57.363</v>
      </c>
      <c r="CY6" s="57">
        <v>57.523000000000003</v>
      </c>
      <c r="CZ6" s="57">
        <v>57.552999999999997</v>
      </c>
      <c r="DA6" s="57">
        <v>57.427999999999997</v>
      </c>
      <c r="DB6" s="57">
        <v>57.322000000000003</v>
      </c>
      <c r="DC6" s="57">
        <v>57.247</v>
      </c>
      <c r="DD6" s="57">
        <v>57.488</v>
      </c>
      <c r="DE6" s="57">
        <v>57.442999999999998</v>
      </c>
      <c r="DF6" s="57">
        <v>57.569000000000003</v>
      </c>
      <c r="DG6" s="57">
        <v>57.43</v>
      </c>
      <c r="DH6" s="57">
        <v>57.402000000000001</v>
      </c>
      <c r="DI6" s="57">
        <v>57.212000000000003</v>
      </c>
      <c r="DJ6" s="57">
        <v>57.289000000000001</v>
      </c>
      <c r="DK6" s="57">
        <v>57.191000000000003</v>
      </c>
      <c r="DL6" s="54"/>
      <c r="DM6" s="17" t="s">
        <v>6</v>
      </c>
      <c r="DN6" s="57">
        <v>44.116</v>
      </c>
      <c r="DO6" s="57">
        <v>54.944000000000003</v>
      </c>
      <c r="DP6" s="57">
        <v>50.546999999999997</v>
      </c>
      <c r="DQ6" s="57">
        <v>56.73</v>
      </c>
      <c r="DR6" s="57">
        <v>55.289000000000001</v>
      </c>
      <c r="DS6" s="54"/>
      <c r="DT6" s="17" t="s">
        <v>6</v>
      </c>
      <c r="DU6" s="57">
        <v>56.08</v>
      </c>
      <c r="DV6" s="57">
        <v>56.335000000000001</v>
      </c>
      <c r="DW6" s="57">
        <v>56.042000000000002</v>
      </c>
      <c r="DX6" s="57">
        <v>56.545999999999999</v>
      </c>
      <c r="DY6" s="57">
        <v>56.518999999999998</v>
      </c>
    </row>
    <row r="7" spans="1:129">
      <c r="A7" s="17" t="s">
        <v>7</v>
      </c>
      <c r="B7" s="57">
        <v>1.2629999999999999</v>
      </c>
      <c r="C7" s="57">
        <v>1.0980000000000001</v>
      </c>
      <c r="D7" s="57">
        <v>1.026</v>
      </c>
      <c r="E7" s="57">
        <v>1.1539999999999999</v>
      </c>
      <c r="F7" s="57">
        <v>1.226</v>
      </c>
      <c r="G7" s="57">
        <v>0.98299999999999998</v>
      </c>
      <c r="H7" s="57">
        <v>0.98099999999999998</v>
      </c>
      <c r="I7" s="57">
        <v>1.0149999999999999</v>
      </c>
      <c r="J7" s="57">
        <v>1.0489999999999999</v>
      </c>
      <c r="K7" s="57">
        <v>0.97099999999999997</v>
      </c>
      <c r="L7" s="57">
        <v>0.97699999999999998</v>
      </c>
      <c r="M7" s="57">
        <v>0.996</v>
      </c>
      <c r="N7" s="57">
        <v>1.0209999999999999</v>
      </c>
      <c r="O7" s="57">
        <v>1.052</v>
      </c>
      <c r="P7" s="57">
        <v>0.996</v>
      </c>
      <c r="Q7" s="57">
        <v>0.93300000000000005</v>
      </c>
      <c r="R7" s="57">
        <v>0.94799999999999995</v>
      </c>
      <c r="S7" s="57">
        <v>0.93899999999999995</v>
      </c>
      <c r="T7" s="57">
        <v>0.92200000000000004</v>
      </c>
      <c r="U7" s="57">
        <v>0.93600000000000005</v>
      </c>
      <c r="V7" s="57">
        <v>0.80900000000000005</v>
      </c>
      <c r="W7" s="57">
        <v>0.94099999999999995</v>
      </c>
      <c r="X7" s="57">
        <v>0.92600000000000005</v>
      </c>
      <c r="Y7" s="57">
        <v>0.97499999999999998</v>
      </c>
      <c r="Z7" s="57">
        <v>1.175</v>
      </c>
      <c r="AA7" s="57">
        <v>1.47</v>
      </c>
      <c r="AB7" s="57">
        <v>1.2</v>
      </c>
      <c r="AC7" s="57">
        <v>1.365</v>
      </c>
      <c r="AD7" s="57">
        <v>1.7</v>
      </c>
      <c r="AE7" s="54"/>
      <c r="AF7" s="17" t="s">
        <v>7</v>
      </c>
      <c r="AG7" s="57">
        <v>1.137</v>
      </c>
      <c r="AH7" s="57">
        <v>1.4330000000000001</v>
      </c>
      <c r="AI7" s="57">
        <v>1.2130000000000001</v>
      </c>
      <c r="AJ7" s="57">
        <v>1.1599999999999999</v>
      </c>
      <c r="AK7" s="57">
        <v>1.1020000000000001</v>
      </c>
      <c r="AL7" s="57">
        <v>1.044</v>
      </c>
      <c r="AM7" s="57">
        <v>1.087</v>
      </c>
      <c r="AN7" s="57">
        <v>1.0820000000000001</v>
      </c>
      <c r="AO7" s="57">
        <v>1.0449999999999999</v>
      </c>
      <c r="AP7" s="57">
        <v>1.1080000000000001</v>
      </c>
      <c r="AQ7" s="57">
        <v>1.0880000000000001</v>
      </c>
      <c r="AR7" s="57">
        <v>1.153</v>
      </c>
      <c r="AS7" s="57">
        <v>1.2809999999999999</v>
      </c>
      <c r="AT7" s="54"/>
      <c r="AU7" s="17" t="s">
        <v>7</v>
      </c>
      <c r="AV7" s="57">
        <v>1.29</v>
      </c>
      <c r="AW7" s="57">
        <v>1.234</v>
      </c>
      <c r="AX7" s="57">
        <v>1.179</v>
      </c>
      <c r="AY7" s="57">
        <v>1.052</v>
      </c>
      <c r="AZ7" s="57">
        <v>0.98699999999999999</v>
      </c>
      <c r="BA7" s="57">
        <v>0.98499999999999999</v>
      </c>
      <c r="BB7" s="57">
        <v>0.998</v>
      </c>
      <c r="BC7" s="57">
        <v>1.0680000000000001</v>
      </c>
      <c r="BD7" s="57">
        <v>1.0349999999999999</v>
      </c>
      <c r="BE7" s="57">
        <v>0.97199999999999998</v>
      </c>
      <c r="BF7" s="57">
        <v>1.056</v>
      </c>
      <c r="BG7" s="57">
        <v>1.087</v>
      </c>
      <c r="BH7" s="57">
        <v>1.0900000000000001</v>
      </c>
      <c r="BI7" s="57">
        <v>1.0720000000000001</v>
      </c>
      <c r="BJ7" s="57">
        <v>1.1240000000000001</v>
      </c>
      <c r="BK7" s="57">
        <v>1.071</v>
      </c>
      <c r="BL7" s="57">
        <v>1.161</v>
      </c>
      <c r="BM7" s="57">
        <v>1.18</v>
      </c>
      <c r="BN7" s="57">
        <v>1.196</v>
      </c>
      <c r="BO7" s="57">
        <v>1.31</v>
      </c>
      <c r="BP7" s="57">
        <v>1.4990000000000001</v>
      </c>
      <c r="BQ7" s="57">
        <v>1.5149999999999999</v>
      </c>
      <c r="BR7" s="57">
        <v>1.833</v>
      </c>
      <c r="BS7" s="54"/>
      <c r="BT7" s="17" t="s">
        <v>7</v>
      </c>
      <c r="BU7" s="57">
        <v>1.536</v>
      </c>
      <c r="BV7" s="57">
        <v>1.2509999999999999</v>
      </c>
      <c r="BW7" s="57">
        <v>1.1599999999999999</v>
      </c>
      <c r="BX7" s="57">
        <v>1.2</v>
      </c>
      <c r="BY7" s="57">
        <v>1.196</v>
      </c>
      <c r="BZ7" s="57">
        <v>1.232</v>
      </c>
      <c r="CA7" s="57">
        <v>1.22</v>
      </c>
      <c r="CB7" s="57">
        <v>1.232</v>
      </c>
      <c r="CC7" s="57">
        <v>1.294</v>
      </c>
      <c r="CD7" s="57">
        <v>1.337</v>
      </c>
      <c r="CE7" s="57">
        <v>1.452</v>
      </c>
      <c r="CF7" s="54"/>
      <c r="CG7" s="17" t="s">
        <v>7</v>
      </c>
      <c r="CH7" s="57">
        <v>1.2430000000000001</v>
      </c>
      <c r="CI7" s="57">
        <v>1.456</v>
      </c>
      <c r="CJ7" s="57">
        <v>1.448</v>
      </c>
      <c r="CK7" s="57">
        <v>1.3520000000000001</v>
      </c>
      <c r="CL7" s="57">
        <v>1.2749999999999999</v>
      </c>
      <c r="CM7" s="57">
        <v>1.24</v>
      </c>
      <c r="CN7" s="57">
        <v>1.1879999999999999</v>
      </c>
      <c r="CO7" s="57">
        <v>1.1950000000000001</v>
      </c>
      <c r="CP7" s="57">
        <v>1.171</v>
      </c>
      <c r="CQ7" s="57">
        <v>1.17</v>
      </c>
      <c r="CR7" s="57">
        <v>1.196</v>
      </c>
      <c r="CS7" s="57">
        <v>1.3140000000000001</v>
      </c>
      <c r="CT7" s="57">
        <v>1.397</v>
      </c>
      <c r="CU7" s="54"/>
      <c r="CV7" s="17" t="s">
        <v>7</v>
      </c>
      <c r="CW7" s="57">
        <v>1.117</v>
      </c>
      <c r="CX7" s="57">
        <v>1.0860000000000001</v>
      </c>
      <c r="CY7" s="57">
        <v>1.02</v>
      </c>
      <c r="CZ7" s="57">
        <v>0.97599999999999998</v>
      </c>
      <c r="DA7" s="57">
        <v>1.006</v>
      </c>
      <c r="DB7" s="57">
        <v>1.0209999999999999</v>
      </c>
      <c r="DC7" s="57">
        <v>0.95199999999999996</v>
      </c>
      <c r="DD7" s="57">
        <v>0.91400000000000003</v>
      </c>
      <c r="DE7" s="57">
        <v>0.91900000000000004</v>
      </c>
      <c r="DF7" s="57">
        <v>0.84299999999999997</v>
      </c>
      <c r="DG7" s="57">
        <v>0.95</v>
      </c>
      <c r="DH7" s="57">
        <v>1.0960000000000001</v>
      </c>
      <c r="DI7" s="57">
        <v>1.1839999999999999</v>
      </c>
      <c r="DJ7" s="57">
        <v>1.3160000000000001</v>
      </c>
      <c r="DK7" s="57">
        <v>1.857</v>
      </c>
      <c r="DL7" s="54"/>
      <c r="DM7" s="17" t="s">
        <v>7</v>
      </c>
      <c r="DN7" s="57">
        <v>13.736000000000001</v>
      </c>
      <c r="DO7" s="57">
        <v>3.6949999999999998</v>
      </c>
      <c r="DP7" s="57">
        <v>7.2789999999999999</v>
      </c>
      <c r="DQ7" s="57">
        <v>1.958</v>
      </c>
      <c r="DR7" s="57">
        <v>3.1320000000000001</v>
      </c>
      <c r="DS7" s="54"/>
      <c r="DT7" s="17" t="s">
        <v>7</v>
      </c>
      <c r="DU7" s="57">
        <v>2.4300000000000002</v>
      </c>
      <c r="DV7" s="57">
        <v>2.238</v>
      </c>
      <c r="DW7" s="57">
        <v>2.2389999999999999</v>
      </c>
      <c r="DX7" s="57">
        <v>1.952</v>
      </c>
      <c r="DY7" s="57">
        <v>1.8440000000000001</v>
      </c>
    </row>
    <row r="8" spans="1:129">
      <c r="A8" s="17" t="s">
        <v>8</v>
      </c>
      <c r="B8" s="83" t="s">
        <v>90</v>
      </c>
      <c r="C8" s="83" t="s">
        <v>90</v>
      </c>
      <c r="D8" s="83" t="s">
        <v>90</v>
      </c>
      <c r="E8" s="83" t="s">
        <v>90</v>
      </c>
      <c r="F8" s="83" t="s">
        <v>90</v>
      </c>
      <c r="G8" s="83" t="s">
        <v>90</v>
      </c>
      <c r="H8" s="83" t="s">
        <v>90</v>
      </c>
      <c r="I8" s="83" t="s">
        <v>90</v>
      </c>
      <c r="J8" s="83" t="s">
        <v>90</v>
      </c>
      <c r="K8" s="83" t="s">
        <v>90</v>
      </c>
      <c r="L8" s="83" t="s">
        <v>90</v>
      </c>
      <c r="M8" s="83" t="s">
        <v>90</v>
      </c>
      <c r="N8" s="83" t="s">
        <v>90</v>
      </c>
      <c r="O8" s="83" t="s">
        <v>90</v>
      </c>
      <c r="P8" s="83" t="s">
        <v>90</v>
      </c>
      <c r="Q8" s="83" t="s">
        <v>90</v>
      </c>
      <c r="R8" s="83" t="s">
        <v>90</v>
      </c>
      <c r="S8" s="83" t="s">
        <v>90</v>
      </c>
      <c r="T8" s="83" t="s">
        <v>90</v>
      </c>
      <c r="U8" s="83" t="s">
        <v>90</v>
      </c>
      <c r="V8" s="83" t="s">
        <v>90</v>
      </c>
      <c r="W8" s="83" t="s">
        <v>90</v>
      </c>
      <c r="X8" s="83" t="s">
        <v>90</v>
      </c>
      <c r="Y8" s="83" t="s">
        <v>90</v>
      </c>
      <c r="Z8" s="83" t="s">
        <v>90</v>
      </c>
      <c r="AA8" s="83" t="s">
        <v>90</v>
      </c>
      <c r="AB8" s="83" t="s">
        <v>90</v>
      </c>
      <c r="AC8" s="83" t="s">
        <v>90</v>
      </c>
      <c r="AD8" s="83" t="s">
        <v>90</v>
      </c>
      <c r="AE8" s="54"/>
      <c r="AF8" s="17" t="s">
        <v>8</v>
      </c>
      <c r="AG8" s="83" t="s">
        <v>90</v>
      </c>
      <c r="AH8" s="83" t="s">
        <v>90</v>
      </c>
      <c r="AI8" s="83" t="s">
        <v>90</v>
      </c>
      <c r="AJ8" s="83" t="s">
        <v>90</v>
      </c>
      <c r="AK8" s="83" t="s">
        <v>90</v>
      </c>
      <c r="AL8" s="83" t="s">
        <v>90</v>
      </c>
      <c r="AM8" s="83" t="s">
        <v>90</v>
      </c>
      <c r="AN8" s="83" t="s">
        <v>90</v>
      </c>
      <c r="AO8" s="83" t="s">
        <v>90</v>
      </c>
      <c r="AP8" s="83" t="s">
        <v>90</v>
      </c>
      <c r="AQ8" s="83" t="s">
        <v>90</v>
      </c>
      <c r="AR8" s="83" t="s">
        <v>90</v>
      </c>
      <c r="AS8" s="83" t="s">
        <v>90</v>
      </c>
      <c r="AT8" s="54"/>
      <c r="AU8" s="17" t="s">
        <v>8</v>
      </c>
      <c r="AV8" s="83" t="s">
        <v>90</v>
      </c>
      <c r="AW8" s="83" t="s">
        <v>90</v>
      </c>
      <c r="AX8" s="83" t="s">
        <v>90</v>
      </c>
      <c r="AY8" s="83" t="s">
        <v>90</v>
      </c>
      <c r="AZ8" s="83" t="s">
        <v>90</v>
      </c>
      <c r="BA8" s="83" t="s">
        <v>90</v>
      </c>
      <c r="BB8" s="83" t="s">
        <v>90</v>
      </c>
      <c r="BC8" s="83" t="s">
        <v>90</v>
      </c>
      <c r="BD8" s="83" t="s">
        <v>90</v>
      </c>
      <c r="BE8" s="83" t="s">
        <v>90</v>
      </c>
      <c r="BF8" s="83" t="s">
        <v>90</v>
      </c>
      <c r="BG8" s="83" t="s">
        <v>90</v>
      </c>
      <c r="BH8" s="83" t="s">
        <v>90</v>
      </c>
      <c r="BI8" s="83" t="s">
        <v>90</v>
      </c>
      <c r="BJ8" s="83" t="s">
        <v>90</v>
      </c>
      <c r="BK8" s="83" t="s">
        <v>90</v>
      </c>
      <c r="BL8" s="83" t="s">
        <v>90</v>
      </c>
      <c r="BM8" s="83" t="s">
        <v>90</v>
      </c>
      <c r="BN8" s="83" t="s">
        <v>90</v>
      </c>
      <c r="BO8" s="83" t="s">
        <v>90</v>
      </c>
      <c r="BP8" s="83" t="s">
        <v>90</v>
      </c>
      <c r="BQ8" s="83" t="s">
        <v>90</v>
      </c>
      <c r="BR8" s="83" t="s">
        <v>90</v>
      </c>
      <c r="BS8" s="54"/>
      <c r="BT8" s="17" t="s">
        <v>8</v>
      </c>
      <c r="BU8" s="83" t="s">
        <v>90</v>
      </c>
      <c r="BV8" s="83" t="s">
        <v>90</v>
      </c>
      <c r="BW8" s="83" t="s">
        <v>90</v>
      </c>
      <c r="BX8" s="83" t="s">
        <v>90</v>
      </c>
      <c r="BY8" s="83" t="s">
        <v>90</v>
      </c>
      <c r="BZ8" s="83" t="s">
        <v>90</v>
      </c>
      <c r="CA8" s="83" t="s">
        <v>90</v>
      </c>
      <c r="CB8" s="83" t="s">
        <v>90</v>
      </c>
      <c r="CC8" s="83" t="s">
        <v>90</v>
      </c>
      <c r="CD8" s="83" t="s">
        <v>90</v>
      </c>
      <c r="CE8" s="83" t="s">
        <v>90</v>
      </c>
      <c r="CF8" s="54"/>
      <c r="CG8" s="17" t="s">
        <v>8</v>
      </c>
      <c r="CH8" s="83" t="s">
        <v>90</v>
      </c>
      <c r="CI8" s="83" t="s">
        <v>90</v>
      </c>
      <c r="CJ8" s="83" t="s">
        <v>90</v>
      </c>
      <c r="CK8" s="83" t="s">
        <v>90</v>
      </c>
      <c r="CL8" s="83" t="s">
        <v>90</v>
      </c>
      <c r="CM8" s="83" t="s">
        <v>90</v>
      </c>
      <c r="CN8" s="83" t="s">
        <v>90</v>
      </c>
      <c r="CO8" s="83" t="s">
        <v>90</v>
      </c>
      <c r="CP8" s="83" t="s">
        <v>90</v>
      </c>
      <c r="CQ8" s="83" t="s">
        <v>90</v>
      </c>
      <c r="CR8" s="83" t="s">
        <v>90</v>
      </c>
      <c r="CS8" s="83" t="s">
        <v>90</v>
      </c>
      <c r="CT8" s="83" t="s">
        <v>90</v>
      </c>
      <c r="CU8" s="54"/>
      <c r="CV8" s="17" t="s">
        <v>8</v>
      </c>
      <c r="CW8" s="83" t="s">
        <v>90</v>
      </c>
      <c r="CX8" s="83" t="s">
        <v>90</v>
      </c>
      <c r="CY8" s="83" t="s">
        <v>90</v>
      </c>
      <c r="CZ8" s="83" t="s">
        <v>90</v>
      </c>
      <c r="DA8" s="83" t="s">
        <v>90</v>
      </c>
      <c r="DB8" s="83" t="s">
        <v>90</v>
      </c>
      <c r="DC8" s="83" t="s">
        <v>90</v>
      </c>
      <c r="DD8" s="83" t="s">
        <v>90</v>
      </c>
      <c r="DE8" s="83" t="s">
        <v>90</v>
      </c>
      <c r="DF8" s="83" t="s">
        <v>90</v>
      </c>
      <c r="DG8" s="83" t="s">
        <v>90</v>
      </c>
      <c r="DH8" s="83" t="s">
        <v>90</v>
      </c>
      <c r="DI8" s="83" t="s">
        <v>90</v>
      </c>
      <c r="DJ8" s="83" t="s">
        <v>90</v>
      </c>
      <c r="DK8" s="83" t="s">
        <v>90</v>
      </c>
      <c r="DL8" s="54"/>
      <c r="DM8" s="17" t="s">
        <v>8</v>
      </c>
      <c r="DN8" s="83" t="s">
        <v>90</v>
      </c>
      <c r="DO8" s="83" t="s">
        <v>90</v>
      </c>
      <c r="DP8" s="83" t="s">
        <v>90</v>
      </c>
      <c r="DQ8" s="83" t="s">
        <v>90</v>
      </c>
      <c r="DR8" s="83" t="s">
        <v>90</v>
      </c>
      <c r="DS8" s="54"/>
      <c r="DT8" s="17" t="s">
        <v>8</v>
      </c>
      <c r="DU8" s="83" t="s">
        <v>90</v>
      </c>
      <c r="DV8" s="83" t="s">
        <v>90</v>
      </c>
      <c r="DW8" s="57">
        <v>0</v>
      </c>
      <c r="DX8" s="83" t="s">
        <v>90</v>
      </c>
      <c r="DY8" s="83" t="s">
        <v>90</v>
      </c>
    </row>
    <row r="9" spans="1:129">
      <c r="A9" s="17" t="s">
        <v>9</v>
      </c>
      <c r="B9" s="57">
        <v>0.23</v>
      </c>
      <c r="C9" s="57">
        <v>0.20899999999999999</v>
      </c>
      <c r="D9" s="57">
        <v>0.17299999999999999</v>
      </c>
      <c r="E9" s="57">
        <v>0.151</v>
      </c>
      <c r="F9" s="57">
        <v>0.16200000000000001</v>
      </c>
      <c r="G9" s="57">
        <v>0.182</v>
      </c>
      <c r="H9" s="57">
        <v>0.20499999999999999</v>
      </c>
      <c r="I9" s="57">
        <v>0.156</v>
      </c>
      <c r="J9" s="57">
        <v>0.13100000000000001</v>
      </c>
      <c r="K9" s="57">
        <v>0.153</v>
      </c>
      <c r="L9" s="57">
        <v>0.16800000000000001</v>
      </c>
      <c r="M9" s="57">
        <v>0.121</v>
      </c>
      <c r="N9" s="57">
        <v>0.186</v>
      </c>
      <c r="O9" s="57">
        <v>0.2</v>
      </c>
      <c r="P9" s="57">
        <v>0.19600000000000001</v>
      </c>
      <c r="Q9" s="57">
        <v>0.157</v>
      </c>
      <c r="R9" s="57">
        <v>0.154</v>
      </c>
      <c r="S9" s="57">
        <v>0.185</v>
      </c>
      <c r="T9" s="57">
        <v>0.22</v>
      </c>
      <c r="U9" s="57">
        <v>0.17699999999999999</v>
      </c>
      <c r="V9" s="57">
        <v>0.188</v>
      </c>
      <c r="W9" s="57">
        <v>0.20100000000000001</v>
      </c>
      <c r="X9" s="57">
        <v>0.14799999999999999</v>
      </c>
      <c r="Y9" s="57">
        <v>0.19800000000000001</v>
      </c>
      <c r="Z9" s="57">
        <v>0.17799999999999999</v>
      </c>
      <c r="AA9" s="57">
        <v>0.19800000000000001</v>
      </c>
      <c r="AB9" s="57">
        <v>0.189</v>
      </c>
      <c r="AC9" s="57">
        <v>0.22900000000000001</v>
      </c>
      <c r="AD9" s="57">
        <v>0.22700000000000001</v>
      </c>
      <c r="AE9" s="54"/>
      <c r="AF9" s="17" t="s">
        <v>9</v>
      </c>
      <c r="AG9" s="57">
        <v>0.218</v>
      </c>
      <c r="AH9" s="57">
        <v>0.192</v>
      </c>
      <c r="AI9" s="57">
        <v>0.224</v>
      </c>
      <c r="AJ9" s="57">
        <v>0.20699999999999999</v>
      </c>
      <c r="AK9" s="57">
        <v>0.188</v>
      </c>
      <c r="AL9" s="57">
        <v>0.21199999999999999</v>
      </c>
      <c r="AM9" s="57">
        <v>0.21099999999999999</v>
      </c>
      <c r="AN9" s="57">
        <v>0.17399999999999999</v>
      </c>
      <c r="AO9" s="57">
        <v>0.19800000000000001</v>
      </c>
      <c r="AP9" s="57">
        <v>0.192</v>
      </c>
      <c r="AQ9" s="57">
        <v>0.191</v>
      </c>
      <c r="AR9" s="57">
        <v>0.161</v>
      </c>
      <c r="AS9" s="57">
        <v>0.17199999999999999</v>
      </c>
      <c r="AT9" s="54"/>
      <c r="AU9" s="17" t="s">
        <v>9</v>
      </c>
      <c r="AV9" s="57">
        <v>0.16300000000000001</v>
      </c>
      <c r="AW9" s="57">
        <v>0.16200000000000001</v>
      </c>
      <c r="AX9" s="57">
        <v>0.23200000000000001</v>
      </c>
      <c r="AY9" s="57">
        <v>0.16600000000000001</v>
      </c>
      <c r="AZ9" s="57">
        <v>0.17199999999999999</v>
      </c>
      <c r="BA9" s="57">
        <v>0.189</v>
      </c>
      <c r="BB9" s="57">
        <v>0.17399999999999999</v>
      </c>
      <c r="BC9" s="57">
        <v>0.22600000000000001</v>
      </c>
      <c r="BD9" s="57">
        <v>0.16800000000000001</v>
      </c>
      <c r="BE9" s="57">
        <v>0.191</v>
      </c>
      <c r="BF9" s="57">
        <v>0.18099999999999999</v>
      </c>
      <c r="BG9" s="57">
        <v>0.188</v>
      </c>
      <c r="BH9" s="57">
        <v>0.192</v>
      </c>
      <c r="BI9" s="57">
        <v>0.16600000000000001</v>
      </c>
      <c r="BJ9" s="57">
        <v>0.23</v>
      </c>
      <c r="BK9" s="57">
        <v>0.16900000000000001</v>
      </c>
      <c r="BL9" s="57">
        <v>0.183</v>
      </c>
      <c r="BM9" s="57">
        <v>0.13400000000000001</v>
      </c>
      <c r="BN9" s="57">
        <v>0.215</v>
      </c>
      <c r="BO9" s="57">
        <v>0.189</v>
      </c>
      <c r="BP9" s="57">
        <v>0.183</v>
      </c>
      <c r="BQ9" s="57">
        <v>0.218</v>
      </c>
      <c r="BR9" s="57">
        <v>0.14599999999999999</v>
      </c>
      <c r="BS9" s="54"/>
      <c r="BT9" s="17" t="s">
        <v>9</v>
      </c>
      <c r="BU9" s="57">
        <v>0.20899999999999999</v>
      </c>
      <c r="BV9" s="57">
        <v>0.249</v>
      </c>
      <c r="BW9" s="57">
        <v>0.26900000000000002</v>
      </c>
      <c r="BX9" s="57">
        <v>0.26600000000000001</v>
      </c>
      <c r="BY9" s="57">
        <v>0.215</v>
      </c>
      <c r="BZ9" s="57">
        <v>0.24299999999999999</v>
      </c>
      <c r="CA9" s="57">
        <v>0.23799999999999999</v>
      </c>
      <c r="CB9" s="57">
        <v>0.28000000000000003</v>
      </c>
      <c r="CC9" s="57">
        <v>0.26200000000000001</v>
      </c>
      <c r="CD9" s="57">
        <v>0.255</v>
      </c>
      <c r="CE9" s="57">
        <v>0.25800000000000001</v>
      </c>
      <c r="CF9" s="54"/>
      <c r="CG9" s="17" t="s">
        <v>9</v>
      </c>
      <c r="CH9" s="57">
        <v>0.219</v>
      </c>
      <c r="CI9" s="57">
        <v>0.27600000000000002</v>
      </c>
      <c r="CJ9" s="57">
        <v>0.20799999999999999</v>
      </c>
      <c r="CK9" s="57">
        <v>0.24099999999999999</v>
      </c>
      <c r="CL9" s="57">
        <v>0.191</v>
      </c>
      <c r="CM9" s="57">
        <v>0.22</v>
      </c>
      <c r="CN9" s="57">
        <v>0.217</v>
      </c>
      <c r="CO9" s="57">
        <v>0.189</v>
      </c>
      <c r="CP9" s="57">
        <v>0.246</v>
      </c>
      <c r="CQ9" s="57">
        <v>0.19400000000000001</v>
      </c>
      <c r="CR9" s="57">
        <v>0.185</v>
      </c>
      <c r="CS9" s="57">
        <v>0.247</v>
      </c>
      <c r="CT9" s="57">
        <v>0.23400000000000001</v>
      </c>
      <c r="CU9" s="54"/>
      <c r="CV9" s="17" t="s">
        <v>9</v>
      </c>
      <c r="CW9" s="57">
        <v>0.14299999999999999</v>
      </c>
      <c r="CX9" s="57">
        <v>0.23</v>
      </c>
      <c r="CY9" s="57">
        <v>0.17799999999999999</v>
      </c>
      <c r="CZ9" s="57">
        <v>0.14599999999999999</v>
      </c>
      <c r="DA9" s="57">
        <v>0.17399999999999999</v>
      </c>
      <c r="DB9" s="57">
        <v>0.17499999999999999</v>
      </c>
      <c r="DC9" s="57">
        <v>0.20200000000000001</v>
      </c>
      <c r="DD9" s="57">
        <v>0.17399999999999999</v>
      </c>
      <c r="DE9" s="57">
        <v>0.19400000000000001</v>
      </c>
      <c r="DF9" s="57">
        <v>0.2</v>
      </c>
      <c r="DG9" s="57">
        <v>0.159</v>
      </c>
      <c r="DH9" s="57">
        <v>0.156</v>
      </c>
      <c r="DI9" s="57">
        <v>0.16900000000000001</v>
      </c>
      <c r="DJ9" s="57">
        <v>0.184</v>
      </c>
      <c r="DK9" s="57">
        <v>0.20300000000000001</v>
      </c>
      <c r="DL9" s="54"/>
      <c r="DM9" s="17" t="s">
        <v>9</v>
      </c>
      <c r="DN9" s="57">
        <v>3.8519999999999999</v>
      </c>
      <c r="DO9" s="57">
        <v>0.63</v>
      </c>
      <c r="DP9" s="57">
        <v>1.6080000000000001</v>
      </c>
      <c r="DQ9" s="57">
        <v>0.39200000000000002</v>
      </c>
      <c r="DR9" s="57">
        <v>0.61299999999999999</v>
      </c>
      <c r="DS9" s="54"/>
      <c r="DT9" s="17" t="s">
        <v>9</v>
      </c>
      <c r="DU9" s="57">
        <v>0.16500000000000001</v>
      </c>
      <c r="DV9" s="57">
        <v>0.151</v>
      </c>
      <c r="DW9" s="57">
        <v>9.9000000000000005E-2</v>
      </c>
      <c r="DX9" s="83" t="s">
        <v>90</v>
      </c>
      <c r="DY9" s="57">
        <v>0.105</v>
      </c>
    </row>
    <row r="10" spans="1:129">
      <c r="A10" s="18" t="s">
        <v>4</v>
      </c>
      <c r="B10" s="57">
        <v>6.3120000000000003</v>
      </c>
      <c r="C10" s="57">
        <v>6.3380000000000001</v>
      </c>
      <c r="D10" s="57">
        <v>6.0739999999999998</v>
      </c>
      <c r="E10" s="57">
        <v>6.4779999999999998</v>
      </c>
      <c r="F10" s="57">
        <v>6.4939999999999998</v>
      </c>
      <c r="G10" s="57">
        <v>6.24</v>
      </c>
      <c r="H10" s="57">
        <v>6.1559999999999997</v>
      </c>
      <c r="I10" s="57">
        <v>6.0780000000000003</v>
      </c>
      <c r="J10" s="57">
        <v>5.95</v>
      </c>
      <c r="K10" s="57">
        <v>5.9779999999999998</v>
      </c>
      <c r="L10" s="57">
        <v>6.101</v>
      </c>
      <c r="M10" s="57">
        <v>6.1239999999999997</v>
      </c>
      <c r="N10" s="57">
        <v>6.32</v>
      </c>
      <c r="O10" s="57">
        <v>6.0990000000000002</v>
      </c>
      <c r="P10" s="57">
        <v>6.1260000000000003</v>
      </c>
      <c r="Q10" s="57">
        <v>6.1449999999999996</v>
      </c>
      <c r="R10" s="57">
        <v>6.2220000000000004</v>
      </c>
      <c r="S10" s="57">
        <v>6.266</v>
      </c>
      <c r="T10" s="57">
        <v>6.4</v>
      </c>
      <c r="U10" s="57">
        <v>6.5</v>
      </c>
      <c r="V10" s="57">
        <v>6.2549999999999999</v>
      </c>
      <c r="W10" s="57">
        <v>6.3959999999999999</v>
      </c>
      <c r="X10" s="57">
        <v>6.4889999999999999</v>
      </c>
      <c r="Y10" s="57">
        <v>6.6790000000000003</v>
      </c>
      <c r="Z10" s="57">
        <v>6.7789999999999999</v>
      </c>
      <c r="AA10" s="57">
        <v>6.665</v>
      </c>
      <c r="AB10" s="57">
        <v>6.758</v>
      </c>
      <c r="AC10" s="57">
        <v>6.7560000000000002</v>
      </c>
      <c r="AD10" s="57">
        <v>6.6239999999999997</v>
      </c>
      <c r="AE10" s="54"/>
      <c r="AF10" s="18" t="s">
        <v>4</v>
      </c>
      <c r="AG10" s="57">
        <v>6.4530000000000003</v>
      </c>
      <c r="AH10" s="57">
        <v>6.5540000000000003</v>
      </c>
      <c r="AI10" s="57">
        <v>6.4930000000000003</v>
      </c>
      <c r="AJ10" s="57">
        <v>6.38</v>
      </c>
      <c r="AK10" s="57">
        <v>6.3959999999999999</v>
      </c>
      <c r="AL10" s="57">
        <v>6.5979999999999999</v>
      </c>
      <c r="AM10" s="57">
        <v>6.3</v>
      </c>
      <c r="AN10" s="57">
        <v>6.4740000000000002</v>
      </c>
      <c r="AO10" s="57">
        <v>6.6509999999999998</v>
      </c>
      <c r="AP10" s="57">
        <v>6.5960000000000001</v>
      </c>
      <c r="AQ10" s="57">
        <v>6.6680000000000001</v>
      </c>
      <c r="AR10" s="57">
        <v>6.9429999999999996</v>
      </c>
      <c r="AS10" s="57">
        <v>6.8319999999999999</v>
      </c>
      <c r="AT10" s="54"/>
      <c r="AU10" s="18" t="s">
        <v>4</v>
      </c>
      <c r="AV10" s="57">
        <v>6.4029999999999996</v>
      </c>
      <c r="AW10" s="57">
        <v>6.5890000000000004</v>
      </c>
      <c r="AX10" s="57">
        <v>6.42</v>
      </c>
      <c r="AY10" s="57">
        <v>6.47</v>
      </c>
      <c r="AZ10" s="57">
        <v>6.569</v>
      </c>
      <c r="BA10" s="57">
        <v>6.3940000000000001</v>
      </c>
      <c r="BB10" s="57">
        <v>6.7130000000000001</v>
      </c>
      <c r="BC10" s="57">
        <v>6.57</v>
      </c>
      <c r="BD10" s="57">
        <v>6.6749999999999998</v>
      </c>
      <c r="BE10" s="57">
        <v>6.6</v>
      </c>
      <c r="BF10" s="57">
        <v>6.6840000000000002</v>
      </c>
      <c r="BG10" s="57">
        <v>6.5380000000000003</v>
      </c>
      <c r="BH10" s="57">
        <v>6.5490000000000004</v>
      </c>
      <c r="BI10" s="57">
        <v>6.6319999999999997</v>
      </c>
      <c r="BJ10" s="57">
        <v>6.7590000000000003</v>
      </c>
      <c r="BK10" s="57">
        <v>6.819</v>
      </c>
      <c r="BL10" s="57">
        <v>6.6479999999999997</v>
      </c>
      <c r="BM10" s="57">
        <v>6.7789999999999999</v>
      </c>
      <c r="BN10" s="57">
        <v>6.86</v>
      </c>
      <c r="BO10" s="57">
        <v>6.8719999999999999</v>
      </c>
      <c r="BP10" s="57">
        <v>6.7770000000000001</v>
      </c>
      <c r="BQ10" s="57">
        <v>6.8090000000000002</v>
      </c>
      <c r="BR10" s="57">
        <v>6.7439999999999998</v>
      </c>
      <c r="BS10" s="54"/>
      <c r="BT10" s="18" t="s">
        <v>4</v>
      </c>
      <c r="BU10" s="57">
        <v>6.694</v>
      </c>
      <c r="BV10" s="58">
        <v>6.4189999999999996</v>
      </c>
      <c r="BW10" s="57">
        <v>6.3</v>
      </c>
      <c r="BX10" s="57">
        <v>6.2770000000000001</v>
      </c>
      <c r="BY10" s="57">
        <v>6.2720000000000002</v>
      </c>
      <c r="BZ10" s="57">
        <v>6.48</v>
      </c>
      <c r="CA10" s="57">
        <v>6.3940000000000001</v>
      </c>
      <c r="CB10" s="57">
        <v>6.2919999999999998</v>
      </c>
      <c r="CC10" s="57">
        <v>6.6280000000000001</v>
      </c>
      <c r="CD10" s="57">
        <v>6.484</v>
      </c>
      <c r="CE10" s="57">
        <v>6.65</v>
      </c>
      <c r="CF10" s="54"/>
      <c r="CG10" s="18" t="s">
        <v>4</v>
      </c>
      <c r="CH10" s="57">
        <v>6.8019999999999996</v>
      </c>
      <c r="CI10" s="57">
        <v>6.8739999999999997</v>
      </c>
      <c r="CJ10" s="57">
        <v>6.3490000000000002</v>
      </c>
      <c r="CK10" s="57">
        <v>6.4859999999999998</v>
      </c>
      <c r="CL10" s="57">
        <v>6.27</v>
      </c>
      <c r="CM10" s="57">
        <v>6.2789999999999999</v>
      </c>
      <c r="CN10" s="57">
        <v>6.282</v>
      </c>
      <c r="CO10" s="57">
        <v>6.3710000000000004</v>
      </c>
      <c r="CP10" s="57">
        <v>6.3819999999999997</v>
      </c>
      <c r="CQ10" s="57">
        <v>6.4</v>
      </c>
      <c r="CR10" s="57">
        <v>6.2309999999999999</v>
      </c>
      <c r="CS10" s="57">
        <v>6.4340000000000002</v>
      </c>
      <c r="CT10" s="57">
        <v>6.33</v>
      </c>
      <c r="CU10" s="54"/>
      <c r="CV10" s="18" t="s">
        <v>4</v>
      </c>
      <c r="CW10" s="57">
        <v>6.2930000000000001</v>
      </c>
      <c r="CX10" s="57">
        <v>6.0430000000000001</v>
      </c>
      <c r="CY10" s="57">
        <v>6.0869999999999997</v>
      </c>
      <c r="CZ10" s="57">
        <v>6.1420000000000003</v>
      </c>
      <c r="DA10" s="57">
        <v>6.0670000000000002</v>
      </c>
      <c r="DB10" s="57">
        <v>6.1180000000000003</v>
      </c>
      <c r="DC10" s="57">
        <v>6.1120000000000001</v>
      </c>
      <c r="DD10" s="57">
        <v>6.133</v>
      </c>
      <c r="DE10" s="57">
        <v>6.3890000000000002</v>
      </c>
      <c r="DF10" s="57">
        <v>6.2290000000000001</v>
      </c>
      <c r="DG10" s="57">
        <v>6.407</v>
      </c>
      <c r="DH10" s="57">
        <v>6.6020000000000003</v>
      </c>
      <c r="DI10" s="57">
        <v>6.5940000000000003</v>
      </c>
      <c r="DJ10" s="57">
        <v>6.4859999999999998</v>
      </c>
      <c r="DK10" s="57">
        <v>6.5830000000000002</v>
      </c>
      <c r="DL10" s="54"/>
      <c r="DM10" s="18" t="s">
        <v>4</v>
      </c>
      <c r="DN10" s="57">
        <v>7.8010000000000002</v>
      </c>
      <c r="DO10" s="57">
        <v>6.8289999999999997</v>
      </c>
      <c r="DP10" s="57">
        <v>7.1219999999999999</v>
      </c>
      <c r="DQ10" s="57">
        <v>6.859</v>
      </c>
      <c r="DR10" s="57">
        <v>6.798</v>
      </c>
      <c r="DS10" s="54"/>
      <c r="DT10" s="18" t="s">
        <v>4</v>
      </c>
      <c r="DU10" s="57">
        <v>6.992</v>
      </c>
      <c r="DV10" s="57">
        <v>7.1260000000000003</v>
      </c>
      <c r="DW10" s="57">
        <v>6.9720000000000004</v>
      </c>
      <c r="DX10" s="57">
        <v>7.0380000000000003</v>
      </c>
      <c r="DY10" s="57">
        <v>7.02</v>
      </c>
    </row>
    <row r="11" spans="1:129">
      <c r="A11" s="17" t="s">
        <v>3</v>
      </c>
      <c r="B11" s="57">
        <v>0.18099999999999999</v>
      </c>
      <c r="C11" s="57">
        <v>0.19500000000000001</v>
      </c>
      <c r="D11" s="57">
        <v>0.185</v>
      </c>
      <c r="E11" s="57">
        <v>0.22700000000000001</v>
      </c>
      <c r="F11" s="57">
        <v>0.20899999999999999</v>
      </c>
      <c r="G11" s="57">
        <v>0.191</v>
      </c>
      <c r="H11" s="57">
        <v>0.161</v>
      </c>
      <c r="I11" s="57">
        <v>0.14299999999999999</v>
      </c>
      <c r="J11" s="57">
        <v>0.13100000000000001</v>
      </c>
      <c r="K11" s="57">
        <v>0.13200000000000001</v>
      </c>
      <c r="L11" s="57">
        <v>0.13600000000000001</v>
      </c>
      <c r="M11" s="57">
        <v>0.154</v>
      </c>
      <c r="N11" s="57">
        <v>0.185</v>
      </c>
      <c r="O11" s="57">
        <v>0.17</v>
      </c>
      <c r="P11" s="57">
        <v>0.154</v>
      </c>
      <c r="Q11" s="57">
        <v>0.159</v>
      </c>
      <c r="R11" s="57">
        <v>0.152</v>
      </c>
      <c r="S11" s="57">
        <v>0.14000000000000001</v>
      </c>
      <c r="T11" s="57">
        <v>0.14499999999999999</v>
      </c>
      <c r="U11" s="57">
        <v>0.17799999999999999</v>
      </c>
      <c r="V11" s="57">
        <v>0.189</v>
      </c>
      <c r="W11" s="57">
        <v>0.192</v>
      </c>
      <c r="X11" s="57">
        <v>0.191</v>
      </c>
      <c r="Y11" s="57">
        <v>0.21</v>
      </c>
      <c r="Z11" s="57">
        <v>0.25</v>
      </c>
      <c r="AA11" s="57">
        <v>0.251</v>
      </c>
      <c r="AB11" s="57">
        <v>0.26700000000000002</v>
      </c>
      <c r="AC11" s="57">
        <v>0.26900000000000002</v>
      </c>
      <c r="AD11" s="57">
        <v>0.23400000000000001</v>
      </c>
      <c r="AE11" s="54"/>
      <c r="AF11" s="17" t="s">
        <v>3</v>
      </c>
      <c r="AG11" s="57">
        <v>0.245</v>
      </c>
      <c r="AH11" s="57">
        <v>0.192</v>
      </c>
      <c r="AI11" s="57">
        <v>0.19800000000000001</v>
      </c>
      <c r="AJ11" s="57">
        <v>0.16500000000000001</v>
      </c>
      <c r="AK11" s="57">
        <v>0.16600000000000001</v>
      </c>
      <c r="AL11" s="57">
        <v>0.157</v>
      </c>
      <c r="AM11" s="57">
        <v>0.17199999999999999</v>
      </c>
      <c r="AN11" s="57">
        <v>0.13800000000000001</v>
      </c>
      <c r="AO11" s="57">
        <v>0.16700000000000001</v>
      </c>
      <c r="AP11" s="57">
        <v>0.19700000000000001</v>
      </c>
      <c r="AQ11" s="57">
        <v>0.23300000000000001</v>
      </c>
      <c r="AR11" s="57">
        <v>0.308</v>
      </c>
      <c r="AS11" s="57">
        <v>0.251</v>
      </c>
      <c r="AT11" s="54"/>
      <c r="AU11" s="17" t="s">
        <v>3</v>
      </c>
      <c r="AV11" s="57">
        <v>0.25</v>
      </c>
      <c r="AW11" s="57">
        <v>0.25900000000000001</v>
      </c>
      <c r="AX11" s="57">
        <v>0.186</v>
      </c>
      <c r="AY11" s="57">
        <v>0.17399999999999999</v>
      </c>
      <c r="AZ11" s="57">
        <v>0.22500000000000001</v>
      </c>
      <c r="BA11" s="57">
        <v>0.182</v>
      </c>
      <c r="BB11" s="57">
        <v>0.18099999999999999</v>
      </c>
      <c r="BC11" s="57">
        <v>0.16300000000000001</v>
      </c>
      <c r="BD11" s="57">
        <v>0.17599999999999999</v>
      </c>
      <c r="BE11" s="57">
        <v>0.152</v>
      </c>
      <c r="BF11" s="57">
        <v>0.19900000000000001</v>
      </c>
      <c r="BG11" s="57">
        <v>0.183</v>
      </c>
      <c r="BH11" s="57">
        <v>0.26800000000000002</v>
      </c>
      <c r="BI11" s="57">
        <v>0.192</v>
      </c>
      <c r="BJ11" s="57">
        <v>0.17799999999999999</v>
      </c>
      <c r="BK11" s="57">
        <v>0.23300000000000001</v>
      </c>
      <c r="BL11" s="57">
        <v>0.246</v>
      </c>
      <c r="BM11" s="57">
        <v>0.186</v>
      </c>
      <c r="BN11" s="57">
        <v>0.189</v>
      </c>
      <c r="BO11" s="57">
        <v>0.24399999999999999</v>
      </c>
      <c r="BP11" s="57">
        <v>0.254</v>
      </c>
      <c r="BQ11" s="57">
        <v>0.24399999999999999</v>
      </c>
      <c r="BR11" s="57">
        <v>0.25700000000000001</v>
      </c>
      <c r="BS11" s="54"/>
      <c r="BT11" s="17" t="s">
        <v>3</v>
      </c>
      <c r="BU11" s="57">
        <v>0.22600000000000001</v>
      </c>
      <c r="BV11" s="57">
        <v>0.14199999999999999</v>
      </c>
      <c r="BW11" s="57">
        <v>0.16600000000000001</v>
      </c>
      <c r="BX11" s="57">
        <v>0.20899999999999999</v>
      </c>
      <c r="BY11" s="57">
        <v>0.188</v>
      </c>
      <c r="BZ11" s="57">
        <v>0.21199999999999999</v>
      </c>
      <c r="CA11" s="57">
        <v>0.26200000000000001</v>
      </c>
      <c r="CB11" s="57">
        <v>0.20699999999999999</v>
      </c>
      <c r="CC11" s="57">
        <v>0.192</v>
      </c>
      <c r="CD11" s="57">
        <v>0.16900000000000001</v>
      </c>
      <c r="CE11" s="57">
        <v>0.22</v>
      </c>
      <c r="CF11" s="54"/>
      <c r="CG11" s="17" t="s">
        <v>3</v>
      </c>
      <c r="CH11" s="57">
        <v>0.222</v>
      </c>
      <c r="CI11" s="57">
        <v>0.32200000000000001</v>
      </c>
      <c r="CJ11" s="57">
        <v>0.14000000000000001</v>
      </c>
      <c r="CK11" s="57">
        <v>0.22500000000000001</v>
      </c>
      <c r="CL11" s="57">
        <v>0.191</v>
      </c>
      <c r="CM11" s="57">
        <v>0.17699999999999999</v>
      </c>
      <c r="CN11" s="57">
        <v>0.16900000000000001</v>
      </c>
      <c r="CO11" s="57">
        <v>0.16200000000000001</v>
      </c>
      <c r="CP11" s="57">
        <v>0.24299999999999999</v>
      </c>
      <c r="CQ11" s="57">
        <v>0.217</v>
      </c>
      <c r="CR11" s="57">
        <v>0.24099999999999999</v>
      </c>
      <c r="CS11" s="57">
        <v>0.215</v>
      </c>
      <c r="CT11" s="57">
        <v>0.216</v>
      </c>
      <c r="CU11" s="54"/>
      <c r="CV11" s="17" t="s">
        <v>3</v>
      </c>
      <c r="CW11" s="57">
        <v>0.20399999999999999</v>
      </c>
      <c r="CX11" s="57">
        <v>0.13900000000000001</v>
      </c>
      <c r="CY11" s="57">
        <v>0.16800000000000001</v>
      </c>
      <c r="CZ11" s="57">
        <v>0.16200000000000001</v>
      </c>
      <c r="DA11" s="57">
        <v>0.17299999999999999</v>
      </c>
      <c r="DB11" s="57">
        <v>0.14499999999999999</v>
      </c>
      <c r="DC11" s="57">
        <v>0.14899999999999999</v>
      </c>
      <c r="DD11" s="57">
        <v>0.151</v>
      </c>
      <c r="DE11" s="57">
        <v>0.188</v>
      </c>
      <c r="DF11" s="57">
        <v>0.188</v>
      </c>
      <c r="DG11" s="57">
        <v>0.182</v>
      </c>
      <c r="DH11" s="57">
        <v>0.22600000000000001</v>
      </c>
      <c r="DI11" s="57">
        <v>0.23300000000000001</v>
      </c>
      <c r="DJ11" s="57">
        <v>0.26500000000000001</v>
      </c>
      <c r="DK11" s="57">
        <v>0.27900000000000003</v>
      </c>
      <c r="DL11" s="54"/>
      <c r="DM11" s="17" t="s">
        <v>3</v>
      </c>
      <c r="DN11" s="57">
        <v>0.20300000000000001</v>
      </c>
      <c r="DO11" s="57">
        <v>0.34499999999999997</v>
      </c>
      <c r="DP11" s="57">
        <v>0.29099999999999998</v>
      </c>
      <c r="DQ11" s="57">
        <v>0.3</v>
      </c>
      <c r="DR11" s="57">
        <v>0.28000000000000003</v>
      </c>
      <c r="DS11" s="54"/>
      <c r="DT11" s="17" t="s">
        <v>3</v>
      </c>
      <c r="DU11" s="57">
        <v>0.3</v>
      </c>
      <c r="DV11" s="57">
        <v>0.34599999999999997</v>
      </c>
      <c r="DW11" s="57">
        <v>0.34300000000000003</v>
      </c>
      <c r="DX11" s="57">
        <v>0.28399999999999997</v>
      </c>
      <c r="DY11" s="57">
        <v>0.35199999999999998</v>
      </c>
    </row>
    <row r="12" spans="1:129">
      <c r="A12" s="17" t="s">
        <v>1</v>
      </c>
      <c r="B12" s="57">
        <v>34.347000000000001</v>
      </c>
      <c r="C12" s="57">
        <v>34.381</v>
      </c>
      <c r="D12" s="57">
        <v>34.341999999999999</v>
      </c>
      <c r="E12" s="57">
        <v>34.308999999999997</v>
      </c>
      <c r="F12" s="57">
        <v>34.395000000000003</v>
      </c>
      <c r="G12" s="57">
        <v>34.523000000000003</v>
      </c>
      <c r="H12" s="57">
        <v>34.607999999999997</v>
      </c>
      <c r="I12" s="57">
        <v>34.598999999999997</v>
      </c>
      <c r="J12" s="57">
        <v>34.67</v>
      </c>
      <c r="K12" s="57">
        <v>34.674999999999997</v>
      </c>
      <c r="L12" s="57">
        <v>34.735999999999997</v>
      </c>
      <c r="M12" s="57">
        <v>34.835999999999999</v>
      </c>
      <c r="N12" s="57">
        <v>34.746000000000002</v>
      </c>
      <c r="O12" s="57">
        <v>34.783000000000001</v>
      </c>
      <c r="P12" s="57">
        <v>34.536000000000001</v>
      </c>
      <c r="Q12" s="57">
        <v>34.726999999999997</v>
      </c>
      <c r="R12" s="57">
        <v>34.773000000000003</v>
      </c>
      <c r="S12" s="57">
        <v>34.668999999999997</v>
      </c>
      <c r="T12" s="57">
        <v>34.628</v>
      </c>
      <c r="U12" s="57">
        <v>34.134999999999998</v>
      </c>
      <c r="V12" s="57">
        <v>34.823</v>
      </c>
      <c r="W12" s="57">
        <v>34.655999999999999</v>
      </c>
      <c r="X12" s="57">
        <v>34.481000000000002</v>
      </c>
      <c r="Y12" s="57">
        <v>34.494999999999997</v>
      </c>
      <c r="Z12" s="57">
        <v>34.246000000000002</v>
      </c>
      <c r="AA12" s="57">
        <v>33.988999999999997</v>
      </c>
      <c r="AB12" s="57">
        <v>34.35</v>
      </c>
      <c r="AC12" s="57">
        <v>34.215000000000003</v>
      </c>
      <c r="AD12" s="57">
        <v>34.082999999999998</v>
      </c>
      <c r="AE12" s="54"/>
      <c r="AF12" s="17" t="s">
        <v>1</v>
      </c>
      <c r="AG12" s="57">
        <v>34.198</v>
      </c>
      <c r="AH12" s="57">
        <v>34.164000000000001</v>
      </c>
      <c r="AI12" s="57">
        <v>34.326999999999998</v>
      </c>
      <c r="AJ12" s="57">
        <v>34.381</v>
      </c>
      <c r="AK12" s="57">
        <v>34.270000000000003</v>
      </c>
      <c r="AL12" s="57">
        <v>34.412999999999997</v>
      </c>
      <c r="AM12" s="57">
        <v>34.317999999999998</v>
      </c>
      <c r="AN12" s="57">
        <v>34.423000000000002</v>
      </c>
      <c r="AO12" s="57">
        <v>34.406999999999996</v>
      </c>
      <c r="AP12" s="57">
        <v>34.362000000000002</v>
      </c>
      <c r="AQ12" s="57">
        <v>34.161000000000001</v>
      </c>
      <c r="AR12" s="57">
        <v>33.915999999999997</v>
      </c>
      <c r="AS12" s="57">
        <v>33.927</v>
      </c>
      <c r="AT12" s="54"/>
      <c r="AU12" s="17" t="s">
        <v>1</v>
      </c>
      <c r="AV12" s="57">
        <v>34.198999999999998</v>
      </c>
      <c r="AW12" s="57">
        <v>34.280999999999999</v>
      </c>
      <c r="AX12" s="57">
        <v>34.270000000000003</v>
      </c>
      <c r="AY12" s="57">
        <v>34.344000000000001</v>
      </c>
      <c r="AZ12" s="57">
        <v>34.53</v>
      </c>
      <c r="BA12" s="57">
        <v>34.542999999999999</v>
      </c>
      <c r="BB12" s="57">
        <v>34.526000000000003</v>
      </c>
      <c r="BC12" s="57">
        <v>34.351999999999997</v>
      </c>
      <c r="BD12" s="57">
        <v>34.523000000000003</v>
      </c>
      <c r="BE12" s="57">
        <v>34.543999999999997</v>
      </c>
      <c r="BF12" s="57">
        <v>34.573999999999998</v>
      </c>
      <c r="BG12" s="57">
        <v>36.518000000000001</v>
      </c>
      <c r="BH12" s="57">
        <v>34.308</v>
      </c>
      <c r="BI12" s="57">
        <v>34.340000000000003</v>
      </c>
      <c r="BJ12" s="57">
        <v>34.323999999999998</v>
      </c>
      <c r="BK12" s="57">
        <v>34.258000000000003</v>
      </c>
      <c r="BL12" s="57">
        <v>34.234000000000002</v>
      </c>
      <c r="BM12" s="57">
        <v>34.137</v>
      </c>
      <c r="BN12" s="57">
        <v>34.244</v>
      </c>
      <c r="BO12" s="57">
        <v>34.185000000000002</v>
      </c>
      <c r="BP12" s="57">
        <v>34.037999999999997</v>
      </c>
      <c r="BQ12" s="57">
        <v>34.082999999999998</v>
      </c>
      <c r="BR12" s="57">
        <v>33.881999999999998</v>
      </c>
      <c r="BS12" s="54"/>
      <c r="BT12" s="17" t="s">
        <v>1</v>
      </c>
      <c r="BU12" s="57">
        <v>33.780999999999999</v>
      </c>
      <c r="BV12" s="57">
        <v>34.487000000000002</v>
      </c>
      <c r="BW12" s="57">
        <v>34.587000000000003</v>
      </c>
      <c r="BX12" s="57">
        <v>34.534999999999997</v>
      </c>
      <c r="BY12" s="57">
        <v>34.430999999999997</v>
      </c>
      <c r="BZ12" s="57">
        <v>34.741999999999997</v>
      </c>
      <c r="CA12" s="57">
        <v>34.484999999999999</v>
      </c>
      <c r="CB12" s="57">
        <v>34.356000000000002</v>
      </c>
      <c r="CC12" s="57">
        <v>34.4</v>
      </c>
      <c r="CD12" s="57">
        <v>34.442</v>
      </c>
      <c r="CE12" s="57">
        <v>34.256</v>
      </c>
      <c r="CF12" s="54"/>
      <c r="CG12" s="17" t="s">
        <v>1</v>
      </c>
      <c r="CH12" s="57">
        <v>34.152000000000001</v>
      </c>
      <c r="CI12" s="57">
        <v>33.902000000000001</v>
      </c>
      <c r="CJ12" s="57">
        <v>34.411000000000001</v>
      </c>
      <c r="CK12" s="57">
        <v>34.290999999999997</v>
      </c>
      <c r="CL12" s="57">
        <v>34.280999999999999</v>
      </c>
      <c r="CM12" s="57">
        <v>34.341000000000001</v>
      </c>
      <c r="CN12" s="57">
        <v>34.396000000000001</v>
      </c>
      <c r="CO12" s="57">
        <v>34.311</v>
      </c>
      <c r="CP12" s="57">
        <v>34.566000000000003</v>
      </c>
      <c r="CQ12" s="57">
        <v>34.552999999999997</v>
      </c>
      <c r="CR12" s="57">
        <v>34.436999999999998</v>
      </c>
      <c r="CS12" s="57">
        <v>34.360999999999997</v>
      </c>
      <c r="CT12" s="57">
        <v>34.204000000000001</v>
      </c>
      <c r="CU12" s="54"/>
      <c r="CV12" s="17" t="s">
        <v>1</v>
      </c>
      <c r="CW12" s="57">
        <v>34.453000000000003</v>
      </c>
      <c r="CX12" s="57">
        <v>34.606999999999999</v>
      </c>
      <c r="CY12" s="57">
        <v>34.673000000000002</v>
      </c>
      <c r="CZ12" s="57">
        <v>34.613</v>
      </c>
      <c r="DA12" s="57">
        <v>34.628999999999998</v>
      </c>
      <c r="DB12" s="57">
        <v>34.645000000000003</v>
      </c>
      <c r="DC12" s="57">
        <v>34.826000000000001</v>
      </c>
      <c r="DD12" s="57">
        <v>34.578000000000003</v>
      </c>
      <c r="DE12" s="57">
        <v>34.573</v>
      </c>
      <c r="DF12" s="57">
        <v>34.597999999999999</v>
      </c>
      <c r="DG12" s="57">
        <v>34.414000000000001</v>
      </c>
      <c r="DH12" s="57">
        <v>34.264000000000003</v>
      </c>
      <c r="DI12" s="57">
        <v>34.027000000000001</v>
      </c>
      <c r="DJ12" s="57">
        <v>34.192</v>
      </c>
      <c r="DK12" s="57">
        <v>33.857999999999997</v>
      </c>
      <c r="DL12" s="54"/>
      <c r="DM12" s="17" t="s">
        <v>1</v>
      </c>
      <c r="DN12" s="57">
        <v>29.748000000000001</v>
      </c>
      <c r="DO12" s="57">
        <v>32.723999999999997</v>
      </c>
      <c r="DP12" s="57">
        <v>32.04</v>
      </c>
      <c r="DQ12" s="57">
        <v>33.671999999999997</v>
      </c>
      <c r="DR12" s="57">
        <v>33.408000000000001</v>
      </c>
      <c r="DS12" s="54"/>
      <c r="DT12" s="17" t="s">
        <v>1</v>
      </c>
      <c r="DU12" s="57">
        <v>33.314999999999998</v>
      </c>
      <c r="DV12" s="57">
        <v>33.307000000000002</v>
      </c>
      <c r="DW12" s="57">
        <v>33.130000000000003</v>
      </c>
      <c r="DX12" s="57">
        <v>33.594000000000001</v>
      </c>
      <c r="DY12" s="57">
        <v>33.534999999999997</v>
      </c>
    </row>
    <row r="13" spans="1:129">
      <c r="A13" s="17" t="s">
        <v>2</v>
      </c>
      <c r="B13" s="57">
        <v>0.25700000000000001</v>
      </c>
      <c r="C13" s="57">
        <v>0.45300000000000001</v>
      </c>
      <c r="D13" s="57">
        <v>0.26600000000000001</v>
      </c>
      <c r="E13" s="57">
        <v>0.20300000000000001</v>
      </c>
      <c r="F13" s="57">
        <v>0.20699999999999999</v>
      </c>
      <c r="G13" s="57">
        <v>0.19600000000000001</v>
      </c>
      <c r="H13" s="57">
        <v>0.192</v>
      </c>
      <c r="I13" s="57">
        <v>0.20399999999999999</v>
      </c>
      <c r="J13" s="57">
        <v>0.16300000000000001</v>
      </c>
      <c r="K13" s="57">
        <v>0.188</v>
      </c>
      <c r="L13" s="57">
        <v>0.16600000000000001</v>
      </c>
      <c r="M13" s="57">
        <v>0.17599999999999999</v>
      </c>
      <c r="N13" s="57">
        <v>0.182</v>
      </c>
      <c r="O13" s="57">
        <v>0.19500000000000001</v>
      </c>
      <c r="P13" s="57">
        <v>0.18</v>
      </c>
      <c r="Q13" s="57">
        <v>0.17299999999999999</v>
      </c>
      <c r="R13" s="57">
        <v>0.152</v>
      </c>
      <c r="S13" s="83" t="s">
        <v>90</v>
      </c>
      <c r="T13" s="57">
        <v>0.18</v>
      </c>
      <c r="U13" s="57">
        <v>0.16600000000000001</v>
      </c>
      <c r="V13" s="57">
        <v>0.157</v>
      </c>
      <c r="W13" s="57">
        <v>0.17100000000000001</v>
      </c>
      <c r="X13" s="57">
        <v>0.154</v>
      </c>
      <c r="Y13" s="57">
        <v>0.17699999999999999</v>
      </c>
      <c r="Z13" s="57">
        <v>0.185</v>
      </c>
      <c r="AA13" s="57">
        <v>0.219</v>
      </c>
      <c r="AB13" s="57">
        <v>0.17699999999999999</v>
      </c>
      <c r="AC13" s="57">
        <v>0.216</v>
      </c>
      <c r="AD13" s="57">
        <v>0.219</v>
      </c>
      <c r="AE13" s="54"/>
      <c r="AF13" s="17" t="s">
        <v>2</v>
      </c>
      <c r="AG13" s="57">
        <v>0.23599999999999999</v>
      </c>
      <c r="AH13" s="57">
        <v>0.219</v>
      </c>
      <c r="AI13" s="57">
        <v>0.20599999999999999</v>
      </c>
      <c r="AJ13" s="57">
        <v>0.224</v>
      </c>
      <c r="AK13" s="57">
        <v>0.192</v>
      </c>
      <c r="AL13" s="57">
        <v>0.193</v>
      </c>
      <c r="AM13" s="57">
        <v>0.184</v>
      </c>
      <c r="AN13" s="57">
        <v>0.19</v>
      </c>
      <c r="AO13" s="57">
        <v>0.20200000000000001</v>
      </c>
      <c r="AP13" s="57">
        <v>0.19900000000000001</v>
      </c>
      <c r="AQ13" s="57">
        <v>0.2</v>
      </c>
      <c r="AR13" s="57">
        <v>0.19500000000000001</v>
      </c>
      <c r="AS13" s="57">
        <v>0.19800000000000001</v>
      </c>
      <c r="AT13" s="54"/>
      <c r="AU13" s="17" t="s">
        <v>2</v>
      </c>
      <c r="AV13" s="57">
        <v>0.192</v>
      </c>
      <c r="AW13" s="57">
        <v>0.22500000000000001</v>
      </c>
      <c r="AX13" s="57">
        <v>0.224</v>
      </c>
      <c r="AY13" s="57">
        <v>0.16800000000000001</v>
      </c>
      <c r="AZ13" s="57">
        <v>0.17299999999999999</v>
      </c>
      <c r="BA13" s="57">
        <v>0.16900000000000001</v>
      </c>
      <c r="BB13" s="57">
        <v>0.161</v>
      </c>
      <c r="BC13" s="57">
        <v>0.17699999999999999</v>
      </c>
      <c r="BD13" s="57">
        <v>0.17899999999999999</v>
      </c>
      <c r="BE13" s="57">
        <v>0.17899999999999999</v>
      </c>
      <c r="BF13" s="57">
        <v>0.17299999999999999</v>
      </c>
      <c r="BG13" s="57">
        <v>0.189</v>
      </c>
      <c r="BH13" s="57">
        <v>0.19600000000000001</v>
      </c>
      <c r="BI13" s="57">
        <v>0.17799999999999999</v>
      </c>
      <c r="BJ13" s="57">
        <v>0.193</v>
      </c>
      <c r="BK13" s="57">
        <v>0.186</v>
      </c>
      <c r="BL13" s="57">
        <v>0.191</v>
      </c>
      <c r="BM13" s="57">
        <v>0.187</v>
      </c>
      <c r="BN13" s="57">
        <v>0.17</v>
      </c>
      <c r="BO13" s="57">
        <v>0.191</v>
      </c>
      <c r="BP13" s="57">
        <v>0.19</v>
      </c>
      <c r="BQ13" s="57">
        <v>0.21</v>
      </c>
      <c r="BR13" s="57">
        <v>0.20799999999999999</v>
      </c>
      <c r="BS13" s="54"/>
      <c r="BT13" s="17" t="s">
        <v>2</v>
      </c>
      <c r="BU13" s="57">
        <v>0.216</v>
      </c>
      <c r="BV13" s="57">
        <v>0.20200000000000001</v>
      </c>
      <c r="BW13" s="57">
        <v>0.20300000000000001</v>
      </c>
      <c r="BX13" s="57">
        <v>0.18099999999999999</v>
      </c>
      <c r="BY13" s="57">
        <v>0.19700000000000001</v>
      </c>
      <c r="BZ13" s="57">
        <v>0.20699999999999999</v>
      </c>
      <c r="CA13" s="57">
        <v>0.191</v>
      </c>
      <c r="CB13" s="57">
        <v>0.217</v>
      </c>
      <c r="CC13" s="57">
        <v>0.184</v>
      </c>
      <c r="CD13" s="57">
        <v>0.224</v>
      </c>
      <c r="CE13" s="57">
        <v>0.23699999999999999</v>
      </c>
      <c r="CF13" s="54"/>
      <c r="CG13" s="17" t="s">
        <v>2</v>
      </c>
      <c r="CH13" s="57">
        <v>0.191</v>
      </c>
      <c r="CI13" s="57">
        <v>0.216</v>
      </c>
      <c r="CJ13" s="57">
        <v>0.20699999999999999</v>
      </c>
      <c r="CK13" s="57">
        <v>0.193</v>
      </c>
      <c r="CL13" s="57">
        <v>0.192</v>
      </c>
      <c r="CM13" s="57">
        <v>0.20300000000000001</v>
      </c>
      <c r="CN13" s="57">
        <v>0.20799999999999999</v>
      </c>
      <c r="CO13" s="57">
        <v>0.188</v>
      </c>
      <c r="CP13" s="57">
        <v>0.19400000000000001</v>
      </c>
      <c r="CQ13" s="57">
        <v>0.182</v>
      </c>
      <c r="CR13" s="57">
        <v>0.17899999999999999</v>
      </c>
      <c r="CS13" s="57">
        <v>0.193</v>
      </c>
      <c r="CT13" s="57">
        <v>0.23499999999999999</v>
      </c>
      <c r="CU13" s="54"/>
      <c r="CV13" s="17" t="s">
        <v>2</v>
      </c>
      <c r="CW13" s="57">
        <v>0.193</v>
      </c>
      <c r="CX13" s="57">
        <v>0.183</v>
      </c>
      <c r="CY13" s="57">
        <v>0.16200000000000001</v>
      </c>
      <c r="CZ13" s="57">
        <v>0.182</v>
      </c>
      <c r="DA13" s="57">
        <v>0.18</v>
      </c>
      <c r="DB13" s="57">
        <v>0.161</v>
      </c>
      <c r="DC13" s="57">
        <v>0.16800000000000001</v>
      </c>
      <c r="DD13" s="57">
        <v>0.17399999999999999</v>
      </c>
      <c r="DE13" s="57">
        <v>0.158</v>
      </c>
      <c r="DF13" s="57">
        <v>0.17799999999999999</v>
      </c>
      <c r="DG13" s="57">
        <v>0.14399999999999999</v>
      </c>
      <c r="DH13" s="57">
        <v>0.16900000000000001</v>
      </c>
      <c r="DI13" s="57">
        <v>0.20200000000000001</v>
      </c>
      <c r="DJ13" s="57">
        <v>0.191</v>
      </c>
      <c r="DK13" s="57">
        <v>0.23699999999999999</v>
      </c>
      <c r="DL13" s="54"/>
      <c r="DM13" s="17" t="s">
        <v>2</v>
      </c>
      <c r="DN13" s="57">
        <v>0.74</v>
      </c>
      <c r="DO13" s="57">
        <v>0.20200000000000001</v>
      </c>
      <c r="DP13" s="57">
        <v>0.21099999999999999</v>
      </c>
      <c r="DQ13" s="57">
        <v>0.22500000000000001</v>
      </c>
      <c r="DR13" s="57">
        <v>0.23400000000000001</v>
      </c>
      <c r="DS13" s="54"/>
      <c r="DT13" s="17" t="s">
        <v>2</v>
      </c>
      <c r="DU13" s="57">
        <v>0.22</v>
      </c>
      <c r="DV13" s="57">
        <v>0.20399999999999999</v>
      </c>
      <c r="DW13" s="57">
        <v>0.17699999999999999</v>
      </c>
      <c r="DX13" s="57">
        <v>0.185</v>
      </c>
      <c r="DY13" s="57">
        <v>0.19400000000000001</v>
      </c>
    </row>
    <row r="14" spans="1:129">
      <c r="A14" s="17" t="s">
        <v>5</v>
      </c>
      <c r="B14" s="57">
        <v>0.122</v>
      </c>
      <c r="C14" s="83" t="s">
        <v>90</v>
      </c>
      <c r="D14" s="83" t="s">
        <v>90</v>
      </c>
      <c r="E14" s="83" t="s">
        <v>90</v>
      </c>
      <c r="F14" s="83" t="s">
        <v>90</v>
      </c>
      <c r="G14" s="83" t="s">
        <v>90</v>
      </c>
      <c r="H14" s="83" t="s">
        <v>90</v>
      </c>
      <c r="I14" s="83" t="s">
        <v>90</v>
      </c>
      <c r="J14" s="83" t="s">
        <v>90</v>
      </c>
      <c r="K14" s="57">
        <v>0.11600000000000001</v>
      </c>
      <c r="L14" s="83" t="s">
        <v>90</v>
      </c>
      <c r="M14" s="83" t="s">
        <v>90</v>
      </c>
      <c r="N14" s="83" t="s">
        <v>90</v>
      </c>
      <c r="O14" s="83" t="s">
        <v>90</v>
      </c>
      <c r="P14" s="83" t="s">
        <v>90</v>
      </c>
      <c r="Q14" s="83" t="s">
        <v>90</v>
      </c>
      <c r="R14" s="83" t="s">
        <v>90</v>
      </c>
      <c r="S14" s="83" t="s">
        <v>90</v>
      </c>
      <c r="T14" s="83" t="s">
        <v>90</v>
      </c>
      <c r="U14" s="83" t="s">
        <v>90</v>
      </c>
      <c r="V14" s="83" t="s">
        <v>90</v>
      </c>
      <c r="W14" s="83" t="s">
        <v>90</v>
      </c>
      <c r="X14" s="83" t="s">
        <v>90</v>
      </c>
      <c r="Y14" s="83" t="s">
        <v>90</v>
      </c>
      <c r="Z14" s="83" t="s">
        <v>90</v>
      </c>
      <c r="AA14" s="83" t="s">
        <v>90</v>
      </c>
      <c r="AB14" s="83" t="s">
        <v>90</v>
      </c>
      <c r="AC14" s="83" t="s">
        <v>90</v>
      </c>
      <c r="AD14" s="83" t="s">
        <v>90</v>
      </c>
      <c r="AE14" s="54"/>
      <c r="AF14" s="17" t="s">
        <v>5</v>
      </c>
      <c r="AG14" s="83" t="s">
        <v>90</v>
      </c>
      <c r="AH14" s="83" t="s">
        <v>90</v>
      </c>
      <c r="AI14" s="83" t="s">
        <v>90</v>
      </c>
      <c r="AJ14" s="83" t="s">
        <v>90</v>
      </c>
      <c r="AK14" s="83" t="s">
        <v>90</v>
      </c>
      <c r="AL14" s="83" t="s">
        <v>90</v>
      </c>
      <c r="AM14" s="83" t="s">
        <v>90</v>
      </c>
      <c r="AN14" s="83" t="s">
        <v>90</v>
      </c>
      <c r="AO14" s="83" t="s">
        <v>90</v>
      </c>
      <c r="AP14" s="83" t="s">
        <v>90</v>
      </c>
      <c r="AQ14" s="83" t="s">
        <v>90</v>
      </c>
      <c r="AR14" s="83" t="s">
        <v>90</v>
      </c>
      <c r="AS14" s="83" t="s">
        <v>90</v>
      </c>
      <c r="AT14" s="54"/>
      <c r="AU14" s="17" t="s">
        <v>5</v>
      </c>
      <c r="AV14" s="83" t="s">
        <v>90</v>
      </c>
      <c r="AW14" s="83" t="s">
        <v>90</v>
      </c>
      <c r="AX14" s="83" t="s">
        <v>90</v>
      </c>
      <c r="AY14" s="83" t="s">
        <v>90</v>
      </c>
      <c r="AZ14" s="83" t="s">
        <v>90</v>
      </c>
      <c r="BA14" s="83" t="s">
        <v>90</v>
      </c>
      <c r="BB14" s="83" t="s">
        <v>90</v>
      </c>
      <c r="BC14" s="83" t="s">
        <v>90</v>
      </c>
      <c r="BD14" s="83" t="s">
        <v>90</v>
      </c>
      <c r="BE14" s="83" t="s">
        <v>90</v>
      </c>
      <c r="BF14" s="83" t="s">
        <v>90</v>
      </c>
      <c r="BG14" s="83" t="s">
        <v>90</v>
      </c>
      <c r="BH14" s="83" t="s">
        <v>90</v>
      </c>
      <c r="BI14" s="83" t="s">
        <v>90</v>
      </c>
      <c r="BJ14" s="83" t="s">
        <v>90</v>
      </c>
      <c r="BK14" s="83" t="s">
        <v>90</v>
      </c>
      <c r="BL14" s="83" t="s">
        <v>90</v>
      </c>
      <c r="BM14" s="83" t="s">
        <v>90</v>
      </c>
      <c r="BN14" s="83" t="s">
        <v>90</v>
      </c>
      <c r="BO14" s="83" t="s">
        <v>90</v>
      </c>
      <c r="BP14" s="83" t="s">
        <v>90</v>
      </c>
      <c r="BQ14" s="83" t="s">
        <v>90</v>
      </c>
      <c r="BR14" s="83" t="s">
        <v>90</v>
      </c>
      <c r="BS14" s="54"/>
      <c r="BT14" s="17" t="s">
        <v>5</v>
      </c>
      <c r="BU14" s="83" t="s">
        <v>90</v>
      </c>
      <c r="BV14" s="57">
        <v>0.111</v>
      </c>
      <c r="BW14" s="83" t="s">
        <v>108</v>
      </c>
      <c r="BX14" s="83" t="s">
        <v>108</v>
      </c>
      <c r="BY14" s="83" t="s">
        <v>108</v>
      </c>
      <c r="BZ14" s="83" t="s">
        <v>108</v>
      </c>
      <c r="CA14" s="83" t="s">
        <v>108</v>
      </c>
      <c r="CB14" s="83" t="s">
        <v>108</v>
      </c>
      <c r="CC14" s="57">
        <v>0.123</v>
      </c>
      <c r="CD14" s="83" t="s">
        <v>90</v>
      </c>
      <c r="CE14" s="83" t="s">
        <v>90</v>
      </c>
      <c r="CF14" s="54"/>
      <c r="CG14" s="17" t="s">
        <v>5</v>
      </c>
      <c r="CH14" s="83" t="s">
        <v>90</v>
      </c>
      <c r="CI14" s="83" t="s">
        <v>90</v>
      </c>
      <c r="CJ14" s="83" t="s">
        <v>90</v>
      </c>
      <c r="CK14" s="57">
        <v>0.111</v>
      </c>
      <c r="CL14" s="83" t="s">
        <v>90</v>
      </c>
      <c r="CM14" s="83" t="s">
        <v>90</v>
      </c>
      <c r="CN14" s="83" t="s">
        <v>90</v>
      </c>
      <c r="CO14" s="83" t="s">
        <v>90</v>
      </c>
      <c r="CP14" s="83" t="s">
        <v>90</v>
      </c>
      <c r="CQ14" s="83" t="s">
        <v>90</v>
      </c>
      <c r="CR14" s="83" t="s">
        <v>90</v>
      </c>
      <c r="CS14" s="83" t="s">
        <v>90</v>
      </c>
      <c r="CT14" s="83" t="s">
        <v>90</v>
      </c>
      <c r="CU14" s="54"/>
      <c r="CV14" s="17" t="s">
        <v>5</v>
      </c>
      <c r="CW14" s="83" t="s">
        <v>90</v>
      </c>
      <c r="CX14" s="83" t="s">
        <v>90</v>
      </c>
      <c r="CY14" s="83" t="s">
        <v>90</v>
      </c>
      <c r="CZ14" s="83" t="s">
        <v>90</v>
      </c>
      <c r="DA14" s="83" t="s">
        <v>90</v>
      </c>
      <c r="DB14" s="57">
        <v>0.13600000000000001</v>
      </c>
      <c r="DC14" s="83" t="s">
        <v>90</v>
      </c>
      <c r="DD14" s="83" t="s">
        <v>90</v>
      </c>
      <c r="DE14" s="83" t="s">
        <v>90</v>
      </c>
      <c r="DF14" s="83" t="s">
        <v>90</v>
      </c>
      <c r="DG14" s="83" t="s">
        <v>90</v>
      </c>
      <c r="DH14" s="83" t="s">
        <v>90</v>
      </c>
      <c r="DI14" s="83" t="s">
        <v>90</v>
      </c>
      <c r="DJ14" s="83" t="s">
        <v>90</v>
      </c>
      <c r="DK14" s="83" t="s">
        <v>90</v>
      </c>
      <c r="DL14" s="54"/>
      <c r="DM14" s="17" t="s">
        <v>5</v>
      </c>
      <c r="DN14" s="83" t="s">
        <v>90</v>
      </c>
      <c r="DO14" s="83" t="s">
        <v>90</v>
      </c>
      <c r="DP14" s="83" t="s">
        <v>90</v>
      </c>
      <c r="DQ14" s="83" t="s">
        <v>90</v>
      </c>
      <c r="DR14" s="83" t="s">
        <v>90</v>
      </c>
      <c r="DS14" s="54"/>
      <c r="DT14" s="17" t="s">
        <v>5</v>
      </c>
      <c r="DU14" s="83" t="s">
        <v>90</v>
      </c>
      <c r="DV14" s="83" t="s">
        <v>90</v>
      </c>
      <c r="DW14" s="57">
        <v>0.09</v>
      </c>
      <c r="DX14" s="83" t="s">
        <v>90</v>
      </c>
      <c r="DY14" s="83" t="s">
        <v>90</v>
      </c>
    </row>
    <row r="15" spans="1:129">
      <c r="A15" s="17" t="s">
        <v>10</v>
      </c>
      <c r="B15" s="83" t="s">
        <v>90</v>
      </c>
      <c r="C15" s="83" t="s">
        <v>90</v>
      </c>
      <c r="D15" s="57">
        <v>0.03</v>
      </c>
      <c r="E15" s="83" t="s">
        <v>90</v>
      </c>
      <c r="F15" s="83" t="s">
        <v>90</v>
      </c>
      <c r="G15" s="83" t="s">
        <v>90</v>
      </c>
      <c r="H15" s="83" t="s">
        <v>90</v>
      </c>
      <c r="I15" s="83" t="s">
        <v>90</v>
      </c>
      <c r="J15" s="83" t="s">
        <v>90</v>
      </c>
      <c r="K15" s="83" t="s">
        <v>90</v>
      </c>
      <c r="L15" s="57">
        <v>2.5999999999999999E-2</v>
      </c>
      <c r="M15" s="57">
        <v>2.4E-2</v>
      </c>
      <c r="N15" s="83" t="s">
        <v>90</v>
      </c>
      <c r="O15" s="57">
        <v>2.3E-2</v>
      </c>
      <c r="P15" s="83" t="s">
        <v>90</v>
      </c>
      <c r="Q15" s="83" t="s">
        <v>90</v>
      </c>
      <c r="R15" s="83" t="s">
        <v>90</v>
      </c>
      <c r="S15" s="83" t="s">
        <v>90</v>
      </c>
      <c r="T15" s="83" t="s">
        <v>90</v>
      </c>
      <c r="U15" s="83" t="s">
        <v>90</v>
      </c>
      <c r="V15" s="83" t="s">
        <v>90</v>
      </c>
      <c r="W15" s="83" t="s">
        <v>90</v>
      </c>
      <c r="X15" s="83" t="s">
        <v>90</v>
      </c>
      <c r="Y15" s="83" t="s">
        <v>90</v>
      </c>
      <c r="Z15" s="83" t="s">
        <v>90</v>
      </c>
      <c r="AA15" s="83" t="s">
        <v>90</v>
      </c>
      <c r="AB15" s="83" t="s">
        <v>90</v>
      </c>
      <c r="AC15" s="57">
        <v>2.1999999999999999E-2</v>
      </c>
      <c r="AD15" s="83" t="s">
        <v>90</v>
      </c>
      <c r="AE15" s="54"/>
      <c r="AF15" s="17" t="s">
        <v>10</v>
      </c>
      <c r="AG15" s="83" t="s">
        <v>90</v>
      </c>
      <c r="AH15" s="83" t="s">
        <v>90</v>
      </c>
      <c r="AI15" s="83" t="s">
        <v>90</v>
      </c>
      <c r="AJ15" s="83" t="s">
        <v>90</v>
      </c>
      <c r="AK15" s="83" t="s">
        <v>90</v>
      </c>
      <c r="AL15" s="83" t="s">
        <v>90</v>
      </c>
      <c r="AM15" s="83" t="s">
        <v>90</v>
      </c>
      <c r="AN15" s="83" t="s">
        <v>90</v>
      </c>
      <c r="AO15" s="83" t="s">
        <v>90</v>
      </c>
      <c r="AP15" s="83" t="s">
        <v>90</v>
      </c>
      <c r="AQ15" s="57">
        <v>3.6999999999999998E-2</v>
      </c>
      <c r="AR15" s="83" t="s">
        <v>90</v>
      </c>
      <c r="AS15" s="83" t="s">
        <v>90</v>
      </c>
      <c r="AT15" s="54"/>
      <c r="AU15" s="17" t="s">
        <v>10</v>
      </c>
      <c r="AV15" s="83" t="s">
        <v>90</v>
      </c>
      <c r="AW15" s="83" t="s">
        <v>90</v>
      </c>
      <c r="AX15" s="83" t="s">
        <v>90</v>
      </c>
      <c r="AY15" s="83" t="s">
        <v>90</v>
      </c>
      <c r="AZ15" s="83" t="s">
        <v>90</v>
      </c>
      <c r="BA15" s="83" t="s">
        <v>90</v>
      </c>
      <c r="BB15" s="83" t="s">
        <v>90</v>
      </c>
      <c r="BC15" s="83" t="s">
        <v>90</v>
      </c>
      <c r="BD15" s="83" t="s">
        <v>90</v>
      </c>
      <c r="BE15" s="83" t="s">
        <v>90</v>
      </c>
      <c r="BF15" s="83" t="s">
        <v>90</v>
      </c>
      <c r="BG15" s="83" t="s">
        <v>90</v>
      </c>
      <c r="BH15" s="83" t="s">
        <v>90</v>
      </c>
      <c r="BI15" s="83" t="s">
        <v>90</v>
      </c>
      <c r="BJ15" s="83" t="s">
        <v>90</v>
      </c>
      <c r="BK15" s="83" t="s">
        <v>90</v>
      </c>
      <c r="BL15" s="83" t="s">
        <v>90</v>
      </c>
      <c r="BM15" s="83" t="s">
        <v>90</v>
      </c>
      <c r="BN15" s="83" t="s">
        <v>90</v>
      </c>
      <c r="BO15" s="83" t="s">
        <v>90</v>
      </c>
      <c r="BP15" s="57">
        <v>2.5999999999999999E-2</v>
      </c>
      <c r="BQ15" s="83" t="s">
        <v>90</v>
      </c>
      <c r="BR15" s="83" t="s">
        <v>90</v>
      </c>
      <c r="BS15" s="54"/>
      <c r="BT15" s="17" t="s">
        <v>10</v>
      </c>
      <c r="BU15" s="83" t="s">
        <v>90</v>
      </c>
      <c r="BV15" s="83" t="s">
        <v>90</v>
      </c>
      <c r="BW15" s="83" t="s">
        <v>108</v>
      </c>
      <c r="BX15" s="83" t="s">
        <v>90</v>
      </c>
      <c r="BY15" s="83" t="s">
        <v>90</v>
      </c>
      <c r="BZ15" s="83" t="s">
        <v>90</v>
      </c>
      <c r="CA15" s="83" t="s">
        <v>90</v>
      </c>
      <c r="CB15" s="83" t="s">
        <v>90</v>
      </c>
      <c r="CC15" s="57">
        <v>2.5999999999999999E-2</v>
      </c>
      <c r="CD15" s="83" t="s">
        <v>90</v>
      </c>
      <c r="CE15" s="83" t="s">
        <v>90</v>
      </c>
      <c r="CF15" s="54"/>
      <c r="CG15" s="17" t="s">
        <v>10</v>
      </c>
      <c r="CH15" s="83" t="s">
        <v>90</v>
      </c>
      <c r="CI15" s="57">
        <v>2.1000000000000001E-2</v>
      </c>
      <c r="CJ15" s="83" t="s">
        <v>90</v>
      </c>
      <c r="CK15" s="83" t="s">
        <v>90</v>
      </c>
      <c r="CL15" s="83" t="s">
        <v>90</v>
      </c>
      <c r="CM15" s="83" t="s">
        <v>90</v>
      </c>
      <c r="CN15" s="83" t="s">
        <v>90</v>
      </c>
      <c r="CO15" s="57">
        <v>2.1999999999999999E-2</v>
      </c>
      <c r="CP15" s="83" t="s">
        <v>90</v>
      </c>
      <c r="CQ15" s="83" t="s">
        <v>90</v>
      </c>
      <c r="CR15" s="83" t="s">
        <v>90</v>
      </c>
      <c r="CS15" s="83" t="s">
        <v>90</v>
      </c>
      <c r="CT15" s="83" t="s">
        <v>90</v>
      </c>
      <c r="CU15" s="54"/>
      <c r="CV15" s="17" t="s">
        <v>10</v>
      </c>
      <c r="CW15" s="83" t="s">
        <v>90</v>
      </c>
      <c r="CX15" s="83" t="s">
        <v>90</v>
      </c>
      <c r="CY15" s="83" t="s">
        <v>90</v>
      </c>
      <c r="CZ15" s="83" t="s">
        <v>90</v>
      </c>
      <c r="DA15" s="83" t="s">
        <v>90</v>
      </c>
      <c r="DB15" s="83" t="s">
        <v>90</v>
      </c>
      <c r="DC15" s="83" t="s">
        <v>90</v>
      </c>
      <c r="DD15" s="83" t="s">
        <v>90</v>
      </c>
      <c r="DE15" s="83" t="s">
        <v>90</v>
      </c>
      <c r="DF15" s="83" t="s">
        <v>90</v>
      </c>
      <c r="DG15" s="83" t="s">
        <v>90</v>
      </c>
      <c r="DH15" s="83" t="s">
        <v>90</v>
      </c>
      <c r="DI15" s="83" t="s">
        <v>90</v>
      </c>
      <c r="DJ15" s="83" t="s">
        <v>90</v>
      </c>
      <c r="DK15" s="83" t="s">
        <v>90</v>
      </c>
      <c r="DL15" s="54"/>
      <c r="DM15" s="17" t="s">
        <v>10</v>
      </c>
      <c r="DN15" s="83" t="s">
        <v>90</v>
      </c>
      <c r="DO15" s="83" t="s">
        <v>90</v>
      </c>
      <c r="DP15" s="83" t="s">
        <v>90</v>
      </c>
      <c r="DQ15" s="83" t="s">
        <v>90</v>
      </c>
      <c r="DR15" s="83" t="s">
        <v>90</v>
      </c>
      <c r="DS15" s="54"/>
      <c r="DT15" s="17" t="s">
        <v>10</v>
      </c>
      <c r="DU15" s="83" t="s">
        <v>90</v>
      </c>
      <c r="DV15" s="83" t="s">
        <v>90</v>
      </c>
      <c r="DW15" s="57">
        <v>3.5000000000000003E-2</v>
      </c>
      <c r="DX15" s="83" t="s">
        <v>90</v>
      </c>
      <c r="DY15" s="83" t="s">
        <v>90</v>
      </c>
    </row>
    <row r="16" spans="1:129">
      <c r="A16" s="17" t="s">
        <v>11</v>
      </c>
      <c r="B16" s="83" t="s">
        <v>90</v>
      </c>
      <c r="C16" s="83" t="s">
        <v>90</v>
      </c>
      <c r="D16" s="83" t="s">
        <v>90</v>
      </c>
      <c r="E16" s="83" t="s">
        <v>90</v>
      </c>
      <c r="F16" s="83" t="s">
        <v>90</v>
      </c>
      <c r="G16" s="83" t="s">
        <v>90</v>
      </c>
      <c r="H16" s="83" t="s">
        <v>90</v>
      </c>
      <c r="I16" s="83" t="s">
        <v>90</v>
      </c>
      <c r="J16" s="83" t="s">
        <v>90</v>
      </c>
      <c r="K16" s="83" t="s">
        <v>90</v>
      </c>
      <c r="L16" s="83" t="s">
        <v>90</v>
      </c>
      <c r="M16" s="83" t="s">
        <v>90</v>
      </c>
      <c r="N16" s="83" t="s">
        <v>90</v>
      </c>
      <c r="O16" s="83" t="s">
        <v>90</v>
      </c>
      <c r="P16" s="83" t="s">
        <v>90</v>
      </c>
      <c r="Q16" s="83" t="s">
        <v>90</v>
      </c>
      <c r="R16" s="83" t="s">
        <v>90</v>
      </c>
      <c r="S16" s="83" t="s">
        <v>90</v>
      </c>
      <c r="T16" s="83" t="s">
        <v>90</v>
      </c>
      <c r="U16" s="57">
        <v>2.5000000000000001E-2</v>
      </c>
      <c r="V16" s="83" t="s">
        <v>90</v>
      </c>
      <c r="W16" s="83" t="s">
        <v>90</v>
      </c>
      <c r="X16" s="83" t="s">
        <v>90</v>
      </c>
      <c r="Y16" s="83" t="s">
        <v>90</v>
      </c>
      <c r="Z16" s="83" t="s">
        <v>90</v>
      </c>
      <c r="AA16" s="83" t="s">
        <v>90</v>
      </c>
      <c r="AB16" s="83" t="s">
        <v>90</v>
      </c>
      <c r="AC16" s="83" t="s">
        <v>90</v>
      </c>
      <c r="AD16" s="83" t="s">
        <v>90</v>
      </c>
      <c r="AE16" s="54"/>
      <c r="AF16" s="17" t="s">
        <v>11</v>
      </c>
      <c r="AG16" s="83" t="s">
        <v>90</v>
      </c>
      <c r="AH16" s="83" t="s">
        <v>90</v>
      </c>
      <c r="AI16" s="83" t="s">
        <v>90</v>
      </c>
      <c r="AJ16" s="83" t="s">
        <v>90</v>
      </c>
      <c r="AK16" s="83" t="s">
        <v>90</v>
      </c>
      <c r="AL16" s="83" t="s">
        <v>90</v>
      </c>
      <c r="AM16" s="83" t="s">
        <v>90</v>
      </c>
      <c r="AN16" s="83" t="s">
        <v>90</v>
      </c>
      <c r="AO16" s="83" t="s">
        <v>90</v>
      </c>
      <c r="AP16" s="83" t="s">
        <v>90</v>
      </c>
      <c r="AQ16" s="83" t="s">
        <v>90</v>
      </c>
      <c r="AR16" s="83" t="s">
        <v>90</v>
      </c>
      <c r="AS16" s="83" t="s">
        <v>90</v>
      </c>
      <c r="AT16" s="54"/>
      <c r="AU16" s="17" t="s">
        <v>11</v>
      </c>
      <c r="AV16" s="83" t="s">
        <v>90</v>
      </c>
      <c r="AW16" s="83" t="s">
        <v>90</v>
      </c>
      <c r="AX16" s="83" t="s">
        <v>90</v>
      </c>
      <c r="AY16" s="83" t="s">
        <v>90</v>
      </c>
      <c r="AZ16" s="83" t="s">
        <v>90</v>
      </c>
      <c r="BA16" s="83" t="s">
        <v>90</v>
      </c>
      <c r="BB16" s="83" t="s">
        <v>90</v>
      </c>
      <c r="BC16" s="83" t="s">
        <v>90</v>
      </c>
      <c r="BD16" s="83" t="s">
        <v>90</v>
      </c>
      <c r="BE16" s="83" t="s">
        <v>90</v>
      </c>
      <c r="BF16" s="83" t="s">
        <v>90</v>
      </c>
      <c r="BG16" s="83" t="s">
        <v>90</v>
      </c>
      <c r="BH16" s="83" t="s">
        <v>90</v>
      </c>
      <c r="BI16" s="83" t="s">
        <v>90</v>
      </c>
      <c r="BJ16" s="83" t="s">
        <v>90</v>
      </c>
      <c r="BK16" s="83" t="s">
        <v>90</v>
      </c>
      <c r="BL16" s="83" t="s">
        <v>90</v>
      </c>
      <c r="BM16" s="83" t="s">
        <v>90</v>
      </c>
      <c r="BN16" s="83" t="s">
        <v>90</v>
      </c>
      <c r="BO16" s="83" t="s">
        <v>90</v>
      </c>
      <c r="BP16" s="83" t="s">
        <v>90</v>
      </c>
      <c r="BQ16" s="83" t="s">
        <v>90</v>
      </c>
      <c r="BR16" s="83" t="s">
        <v>90</v>
      </c>
      <c r="BS16" s="54"/>
      <c r="BT16" s="17" t="s">
        <v>11</v>
      </c>
      <c r="BU16" s="83" t="s">
        <v>90</v>
      </c>
      <c r="BV16" s="83" t="s">
        <v>90</v>
      </c>
      <c r="BW16" s="83" t="s">
        <v>90</v>
      </c>
      <c r="BX16" s="83" t="s">
        <v>90</v>
      </c>
      <c r="BY16" s="83" t="s">
        <v>90</v>
      </c>
      <c r="BZ16" s="83" t="s">
        <v>90</v>
      </c>
      <c r="CA16" s="83" t="s">
        <v>90</v>
      </c>
      <c r="CB16" s="83" t="s">
        <v>90</v>
      </c>
      <c r="CC16" s="83" t="s">
        <v>90</v>
      </c>
      <c r="CD16" s="83" t="s">
        <v>90</v>
      </c>
      <c r="CE16" s="83" t="s">
        <v>90</v>
      </c>
      <c r="CF16" s="54"/>
      <c r="CG16" s="17" t="s">
        <v>11</v>
      </c>
      <c r="CH16" s="83" t="s">
        <v>90</v>
      </c>
      <c r="CI16" s="83" t="s">
        <v>90</v>
      </c>
      <c r="CJ16" s="83" t="s">
        <v>90</v>
      </c>
      <c r="CK16" s="83" t="s">
        <v>90</v>
      </c>
      <c r="CL16" s="83" t="s">
        <v>90</v>
      </c>
      <c r="CM16" s="83" t="s">
        <v>90</v>
      </c>
      <c r="CN16" s="83" t="s">
        <v>90</v>
      </c>
      <c r="CO16" s="83" t="s">
        <v>90</v>
      </c>
      <c r="CP16" s="83" t="s">
        <v>90</v>
      </c>
      <c r="CQ16" s="83" t="s">
        <v>90</v>
      </c>
      <c r="CR16" s="83" t="s">
        <v>90</v>
      </c>
      <c r="CS16" s="83" t="s">
        <v>90</v>
      </c>
      <c r="CT16" s="83" t="s">
        <v>90</v>
      </c>
      <c r="CU16" s="54"/>
      <c r="CV16" s="17" t="s">
        <v>11</v>
      </c>
      <c r="CW16" s="83" t="s">
        <v>90</v>
      </c>
      <c r="CX16" s="83" t="s">
        <v>90</v>
      </c>
      <c r="CY16" s="83" t="s">
        <v>90</v>
      </c>
      <c r="CZ16" s="83" t="s">
        <v>90</v>
      </c>
      <c r="DA16" s="83" t="s">
        <v>90</v>
      </c>
      <c r="DB16" s="83" t="s">
        <v>90</v>
      </c>
      <c r="DC16" s="83" t="s">
        <v>90</v>
      </c>
      <c r="DD16" s="83" t="s">
        <v>90</v>
      </c>
      <c r="DE16" s="83" t="s">
        <v>90</v>
      </c>
      <c r="DF16" s="83" t="s">
        <v>90</v>
      </c>
      <c r="DG16" s="83" t="s">
        <v>90</v>
      </c>
      <c r="DH16" s="83" t="s">
        <v>90</v>
      </c>
      <c r="DI16" s="83" t="s">
        <v>90</v>
      </c>
      <c r="DJ16" s="83" t="s">
        <v>90</v>
      </c>
      <c r="DK16" s="83" t="s">
        <v>90</v>
      </c>
      <c r="DL16" s="54"/>
      <c r="DM16" s="17" t="s">
        <v>11</v>
      </c>
      <c r="DN16" s="83" t="s">
        <v>90</v>
      </c>
      <c r="DO16" s="83" t="s">
        <v>90</v>
      </c>
      <c r="DP16" s="83" t="s">
        <v>90</v>
      </c>
      <c r="DQ16" s="83" t="s">
        <v>90</v>
      </c>
      <c r="DR16" s="83" t="s">
        <v>90</v>
      </c>
      <c r="DS16" s="54"/>
      <c r="DT16" s="17" t="s">
        <v>11</v>
      </c>
      <c r="DU16" s="83" t="s">
        <v>90</v>
      </c>
      <c r="DV16" s="83" t="s">
        <v>90</v>
      </c>
      <c r="DW16" s="57">
        <v>0</v>
      </c>
      <c r="DX16" s="83" t="s">
        <v>90</v>
      </c>
      <c r="DY16" s="83" t="s">
        <v>90</v>
      </c>
    </row>
    <row r="17" spans="1:129">
      <c r="A17" s="19" t="s">
        <v>12</v>
      </c>
      <c r="B17" s="56">
        <f>SUM(B6:B16)</f>
        <v>99.332000000000008</v>
      </c>
      <c r="C17" s="56">
        <f t="shared" ref="C17:BM17" si="0">SUM(C6:C16)</f>
        <v>99.5</v>
      </c>
      <c r="D17" s="56">
        <f t="shared" si="0"/>
        <v>98.803000000000011</v>
      </c>
      <c r="E17" s="56">
        <f t="shared" si="0"/>
        <v>99.444000000000003</v>
      </c>
      <c r="F17" s="56">
        <f t="shared" si="0"/>
        <v>99.663999999999987</v>
      </c>
      <c r="G17" s="56">
        <f t="shared" si="0"/>
        <v>99.580999999999989</v>
      </c>
      <c r="H17" s="56">
        <f t="shared" si="0"/>
        <v>99.070999999999984</v>
      </c>
      <c r="I17" s="56">
        <f t="shared" si="0"/>
        <v>99.268999999999991</v>
      </c>
      <c r="J17" s="56">
        <f t="shared" si="0"/>
        <v>99.088999999999999</v>
      </c>
      <c r="K17" s="56">
        <f t="shared" si="0"/>
        <v>99.296999999999997</v>
      </c>
      <c r="L17" s="56">
        <f t="shared" si="0"/>
        <v>99.689999999999984</v>
      </c>
      <c r="M17" s="56">
        <f t="shared" si="0"/>
        <v>100.017</v>
      </c>
      <c r="N17" s="56">
        <f t="shared" si="0"/>
        <v>99.79</v>
      </c>
      <c r="O17" s="56">
        <f t="shared" si="0"/>
        <v>99.77</v>
      </c>
      <c r="P17" s="56">
        <f t="shared" si="0"/>
        <v>99.38600000000001</v>
      </c>
      <c r="Q17" s="56">
        <f t="shared" si="0"/>
        <v>99.756</v>
      </c>
      <c r="R17" s="56">
        <f t="shared" si="0"/>
        <v>99.789000000000001</v>
      </c>
      <c r="S17" s="56">
        <f t="shared" si="0"/>
        <v>99.579000000000008</v>
      </c>
      <c r="T17" s="56">
        <f t="shared" si="0"/>
        <v>99.873999999999995</v>
      </c>
      <c r="U17" s="56">
        <f t="shared" si="0"/>
        <v>98.537999999999982</v>
      </c>
      <c r="V17" s="56">
        <f t="shared" si="0"/>
        <v>99.935999999999993</v>
      </c>
      <c r="W17" s="56">
        <f t="shared" si="0"/>
        <v>100.247</v>
      </c>
      <c r="X17" s="56">
        <f t="shared" si="0"/>
        <v>99.850999999999999</v>
      </c>
      <c r="Y17" s="56">
        <f t="shared" si="0"/>
        <v>99.765000000000001</v>
      </c>
      <c r="Z17" s="56">
        <f t="shared" si="0"/>
        <v>99.762</v>
      </c>
      <c r="AA17" s="56">
        <f t="shared" si="0"/>
        <v>99.782000000000011</v>
      </c>
      <c r="AB17" s="56">
        <f t="shared" si="0"/>
        <v>100.22100000000002</v>
      </c>
      <c r="AC17" s="56">
        <f t="shared" si="0"/>
        <v>99.916000000000011</v>
      </c>
      <c r="AD17" s="56">
        <f t="shared" si="0"/>
        <v>99.993999999999986</v>
      </c>
      <c r="AE17" s="55"/>
      <c r="AF17" s="19" t="s">
        <v>12</v>
      </c>
      <c r="AG17" s="56">
        <f t="shared" si="0"/>
        <v>99.332000000000008</v>
      </c>
      <c r="AH17" s="56">
        <f t="shared" si="0"/>
        <v>99.61999999999999</v>
      </c>
      <c r="AI17" s="56">
        <f t="shared" si="0"/>
        <v>99.611999999999995</v>
      </c>
      <c r="AJ17" s="56">
        <f t="shared" si="0"/>
        <v>99.554000000000002</v>
      </c>
      <c r="AK17" s="56">
        <f t="shared" si="0"/>
        <v>99.206999999999979</v>
      </c>
      <c r="AL17" s="56">
        <f t="shared" si="0"/>
        <v>99.495999999999995</v>
      </c>
      <c r="AM17" s="56">
        <f t="shared" si="0"/>
        <v>99.173999999999992</v>
      </c>
      <c r="AN17" s="56">
        <f t="shared" si="0"/>
        <v>99.29</v>
      </c>
      <c r="AO17" s="56">
        <f t="shared" si="0"/>
        <v>99.863</v>
      </c>
      <c r="AP17" s="56">
        <f t="shared" si="0"/>
        <v>100.026</v>
      </c>
      <c r="AQ17" s="56">
        <f t="shared" si="0"/>
        <v>99.589000000000027</v>
      </c>
      <c r="AR17" s="56">
        <f t="shared" si="0"/>
        <v>99.257000000000005</v>
      </c>
      <c r="AS17" s="56">
        <f t="shared" si="0"/>
        <v>98.98299999999999</v>
      </c>
      <c r="AT17" s="55"/>
      <c r="AU17" s="19" t="s">
        <v>12</v>
      </c>
      <c r="AV17" s="56">
        <f t="shared" si="0"/>
        <v>99.260999999999996</v>
      </c>
      <c r="AW17" s="56">
        <f t="shared" si="0"/>
        <v>99.754999999999995</v>
      </c>
      <c r="AX17" s="56">
        <f t="shared" si="0"/>
        <v>99.609000000000023</v>
      </c>
      <c r="AY17" s="56">
        <f t="shared" si="0"/>
        <v>99.562000000000012</v>
      </c>
      <c r="AZ17" s="56">
        <f t="shared" si="0"/>
        <v>99.828999999999994</v>
      </c>
      <c r="BA17" s="56">
        <f t="shared" si="0"/>
        <v>99.749000000000009</v>
      </c>
      <c r="BB17" s="56">
        <f t="shared" si="0"/>
        <v>99.920999999999992</v>
      </c>
      <c r="BC17" s="56">
        <f t="shared" si="0"/>
        <v>99.572999999999993</v>
      </c>
      <c r="BD17" s="56">
        <f t="shared" si="0"/>
        <v>100.142</v>
      </c>
      <c r="BE17" s="56">
        <f t="shared" si="0"/>
        <v>99.905000000000001</v>
      </c>
      <c r="BF17" s="56">
        <f t="shared" si="0"/>
        <v>99.846999999999994</v>
      </c>
      <c r="BG17" s="56">
        <f t="shared" si="0"/>
        <v>101.91000000000001</v>
      </c>
      <c r="BH17" s="56">
        <f t="shared" si="0"/>
        <v>100.00400000000002</v>
      </c>
      <c r="BI17" s="56">
        <f t="shared" si="0"/>
        <v>99.798000000000002</v>
      </c>
      <c r="BJ17" s="56">
        <f t="shared" si="0"/>
        <v>99.688999999999993</v>
      </c>
      <c r="BK17" s="56">
        <f t="shared" si="0"/>
        <v>99.379000000000019</v>
      </c>
      <c r="BL17" s="56">
        <f t="shared" si="0"/>
        <v>99.301999999999992</v>
      </c>
      <c r="BM17" s="56">
        <f t="shared" si="0"/>
        <v>99.597999999999999</v>
      </c>
      <c r="BN17" s="56">
        <f t="shared" ref="BN17:DK17" si="1">SUM(BN6:BN16)</f>
        <v>99.72</v>
      </c>
      <c r="BO17" s="56">
        <f t="shared" si="1"/>
        <v>99.686000000000007</v>
      </c>
      <c r="BP17" s="56">
        <f t="shared" si="1"/>
        <v>99.893000000000001</v>
      </c>
      <c r="BQ17" s="56">
        <f t="shared" si="1"/>
        <v>99.981999999999999</v>
      </c>
      <c r="BR17" s="56">
        <f t="shared" si="1"/>
        <v>99.194000000000017</v>
      </c>
      <c r="BS17" s="55"/>
      <c r="BT17" s="19" t="s">
        <v>12</v>
      </c>
      <c r="BU17" s="56">
        <f t="shared" si="1"/>
        <v>98.947999999999993</v>
      </c>
      <c r="BV17" s="56">
        <f t="shared" si="1"/>
        <v>100.14999999999999</v>
      </c>
      <c r="BW17" s="56">
        <f t="shared" si="1"/>
        <v>99.89</v>
      </c>
      <c r="BX17" s="56">
        <f t="shared" si="1"/>
        <v>99.801000000000002</v>
      </c>
      <c r="BY17" s="56">
        <f t="shared" si="1"/>
        <v>99.75800000000001</v>
      </c>
      <c r="BZ17" s="56">
        <f t="shared" si="1"/>
        <v>100.41</v>
      </c>
      <c r="CA17" s="56">
        <f t="shared" si="1"/>
        <v>100.113</v>
      </c>
      <c r="CB17" s="56">
        <f t="shared" si="1"/>
        <v>99.558999999999983</v>
      </c>
      <c r="CC17" s="56">
        <f t="shared" si="1"/>
        <v>99.791999999999973</v>
      </c>
      <c r="CD17" s="56">
        <f t="shared" si="1"/>
        <v>99.673000000000016</v>
      </c>
      <c r="CE17" s="56">
        <f t="shared" si="1"/>
        <v>99.733999999999995</v>
      </c>
      <c r="CF17" s="55"/>
      <c r="CG17" s="19" t="s">
        <v>12</v>
      </c>
      <c r="CH17" s="56">
        <f t="shared" si="1"/>
        <v>99.346000000000004</v>
      </c>
      <c r="CI17" s="56">
        <f t="shared" si="1"/>
        <v>99.411000000000001</v>
      </c>
      <c r="CJ17" s="56">
        <f t="shared" si="1"/>
        <v>99.846999999999994</v>
      </c>
      <c r="CK17" s="56">
        <f t="shared" si="1"/>
        <v>99.766999999999996</v>
      </c>
      <c r="CL17" s="56">
        <f t="shared" si="1"/>
        <v>99.251999999999995</v>
      </c>
      <c r="CM17" s="56">
        <f t="shared" si="1"/>
        <v>99.256</v>
      </c>
      <c r="CN17" s="56">
        <f t="shared" si="1"/>
        <v>99.557000000000002</v>
      </c>
      <c r="CO17" s="56">
        <f t="shared" si="1"/>
        <v>99.305000000000007</v>
      </c>
      <c r="CP17" s="56">
        <f t="shared" si="1"/>
        <v>99.864000000000004</v>
      </c>
      <c r="CQ17" s="56">
        <f t="shared" si="1"/>
        <v>99.647000000000006</v>
      </c>
      <c r="CR17" s="56">
        <f t="shared" si="1"/>
        <v>99.465000000000003</v>
      </c>
      <c r="CS17" s="56">
        <f t="shared" si="1"/>
        <v>99.654000000000011</v>
      </c>
      <c r="CT17" s="56">
        <f t="shared" si="1"/>
        <v>99.247</v>
      </c>
      <c r="CU17" s="55"/>
      <c r="CV17" s="19" t="s">
        <v>12</v>
      </c>
      <c r="CW17" s="56">
        <f t="shared" si="1"/>
        <v>99.580999999999989</v>
      </c>
      <c r="CX17" s="56">
        <f t="shared" si="1"/>
        <v>99.650999999999996</v>
      </c>
      <c r="CY17" s="56">
        <f t="shared" si="1"/>
        <v>99.811000000000021</v>
      </c>
      <c r="CZ17" s="56">
        <f t="shared" si="1"/>
        <v>99.774000000000001</v>
      </c>
      <c r="DA17" s="56">
        <f t="shared" si="1"/>
        <v>99.657000000000011</v>
      </c>
      <c r="DB17" s="56">
        <f t="shared" si="1"/>
        <v>99.722999999999985</v>
      </c>
      <c r="DC17" s="56">
        <f t="shared" si="1"/>
        <v>99.656000000000006</v>
      </c>
      <c r="DD17" s="56">
        <f t="shared" si="1"/>
        <v>99.612000000000009</v>
      </c>
      <c r="DE17" s="56">
        <f t="shared" si="1"/>
        <v>99.86399999999999</v>
      </c>
      <c r="DF17" s="56">
        <f t="shared" si="1"/>
        <v>99.805000000000007</v>
      </c>
      <c r="DG17" s="56">
        <f t="shared" si="1"/>
        <v>99.686000000000007</v>
      </c>
      <c r="DH17" s="56">
        <f t="shared" si="1"/>
        <v>99.915000000000006</v>
      </c>
      <c r="DI17" s="56">
        <f t="shared" si="1"/>
        <v>99.620999999999995</v>
      </c>
      <c r="DJ17" s="56">
        <f t="shared" si="1"/>
        <v>99.923000000000002</v>
      </c>
      <c r="DK17" s="56">
        <f t="shared" si="1"/>
        <v>100.208</v>
      </c>
      <c r="DL17" s="55"/>
      <c r="DM17" s="19" t="s">
        <v>12</v>
      </c>
      <c r="DN17" s="56">
        <f t="shared" ref="DN17:DY17" si="2">SUM(DN6:DN16)</f>
        <v>100.196</v>
      </c>
      <c r="DO17" s="56">
        <f t="shared" si="2"/>
        <v>99.369</v>
      </c>
      <c r="DP17" s="56">
        <f t="shared" si="2"/>
        <v>99.097999999999971</v>
      </c>
      <c r="DQ17" s="56">
        <f t="shared" si="2"/>
        <v>100.13599999999998</v>
      </c>
      <c r="DR17" s="56">
        <f t="shared" si="2"/>
        <v>99.753999999999991</v>
      </c>
      <c r="DS17" s="55"/>
      <c r="DT17" s="19" t="s">
        <v>12</v>
      </c>
      <c r="DU17" s="56">
        <f t="shared" si="2"/>
        <v>99.501999999999995</v>
      </c>
      <c r="DV17" s="56">
        <f t="shared" si="2"/>
        <v>99.707000000000008</v>
      </c>
      <c r="DW17" s="56">
        <f t="shared" si="2"/>
        <v>99.126999999999995</v>
      </c>
      <c r="DX17" s="56">
        <f t="shared" si="2"/>
        <v>99.599000000000018</v>
      </c>
      <c r="DY17" s="56">
        <f t="shared" si="2"/>
        <v>99.569000000000003</v>
      </c>
    </row>
    <row r="18" spans="1:129"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X18" s="81"/>
    </row>
    <row r="19" spans="1:129" ht="60">
      <c r="A19" s="52" t="s">
        <v>44</v>
      </c>
      <c r="B19" s="82" t="s">
        <v>103</v>
      </c>
      <c r="C19" s="82" t="s">
        <v>102</v>
      </c>
      <c r="AF19" s="53" t="s">
        <v>48</v>
      </c>
      <c r="AG19" s="82" t="s">
        <v>103</v>
      </c>
      <c r="AH19" s="82" t="s">
        <v>104</v>
      </c>
      <c r="AU19" s="53" t="s">
        <v>46</v>
      </c>
      <c r="AV19" s="82" t="s">
        <v>103</v>
      </c>
      <c r="AW19" s="82" t="s">
        <v>104</v>
      </c>
      <c r="BT19" s="53" t="s">
        <v>52</v>
      </c>
      <c r="BU19" s="82" t="s">
        <v>103</v>
      </c>
      <c r="BV19" s="82" t="s">
        <v>104</v>
      </c>
      <c r="CG19" s="53" t="s">
        <v>50</v>
      </c>
      <c r="CH19" s="82" t="s">
        <v>103</v>
      </c>
      <c r="CI19" s="82" t="s">
        <v>104</v>
      </c>
      <c r="CV19" s="53" t="s">
        <v>54</v>
      </c>
      <c r="CW19" s="82" t="s">
        <v>103</v>
      </c>
      <c r="CX19" s="82" t="s">
        <v>104</v>
      </c>
      <c r="DM19" s="73" t="s">
        <v>87</v>
      </c>
      <c r="DN19" s="71" t="s">
        <v>88</v>
      </c>
      <c r="DO19" s="72" t="s">
        <v>79</v>
      </c>
      <c r="DT19" s="53" t="s">
        <v>61</v>
      </c>
      <c r="DU19" s="70" t="s">
        <v>97</v>
      </c>
      <c r="DV19" s="71" t="s">
        <v>98</v>
      </c>
    </row>
    <row r="20" spans="1:129">
      <c r="A20" s="17" t="s">
        <v>6</v>
      </c>
      <c r="B20" s="83">
        <f>AVERAGE(D6:L6)</f>
        <v>57.018555555555558</v>
      </c>
      <c r="C20" s="83">
        <f>B6</f>
        <v>56.62</v>
      </c>
      <c r="AF20" s="17" t="s">
        <v>6</v>
      </c>
      <c r="AG20" s="83">
        <f>AVERAGE(AL6:AO6)</f>
        <v>56.945750000000004</v>
      </c>
      <c r="AH20" s="83">
        <f>AS6</f>
        <v>56.322000000000003</v>
      </c>
      <c r="AU20" s="17" t="s">
        <v>6</v>
      </c>
      <c r="AV20" s="83">
        <f>AVERAGE(AZ6:BK6)</f>
        <v>57.135666666666658</v>
      </c>
      <c r="AW20" s="83">
        <f>BR6</f>
        <v>56.124000000000002</v>
      </c>
      <c r="BT20" s="17" t="s">
        <v>6</v>
      </c>
      <c r="BU20" s="83">
        <f>AVERAGE(BW6:CB6)</f>
        <v>57.198166666666658</v>
      </c>
      <c r="BV20" s="83">
        <f>BU6</f>
        <v>56.286000000000001</v>
      </c>
      <c r="CG20" s="17" t="s">
        <v>6</v>
      </c>
      <c r="CH20" s="83">
        <f>AVERAGE(CN6:CQ6)</f>
        <v>56.989249999999998</v>
      </c>
      <c r="CI20" s="83">
        <f>CT6</f>
        <v>56.631</v>
      </c>
      <c r="CV20" s="17" t="s">
        <v>6</v>
      </c>
      <c r="CW20" s="83">
        <f>AVERAGE(CZ6:DF6)</f>
        <v>57.43571428571429</v>
      </c>
      <c r="CX20" s="83">
        <f>DK6</f>
        <v>57.191000000000003</v>
      </c>
      <c r="DM20" s="17" t="s">
        <v>6</v>
      </c>
      <c r="DN20" s="78">
        <v>44.116</v>
      </c>
      <c r="DO20" s="78">
        <v>55.289000000000001</v>
      </c>
      <c r="DT20" s="17" t="s">
        <v>6</v>
      </c>
      <c r="DU20" s="57">
        <v>56.08</v>
      </c>
      <c r="DV20" s="57">
        <v>56.518999999999998</v>
      </c>
    </row>
    <row r="21" spans="1:129">
      <c r="A21" s="17" t="s">
        <v>7</v>
      </c>
      <c r="B21" s="83">
        <f t="shared" ref="B21:B27" si="3">AVERAGE(D7:L7)</f>
        <v>1.0424444444444445</v>
      </c>
      <c r="C21" s="83">
        <f t="shared" ref="C21:C28" si="4">B7</f>
        <v>1.2629999999999999</v>
      </c>
      <c r="AF21" s="17" t="s">
        <v>7</v>
      </c>
      <c r="AG21" s="83">
        <f t="shared" ref="AG21:AG27" si="5">AVERAGE(AL7:AO7)</f>
        <v>1.0645</v>
      </c>
      <c r="AH21" s="83">
        <f t="shared" ref="AH21:AH27" si="6">AS7</f>
        <v>1.2809999999999999</v>
      </c>
      <c r="AU21" s="17" t="s">
        <v>7</v>
      </c>
      <c r="AV21" s="83">
        <f t="shared" ref="AV21:AV27" si="7">AVERAGE(AZ7:BK7)</f>
        <v>1.0454166666666669</v>
      </c>
      <c r="AW21" s="83">
        <f t="shared" ref="AW21:AW27" si="8">BR7</f>
        <v>1.833</v>
      </c>
      <c r="BT21" s="17" t="s">
        <v>7</v>
      </c>
      <c r="BU21" s="83">
        <f t="shared" ref="BU21:BU27" si="9">AVERAGE(BW7:CB7)</f>
        <v>1.2066666666666668</v>
      </c>
      <c r="BV21" s="83">
        <f t="shared" ref="BV21:BV27" si="10">BU7</f>
        <v>1.536</v>
      </c>
      <c r="CG21" s="17" t="s">
        <v>7</v>
      </c>
      <c r="CH21" s="83">
        <f t="shared" ref="CH21:CH27" si="11">AVERAGE(CN7:CQ7)</f>
        <v>1.181</v>
      </c>
      <c r="CI21" s="83">
        <f t="shared" ref="CI21:CI27" si="12">CT7</f>
        <v>1.397</v>
      </c>
      <c r="CV21" s="17" t="s">
        <v>7</v>
      </c>
      <c r="CW21" s="83">
        <f t="shared" ref="CW21:CW27" si="13">AVERAGE(CZ7:DF7)</f>
        <v>0.94728571428571429</v>
      </c>
      <c r="CX21" s="83">
        <f t="shared" ref="CX21:CX27" si="14">DK7</f>
        <v>1.857</v>
      </c>
      <c r="DM21" s="17" t="s">
        <v>7</v>
      </c>
      <c r="DN21" s="78">
        <v>13.736000000000001</v>
      </c>
      <c r="DO21" s="78">
        <v>3.1320000000000001</v>
      </c>
      <c r="DT21" s="17" t="s">
        <v>7</v>
      </c>
      <c r="DU21" s="57">
        <v>2.4300000000000002</v>
      </c>
      <c r="DV21" s="57">
        <v>1.8440000000000001</v>
      </c>
    </row>
    <row r="22" spans="1:129">
      <c r="A22" s="17" t="s">
        <v>8</v>
      </c>
      <c r="B22" s="83" t="s">
        <v>90</v>
      </c>
      <c r="C22" s="83" t="s">
        <v>90</v>
      </c>
      <c r="AF22" s="17" t="s">
        <v>8</v>
      </c>
      <c r="AG22" s="83" t="s">
        <v>90</v>
      </c>
      <c r="AH22" s="83" t="s">
        <v>90</v>
      </c>
      <c r="AU22" s="17" t="s">
        <v>8</v>
      </c>
      <c r="AV22" s="83" t="s">
        <v>90</v>
      </c>
      <c r="AW22" s="83" t="s">
        <v>90</v>
      </c>
      <c r="BT22" s="17" t="s">
        <v>8</v>
      </c>
      <c r="BU22" s="83" t="s">
        <v>90</v>
      </c>
      <c r="BV22" s="83" t="s">
        <v>90</v>
      </c>
      <c r="CG22" s="17" t="s">
        <v>8</v>
      </c>
      <c r="CH22" s="83" t="s">
        <v>90</v>
      </c>
      <c r="CI22" s="83" t="s">
        <v>90</v>
      </c>
      <c r="CV22" s="17" t="s">
        <v>8</v>
      </c>
      <c r="CW22" s="83" t="s">
        <v>90</v>
      </c>
      <c r="CX22" s="83" t="s">
        <v>90</v>
      </c>
      <c r="DM22" s="17" t="s">
        <v>8</v>
      </c>
      <c r="DN22" s="84" t="s">
        <v>105</v>
      </c>
      <c r="DO22" s="84" t="s">
        <v>90</v>
      </c>
      <c r="DT22" s="17" t="s">
        <v>8</v>
      </c>
      <c r="DU22" s="84" t="s">
        <v>105</v>
      </c>
      <c r="DV22" s="84" t="s">
        <v>90</v>
      </c>
    </row>
    <row r="23" spans="1:129">
      <c r="A23" s="17" t="s">
        <v>9</v>
      </c>
      <c r="B23" s="83">
        <f t="shared" si="3"/>
        <v>0.16455555555555554</v>
      </c>
      <c r="C23" s="83">
        <f t="shared" si="4"/>
        <v>0.23</v>
      </c>
      <c r="AF23" s="17" t="s">
        <v>9</v>
      </c>
      <c r="AG23" s="83">
        <f t="shared" si="5"/>
        <v>0.19874999999999998</v>
      </c>
      <c r="AH23" s="83">
        <f t="shared" si="6"/>
        <v>0.17199999999999999</v>
      </c>
      <c r="AU23" s="17" t="s">
        <v>9</v>
      </c>
      <c r="AV23" s="83">
        <f t="shared" si="7"/>
        <v>0.18716666666666668</v>
      </c>
      <c r="AW23" s="83">
        <f t="shared" si="8"/>
        <v>0.14599999999999999</v>
      </c>
      <c r="BT23" s="17" t="s">
        <v>9</v>
      </c>
      <c r="BU23" s="83">
        <f t="shared" si="9"/>
        <v>0.2518333333333333</v>
      </c>
      <c r="BV23" s="83">
        <f t="shared" si="10"/>
        <v>0.20899999999999999</v>
      </c>
      <c r="CG23" s="17" t="s">
        <v>9</v>
      </c>
      <c r="CH23" s="83">
        <f t="shared" si="11"/>
        <v>0.21150000000000002</v>
      </c>
      <c r="CI23" s="83">
        <f t="shared" si="12"/>
        <v>0.23400000000000001</v>
      </c>
      <c r="CV23" s="17" t="s">
        <v>9</v>
      </c>
      <c r="CW23" s="83">
        <f t="shared" si="13"/>
        <v>0.18071428571428569</v>
      </c>
      <c r="CX23" s="83">
        <f t="shared" si="14"/>
        <v>0.20300000000000001</v>
      </c>
      <c r="DM23" s="17" t="s">
        <v>9</v>
      </c>
      <c r="DN23" s="78">
        <v>3.8519999999999999</v>
      </c>
      <c r="DO23" s="78">
        <v>0.61299999999999999</v>
      </c>
      <c r="DT23" s="17" t="s">
        <v>9</v>
      </c>
      <c r="DU23" s="57">
        <v>0.16500000000000001</v>
      </c>
      <c r="DV23" s="57">
        <v>0.105</v>
      </c>
    </row>
    <row r="24" spans="1:129">
      <c r="A24" s="18" t="s">
        <v>4</v>
      </c>
      <c r="B24" s="83">
        <f t="shared" si="3"/>
        <v>6.1721111111111115</v>
      </c>
      <c r="C24" s="83">
        <f t="shared" si="4"/>
        <v>6.3120000000000003</v>
      </c>
      <c r="AF24" s="18" t="s">
        <v>4</v>
      </c>
      <c r="AG24" s="83">
        <f t="shared" si="5"/>
        <v>6.5057499999999999</v>
      </c>
      <c r="AH24" s="83">
        <f t="shared" si="6"/>
        <v>6.8319999999999999</v>
      </c>
      <c r="AU24" s="18" t="s">
        <v>4</v>
      </c>
      <c r="AV24" s="83">
        <f t="shared" si="7"/>
        <v>6.625166666666666</v>
      </c>
      <c r="AW24" s="83">
        <f t="shared" si="8"/>
        <v>6.7439999999999998</v>
      </c>
      <c r="BT24" s="18" t="s">
        <v>4</v>
      </c>
      <c r="BU24" s="83">
        <f t="shared" si="9"/>
        <v>6.3358333333333334</v>
      </c>
      <c r="BV24" s="83">
        <f t="shared" si="10"/>
        <v>6.694</v>
      </c>
      <c r="CG24" s="18" t="s">
        <v>4</v>
      </c>
      <c r="CH24" s="83">
        <f t="shared" si="11"/>
        <v>6.3587500000000006</v>
      </c>
      <c r="CI24" s="83">
        <f t="shared" si="12"/>
        <v>6.33</v>
      </c>
      <c r="CV24" s="18" t="s">
        <v>4</v>
      </c>
      <c r="CW24" s="83">
        <f t="shared" si="13"/>
        <v>6.17</v>
      </c>
      <c r="CX24" s="83">
        <f t="shared" si="14"/>
        <v>6.5830000000000002</v>
      </c>
      <c r="DM24" s="18" t="s">
        <v>4</v>
      </c>
      <c r="DN24" s="78">
        <v>7.8010000000000002</v>
      </c>
      <c r="DO24" s="78">
        <v>6.798</v>
      </c>
      <c r="DT24" s="18" t="s">
        <v>4</v>
      </c>
      <c r="DU24" s="57">
        <v>6.992</v>
      </c>
      <c r="DV24" s="57">
        <v>7.02</v>
      </c>
    </row>
    <row r="25" spans="1:129">
      <c r="A25" s="17" t="s">
        <v>3</v>
      </c>
      <c r="B25" s="83">
        <f t="shared" si="3"/>
        <v>0.16833333333333333</v>
      </c>
      <c r="C25" s="83">
        <f t="shared" si="4"/>
        <v>0.18099999999999999</v>
      </c>
      <c r="AF25" s="17" t="s">
        <v>3</v>
      </c>
      <c r="AG25" s="83">
        <f t="shared" si="5"/>
        <v>0.1585</v>
      </c>
      <c r="AH25" s="83">
        <f t="shared" si="6"/>
        <v>0.251</v>
      </c>
      <c r="AU25" s="17" t="s">
        <v>3</v>
      </c>
      <c r="AV25" s="83">
        <f t="shared" si="7"/>
        <v>0.19433333333333336</v>
      </c>
      <c r="AW25" s="83">
        <f t="shared" si="8"/>
        <v>0.25700000000000001</v>
      </c>
      <c r="BT25" s="17" t="s">
        <v>3</v>
      </c>
      <c r="BU25" s="83">
        <f t="shared" si="9"/>
        <v>0.20733333333333334</v>
      </c>
      <c r="BV25" s="83">
        <f t="shared" si="10"/>
        <v>0.22600000000000001</v>
      </c>
      <c r="CG25" s="17" t="s">
        <v>3</v>
      </c>
      <c r="CH25" s="83">
        <f t="shared" si="11"/>
        <v>0.19775000000000001</v>
      </c>
      <c r="CI25" s="83">
        <f t="shared" si="12"/>
        <v>0.216</v>
      </c>
      <c r="CV25" s="17" t="s">
        <v>3</v>
      </c>
      <c r="CW25" s="83">
        <f t="shared" si="13"/>
        <v>0.16514285714285712</v>
      </c>
      <c r="CX25" s="83">
        <f t="shared" si="14"/>
        <v>0.27900000000000003</v>
      </c>
      <c r="DM25" s="17" t="s">
        <v>3</v>
      </c>
      <c r="DN25" s="78">
        <v>0.20300000000000001</v>
      </c>
      <c r="DO25" s="78">
        <v>0.28000000000000003</v>
      </c>
      <c r="DT25" s="17" t="s">
        <v>3</v>
      </c>
      <c r="DU25" s="57">
        <v>0.3</v>
      </c>
      <c r="DV25" s="57">
        <v>0.35199999999999998</v>
      </c>
    </row>
    <row r="26" spans="1:129">
      <c r="A26" s="17" t="s">
        <v>1</v>
      </c>
      <c r="B26" s="83">
        <f t="shared" si="3"/>
        <v>34.539666666666662</v>
      </c>
      <c r="C26" s="83">
        <f t="shared" si="4"/>
        <v>34.347000000000001</v>
      </c>
      <c r="AF26" s="17" t="s">
        <v>1</v>
      </c>
      <c r="AG26" s="83">
        <f t="shared" si="5"/>
        <v>34.390249999999995</v>
      </c>
      <c r="AH26" s="83">
        <f t="shared" si="6"/>
        <v>33.927</v>
      </c>
      <c r="AU26" s="17" t="s">
        <v>1</v>
      </c>
      <c r="AV26" s="83">
        <f t="shared" si="7"/>
        <v>34.611666666666672</v>
      </c>
      <c r="AW26" s="83">
        <f t="shared" si="8"/>
        <v>33.881999999999998</v>
      </c>
      <c r="BT26" s="17" t="s">
        <v>1</v>
      </c>
      <c r="BU26" s="83">
        <f t="shared" si="9"/>
        <v>34.522666666666659</v>
      </c>
      <c r="BV26" s="83">
        <f t="shared" si="10"/>
        <v>33.780999999999999</v>
      </c>
      <c r="CG26" s="17" t="s">
        <v>1</v>
      </c>
      <c r="CH26" s="83">
        <f t="shared" si="11"/>
        <v>34.456499999999998</v>
      </c>
      <c r="CI26" s="83">
        <f t="shared" si="12"/>
        <v>34.204000000000001</v>
      </c>
      <c r="CV26" s="17" t="s">
        <v>1</v>
      </c>
      <c r="CW26" s="83">
        <f t="shared" si="13"/>
        <v>34.637428571428572</v>
      </c>
      <c r="CX26" s="83">
        <f t="shared" si="14"/>
        <v>33.857999999999997</v>
      </c>
      <c r="DM26" s="17" t="s">
        <v>1</v>
      </c>
      <c r="DN26" s="78">
        <v>29.748000000000001</v>
      </c>
      <c r="DO26" s="78">
        <v>33.408000000000001</v>
      </c>
      <c r="DT26" s="17" t="s">
        <v>1</v>
      </c>
      <c r="DU26" s="57">
        <v>33.314999999999998</v>
      </c>
      <c r="DV26" s="57">
        <v>33.534999999999997</v>
      </c>
    </row>
    <row r="27" spans="1:129">
      <c r="A27" s="17" t="s">
        <v>2</v>
      </c>
      <c r="B27" s="83">
        <f t="shared" si="3"/>
        <v>0.19833333333333333</v>
      </c>
      <c r="C27" s="83">
        <f t="shared" si="4"/>
        <v>0.25700000000000001</v>
      </c>
      <c r="AF27" s="17" t="s">
        <v>2</v>
      </c>
      <c r="AG27" s="83">
        <f t="shared" si="5"/>
        <v>0.19224999999999998</v>
      </c>
      <c r="AH27" s="83">
        <f t="shared" si="6"/>
        <v>0.19800000000000001</v>
      </c>
      <c r="AU27" s="17" t="s">
        <v>2</v>
      </c>
      <c r="AV27" s="83">
        <f t="shared" si="7"/>
        <v>0.17941666666666667</v>
      </c>
      <c r="AW27" s="83">
        <f t="shared" si="8"/>
        <v>0.20799999999999999</v>
      </c>
      <c r="BT27" s="17" t="s">
        <v>2</v>
      </c>
      <c r="BU27" s="83">
        <f t="shared" si="9"/>
        <v>0.19933333333333333</v>
      </c>
      <c r="BV27" s="83">
        <f t="shared" si="10"/>
        <v>0.216</v>
      </c>
      <c r="CG27" s="17" t="s">
        <v>2</v>
      </c>
      <c r="CH27" s="83">
        <f t="shared" si="11"/>
        <v>0.193</v>
      </c>
      <c r="CI27" s="83">
        <f t="shared" si="12"/>
        <v>0.23499999999999999</v>
      </c>
      <c r="CV27" s="17" t="s">
        <v>2</v>
      </c>
      <c r="CW27" s="83">
        <f t="shared" si="13"/>
        <v>0.17157142857142854</v>
      </c>
      <c r="CX27" s="83">
        <f t="shared" si="14"/>
        <v>0.23699999999999999</v>
      </c>
      <c r="DM27" s="17" t="s">
        <v>2</v>
      </c>
      <c r="DN27" s="78">
        <v>0.74</v>
      </c>
      <c r="DO27" s="78">
        <v>0.23400000000000001</v>
      </c>
      <c r="DT27" s="17" t="s">
        <v>2</v>
      </c>
      <c r="DU27" s="57">
        <v>0.22</v>
      </c>
      <c r="DV27" s="57">
        <v>0.19400000000000001</v>
      </c>
    </row>
    <row r="28" spans="1:129">
      <c r="A28" s="17" t="s">
        <v>5</v>
      </c>
      <c r="B28" s="83" t="s">
        <v>90</v>
      </c>
      <c r="C28" s="83">
        <f t="shared" si="4"/>
        <v>0.122</v>
      </c>
      <c r="AF28" s="17" t="s">
        <v>5</v>
      </c>
      <c r="AG28" s="83" t="s">
        <v>90</v>
      </c>
      <c r="AH28" s="83" t="s">
        <v>90</v>
      </c>
      <c r="AU28" s="17" t="s">
        <v>5</v>
      </c>
      <c r="AV28" s="83" t="s">
        <v>90</v>
      </c>
      <c r="AW28" s="83" t="s">
        <v>90</v>
      </c>
      <c r="BT28" s="17" t="s">
        <v>5</v>
      </c>
      <c r="BU28" s="83" t="s">
        <v>90</v>
      </c>
      <c r="BV28" s="83" t="s">
        <v>90</v>
      </c>
      <c r="CG28" s="17" t="s">
        <v>5</v>
      </c>
      <c r="CH28" s="83" t="s">
        <v>90</v>
      </c>
      <c r="CI28" s="83" t="s">
        <v>90</v>
      </c>
      <c r="CV28" s="17" t="s">
        <v>5</v>
      </c>
      <c r="CW28" s="83" t="s">
        <v>90</v>
      </c>
      <c r="CX28" s="83" t="s">
        <v>90</v>
      </c>
      <c r="DM28" s="17" t="s">
        <v>5</v>
      </c>
      <c r="DN28" s="84" t="s">
        <v>105</v>
      </c>
      <c r="DO28" s="84" t="s">
        <v>90</v>
      </c>
      <c r="DT28" s="17" t="s">
        <v>5</v>
      </c>
      <c r="DU28" s="84" t="s">
        <v>105</v>
      </c>
      <c r="DV28" s="84" t="s">
        <v>90</v>
      </c>
    </row>
    <row r="29" spans="1:129">
      <c r="A29" s="17" t="s">
        <v>10</v>
      </c>
      <c r="B29" s="83" t="s">
        <v>90</v>
      </c>
      <c r="C29" s="83" t="s">
        <v>90</v>
      </c>
      <c r="AF29" s="17" t="s">
        <v>10</v>
      </c>
      <c r="AG29" s="83" t="s">
        <v>90</v>
      </c>
      <c r="AH29" s="83" t="s">
        <v>90</v>
      </c>
      <c r="AU29" s="17" t="s">
        <v>10</v>
      </c>
      <c r="AV29" s="83" t="s">
        <v>90</v>
      </c>
      <c r="AW29" s="83" t="s">
        <v>90</v>
      </c>
      <c r="BT29" s="17" t="s">
        <v>10</v>
      </c>
      <c r="BU29" s="83" t="s">
        <v>90</v>
      </c>
      <c r="BV29" s="83" t="s">
        <v>90</v>
      </c>
      <c r="CG29" s="17" t="s">
        <v>10</v>
      </c>
      <c r="CH29" s="83" t="s">
        <v>90</v>
      </c>
      <c r="CI29" s="83" t="s">
        <v>90</v>
      </c>
      <c r="CV29" s="17" t="s">
        <v>10</v>
      </c>
      <c r="CW29" s="83" t="s">
        <v>90</v>
      </c>
      <c r="CX29" s="83" t="s">
        <v>90</v>
      </c>
      <c r="DM29" s="17" t="s">
        <v>10</v>
      </c>
      <c r="DN29" s="84" t="s">
        <v>105</v>
      </c>
      <c r="DO29" s="84" t="s">
        <v>90</v>
      </c>
      <c r="DT29" s="17" t="s">
        <v>10</v>
      </c>
      <c r="DU29" s="84" t="s">
        <v>105</v>
      </c>
      <c r="DV29" s="84" t="s">
        <v>90</v>
      </c>
    </row>
    <row r="30" spans="1:129">
      <c r="A30" s="17" t="s">
        <v>11</v>
      </c>
      <c r="B30" s="83" t="s">
        <v>90</v>
      </c>
      <c r="C30" s="83" t="s">
        <v>90</v>
      </c>
      <c r="AF30" s="17" t="s">
        <v>11</v>
      </c>
      <c r="AG30" s="83" t="s">
        <v>90</v>
      </c>
      <c r="AH30" s="83" t="s">
        <v>90</v>
      </c>
      <c r="AU30" s="17" t="s">
        <v>11</v>
      </c>
      <c r="AV30" s="83" t="s">
        <v>90</v>
      </c>
      <c r="AW30" s="83" t="s">
        <v>90</v>
      </c>
      <c r="BT30" s="17" t="s">
        <v>11</v>
      </c>
      <c r="BU30" s="83" t="s">
        <v>90</v>
      </c>
      <c r="BV30" s="83" t="s">
        <v>90</v>
      </c>
      <c r="CG30" s="17" t="s">
        <v>11</v>
      </c>
      <c r="CH30" s="83" t="s">
        <v>90</v>
      </c>
      <c r="CI30" s="83" t="s">
        <v>90</v>
      </c>
      <c r="CV30" s="17" t="s">
        <v>11</v>
      </c>
      <c r="CW30" s="83" t="s">
        <v>90</v>
      </c>
      <c r="CX30" s="83" t="s">
        <v>90</v>
      </c>
      <c r="DM30" s="17" t="s">
        <v>11</v>
      </c>
      <c r="DN30" s="84" t="s">
        <v>105</v>
      </c>
      <c r="DO30" s="84" t="s">
        <v>90</v>
      </c>
      <c r="DT30" s="17" t="s">
        <v>11</v>
      </c>
      <c r="DU30" s="84" t="s">
        <v>105</v>
      </c>
      <c r="DV30" s="84" t="s">
        <v>90</v>
      </c>
    </row>
    <row r="31" spans="1:129">
      <c r="A31" s="19" t="s">
        <v>12</v>
      </c>
      <c r="B31" s="83">
        <f>SUM(B20:B30)</f>
        <v>99.304000000000002</v>
      </c>
      <c r="C31" s="83">
        <f>SUM(C20:C30)</f>
        <v>99.332000000000008</v>
      </c>
      <c r="AF31" s="19" t="s">
        <v>12</v>
      </c>
      <c r="AG31" s="83">
        <f>SUM(AG20:AG30)</f>
        <v>99.455750000000009</v>
      </c>
      <c r="AH31" s="83">
        <f>SUM(AH20:AH30)</f>
        <v>98.98299999999999</v>
      </c>
      <c r="AU31" s="19" t="s">
        <v>12</v>
      </c>
      <c r="AV31" s="83">
        <f>SUM(AV20:AV30)</f>
        <v>99.978833333333341</v>
      </c>
      <c r="AW31" s="83">
        <f>SUM(AW20:AW30)</f>
        <v>99.194000000000017</v>
      </c>
      <c r="BT31" s="19" t="s">
        <v>12</v>
      </c>
      <c r="BU31" s="83">
        <f>SUM(BU20:BU30)</f>
        <v>99.921833333333296</v>
      </c>
      <c r="BV31" s="83">
        <f>SUM(BV20:BV30)</f>
        <v>98.947999999999993</v>
      </c>
      <c r="CG31" s="19" t="s">
        <v>12</v>
      </c>
      <c r="CH31" s="83">
        <f>SUM(CH20:CH30)</f>
        <v>99.587749999999986</v>
      </c>
      <c r="CI31" s="83">
        <f>SUM(CI20:CI30)</f>
        <v>99.247</v>
      </c>
      <c r="CV31" s="19" t="s">
        <v>12</v>
      </c>
      <c r="CW31" s="83">
        <f>SUM(CW20:CW30)</f>
        <v>99.707857142857137</v>
      </c>
      <c r="CX31" s="83">
        <f>SUM(CX20:CX30)</f>
        <v>100.208</v>
      </c>
      <c r="DM31" s="19" t="s">
        <v>12</v>
      </c>
      <c r="DN31" s="56">
        <f t="shared" ref="DN31:DO31" si="15">SUM(DN20:DN30)</f>
        <v>100.196</v>
      </c>
      <c r="DO31" s="56">
        <f t="shared" si="15"/>
        <v>99.753999999999991</v>
      </c>
      <c r="DT31" s="19" t="s">
        <v>12</v>
      </c>
      <c r="DU31" s="56">
        <f t="shared" ref="DU31:DV31" si="16">SUM(DU20:DU30)</f>
        <v>99.501999999999995</v>
      </c>
      <c r="DV31" s="56">
        <f t="shared" si="16"/>
        <v>99.569000000000003</v>
      </c>
    </row>
    <row r="32" spans="1:129"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</row>
    <row r="33" spans="1:126" s="54" customFormat="1" ht="78">
      <c r="A33" s="52" t="s">
        <v>44</v>
      </c>
      <c r="B33" s="100" t="s">
        <v>100</v>
      </c>
      <c r="C33" s="100" t="s">
        <v>101</v>
      </c>
      <c r="AF33" s="53" t="s">
        <v>48</v>
      </c>
      <c r="AG33" s="100" t="s">
        <v>100</v>
      </c>
      <c r="AH33" s="100" t="s">
        <v>101</v>
      </c>
      <c r="AU33" s="53" t="s">
        <v>46</v>
      </c>
      <c r="AV33" s="100" t="s">
        <v>100</v>
      </c>
      <c r="AW33" s="100" t="s">
        <v>101</v>
      </c>
      <c r="BT33" s="53" t="s">
        <v>52</v>
      </c>
      <c r="BU33" s="100" t="s">
        <v>100</v>
      </c>
      <c r="BV33" s="100" t="s">
        <v>101</v>
      </c>
      <c r="CG33" s="53" t="s">
        <v>50</v>
      </c>
      <c r="CH33" s="100" t="s">
        <v>100</v>
      </c>
      <c r="CI33" s="100" t="s">
        <v>101</v>
      </c>
      <c r="CV33" s="53" t="s">
        <v>54</v>
      </c>
      <c r="CW33" s="100" t="s">
        <v>100</v>
      </c>
      <c r="CX33" s="100" t="s">
        <v>101</v>
      </c>
      <c r="DM33" s="99" t="s">
        <v>55</v>
      </c>
      <c r="DN33" s="97" t="s">
        <v>88</v>
      </c>
      <c r="DO33" s="98" t="s">
        <v>79</v>
      </c>
      <c r="DT33" s="53" t="s">
        <v>61</v>
      </c>
      <c r="DU33" s="99" t="s">
        <v>97</v>
      </c>
      <c r="DV33" s="97" t="s">
        <v>98</v>
      </c>
    </row>
    <row r="34" spans="1:126" s="54" customFormat="1" ht="16">
      <c r="A34" s="53" t="s">
        <v>92</v>
      </c>
      <c r="B34" s="101">
        <v>1.9766489287783158</v>
      </c>
      <c r="C34" s="101">
        <v>1.9642857379679577</v>
      </c>
      <c r="AF34" s="53" t="s">
        <v>92</v>
      </c>
      <c r="AG34" s="101">
        <v>1.973754613181957</v>
      </c>
      <c r="AH34" s="101">
        <v>1.9644419772937107</v>
      </c>
      <c r="AU34" s="53" t="s">
        <v>92</v>
      </c>
      <c r="AV34" s="101">
        <v>1.9700128293321579</v>
      </c>
      <c r="AW34" s="101">
        <v>1.9523075538002606</v>
      </c>
      <c r="BT34" s="53" t="s">
        <v>92</v>
      </c>
      <c r="BU34" s="101">
        <v>1.9728246116797177</v>
      </c>
      <c r="BV34" s="101">
        <v>1.9638911949747908</v>
      </c>
      <c r="CG34" s="53" t="s">
        <v>92</v>
      </c>
      <c r="CH34" s="101">
        <v>1.9718321557780891</v>
      </c>
      <c r="CI34" s="101">
        <v>1.9666819110503602</v>
      </c>
      <c r="CV34" s="53" t="s">
        <v>92</v>
      </c>
      <c r="CW34" s="102">
        <v>1.9837112525291014</v>
      </c>
      <c r="CX34" s="102">
        <v>1.9719383085355577</v>
      </c>
      <c r="DM34" s="53" t="s">
        <v>92</v>
      </c>
      <c r="DN34" s="102">
        <v>1.531991117937533</v>
      </c>
      <c r="DO34" s="102">
        <v>1.9157468716226906</v>
      </c>
      <c r="DT34" s="53" t="s">
        <v>92</v>
      </c>
      <c r="DU34" s="101">
        <v>1.9493183830681948</v>
      </c>
      <c r="DV34" s="101">
        <v>1.9634092445415852</v>
      </c>
    </row>
    <row r="35" spans="1:126" s="54" customFormat="1" ht="16">
      <c r="A35" s="53" t="s">
        <v>93</v>
      </c>
      <c r="B35" s="101">
        <v>2.3351071221684228E-2</v>
      </c>
      <c r="C35" s="101">
        <v>3.571426203204231E-2</v>
      </c>
      <c r="AF35" s="53" t="s">
        <v>93</v>
      </c>
      <c r="AG35" s="101">
        <v>2.6245386818043004E-2</v>
      </c>
      <c r="AH35" s="101">
        <v>3.5558022706289272E-2</v>
      </c>
      <c r="AU35" s="53" t="s">
        <v>93</v>
      </c>
      <c r="AV35" s="101">
        <v>2.9987170667842067E-2</v>
      </c>
      <c r="AW35" s="101">
        <v>4.7692446199739447E-2</v>
      </c>
      <c r="BT35" s="53" t="s">
        <v>93</v>
      </c>
      <c r="BU35" s="101">
        <v>2.7175388320282323E-2</v>
      </c>
      <c r="BV35" s="101">
        <v>3.610880502520919E-2</v>
      </c>
      <c r="CG35" s="53" t="s">
        <v>93</v>
      </c>
      <c r="CH35" s="101">
        <v>2.8167844221910876E-2</v>
      </c>
      <c r="CI35" s="101">
        <v>3.3318088949639835E-2</v>
      </c>
      <c r="CV35" s="53" t="s">
        <v>93</v>
      </c>
      <c r="CW35" s="102">
        <v>1.628874747089859E-2</v>
      </c>
      <c r="CX35" s="102">
        <v>2.8061691464442262E-2</v>
      </c>
      <c r="DM35" s="53" t="s">
        <v>93</v>
      </c>
      <c r="DN35" s="102">
        <v>0.46800888206246705</v>
      </c>
      <c r="DO35" s="102">
        <v>8.4253128377309361E-2</v>
      </c>
      <c r="DT35" s="53" t="s">
        <v>93</v>
      </c>
      <c r="DU35" s="101">
        <v>5.0681616931805173E-2</v>
      </c>
      <c r="DV35" s="101">
        <v>3.6590755458414836E-2</v>
      </c>
    </row>
    <row r="36" spans="1:126" s="54" customFormat="1" ht="16">
      <c r="A36" s="53" t="s">
        <v>94</v>
      </c>
      <c r="B36" s="101">
        <v>1.9240112026088385E-2</v>
      </c>
      <c r="C36" s="101">
        <v>1.5926376673340015E-2</v>
      </c>
      <c r="AF36" s="53" t="s">
        <v>94</v>
      </c>
      <c r="AG36" s="101">
        <v>1.723876094720949E-2</v>
      </c>
      <c r="AH36" s="101">
        <v>1.70999000957089E-2</v>
      </c>
      <c r="AU36" s="53" t="s">
        <v>94</v>
      </c>
      <c r="AV36" s="101">
        <v>1.2494797684401246E-2</v>
      </c>
      <c r="AW36" s="101">
        <v>2.7455227307483718E-2</v>
      </c>
      <c r="BT36" s="53" t="s">
        <v>94</v>
      </c>
      <c r="BU36" s="101">
        <v>2.1875529754807825E-2</v>
      </c>
      <c r="BV36" s="101">
        <v>2.7054043629780214E-2</v>
      </c>
      <c r="CG36" s="53" t="s">
        <v>94</v>
      </c>
      <c r="CH36" s="101">
        <v>1.9991476969608866E-2</v>
      </c>
      <c r="CI36" s="101">
        <v>2.3860015681881383E-2</v>
      </c>
      <c r="CV36" s="53" t="s">
        <v>94</v>
      </c>
      <c r="CW36" s="102">
        <v>2.2270706423439722E-2</v>
      </c>
      <c r="CX36" s="102">
        <v>4.7400774608630583E-2</v>
      </c>
      <c r="DM36" s="53" t="s">
        <v>94</v>
      </c>
      <c r="DN36" s="102">
        <v>9.4169132871082528E-2</v>
      </c>
      <c r="DO36" s="102">
        <v>4.3648065859593577E-2</v>
      </c>
      <c r="DT36" s="53" t="s">
        <v>94</v>
      </c>
      <c r="DU36" s="101">
        <v>4.8866833282697253E-2</v>
      </c>
      <c r="DV36" s="101">
        <v>3.8906425446798953E-2</v>
      </c>
    </row>
    <row r="37" spans="1:126" s="54" customFormat="1" ht="13">
      <c r="A37" s="53" t="s">
        <v>80</v>
      </c>
      <c r="B37" s="103" t="s">
        <v>89</v>
      </c>
      <c r="C37" s="103" t="s">
        <v>89</v>
      </c>
      <c r="AF37" s="53" t="s">
        <v>80</v>
      </c>
      <c r="AG37" s="103" t="s">
        <v>89</v>
      </c>
      <c r="AH37" s="103" t="s">
        <v>89</v>
      </c>
      <c r="AU37" s="53" t="s">
        <v>80</v>
      </c>
      <c r="AV37" s="103" t="s">
        <v>89</v>
      </c>
      <c r="AW37" s="103" t="s">
        <v>89</v>
      </c>
      <c r="BT37" s="53" t="s">
        <v>80</v>
      </c>
      <c r="BU37" s="103" t="s">
        <v>89</v>
      </c>
      <c r="BV37" s="103" t="s">
        <v>89</v>
      </c>
      <c r="CG37" s="53" t="s">
        <v>80</v>
      </c>
      <c r="CH37" s="103" t="s">
        <v>89</v>
      </c>
      <c r="CI37" s="103" t="s">
        <v>89</v>
      </c>
      <c r="CV37" s="53" t="s">
        <v>80</v>
      </c>
      <c r="CW37" s="103" t="s">
        <v>89</v>
      </c>
      <c r="CX37" s="103" t="s">
        <v>89</v>
      </c>
      <c r="DM37" s="53" t="s">
        <v>80</v>
      </c>
      <c r="DN37" s="103" t="s">
        <v>89</v>
      </c>
      <c r="DO37" s="103" t="s">
        <v>89</v>
      </c>
      <c r="DT37" s="53" t="s">
        <v>80</v>
      </c>
      <c r="DU37" s="103" t="s">
        <v>89</v>
      </c>
      <c r="DV37" s="103" t="s">
        <v>89</v>
      </c>
    </row>
    <row r="38" spans="1:126" s="54" customFormat="1" ht="13">
      <c r="A38" s="53" t="s">
        <v>81</v>
      </c>
      <c r="B38" s="101">
        <v>4.5102561852026508E-3</v>
      </c>
      <c r="C38" s="101">
        <v>6.3086722559974225E-3</v>
      </c>
      <c r="AF38" s="53" t="s">
        <v>81</v>
      </c>
      <c r="AG38" s="101">
        <v>5.446459890187369E-3</v>
      </c>
      <c r="AH38" s="101">
        <v>4.7431287758393876E-3</v>
      </c>
      <c r="AU38" s="53" t="s">
        <v>81</v>
      </c>
      <c r="AV38" s="101">
        <v>5.1022953281750182E-3</v>
      </c>
      <c r="AW38" s="101">
        <v>4.0153906732783261E-3</v>
      </c>
      <c r="BT38" s="53" t="s">
        <v>81</v>
      </c>
      <c r="BU38" s="101">
        <v>6.8674406332270409E-3</v>
      </c>
      <c r="BV38" s="101">
        <v>5.7655222727183656E-3</v>
      </c>
      <c r="CG38" s="53" t="s">
        <v>81</v>
      </c>
      <c r="CH38" s="101">
        <v>5.7857905290208417E-3</v>
      </c>
      <c r="CI38" s="101">
        <v>6.4249696660901023E-3</v>
      </c>
      <c r="CV38" s="53" t="s">
        <v>81</v>
      </c>
      <c r="CW38" s="102">
        <v>4.9347396784812673E-3</v>
      </c>
      <c r="CX38" s="102">
        <v>5.5339725810696228E-3</v>
      </c>
      <c r="DM38" s="53" t="s">
        <v>81</v>
      </c>
      <c r="DN38" s="102">
        <v>0.10576006990975176</v>
      </c>
      <c r="DO38" s="102">
        <v>1.6793267115284803E-2</v>
      </c>
      <c r="DT38" s="53" t="s">
        <v>81</v>
      </c>
      <c r="DU38" s="101">
        <v>4.5345484769436541E-3</v>
      </c>
      <c r="DV38" s="101">
        <v>2.8839052842710945E-3</v>
      </c>
    </row>
    <row r="39" spans="1:126" s="54" customFormat="1" ht="13">
      <c r="A39" s="67" t="s">
        <v>95</v>
      </c>
      <c r="B39" s="102">
        <v>0</v>
      </c>
      <c r="C39" s="102">
        <v>1.3479213102704873E-2</v>
      </c>
      <c r="AF39" s="67" t="s">
        <v>95</v>
      </c>
      <c r="AG39" s="102">
        <v>3.5601659806461447E-3</v>
      </c>
      <c r="AH39" s="102">
        <v>1.3714993834740983E-2</v>
      </c>
      <c r="AU39" s="67" t="s">
        <v>95</v>
      </c>
      <c r="AV39" s="101">
        <v>1.2390077655265803E-2</v>
      </c>
      <c r="AW39" s="101">
        <v>1.6221828218977403E-2</v>
      </c>
      <c r="BT39" s="67" t="s">
        <v>95</v>
      </c>
      <c r="BU39" s="102">
        <v>0</v>
      </c>
      <c r="BV39" s="102">
        <v>3.2892391227106101E-3</v>
      </c>
      <c r="CG39" s="67" t="s">
        <v>95</v>
      </c>
      <c r="CH39" s="102">
        <v>2.3905767232811678E-3</v>
      </c>
      <c r="CI39" s="102">
        <v>3.0331036016683494E-3</v>
      </c>
      <c r="CV39" s="67" t="s">
        <v>95</v>
      </c>
      <c r="CW39" s="102">
        <v>0</v>
      </c>
      <c r="CX39" s="102">
        <v>0</v>
      </c>
      <c r="DM39" s="67" t="s">
        <v>95</v>
      </c>
      <c r="DN39" s="102">
        <v>0</v>
      </c>
      <c r="DO39" s="102">
        <v>0</v>
      </c>
      <c r="DT39" s="67" t="s">
        <v>95</v>
      </c>
      <c r="DU39" s="102">
        <v>0</v>
      </c>
      <c r="DV39" s="102">
        <v>0</v>
      </c>
    </row>
    <row r="40" spans="1:126" s="54" customFormat="1" ht="13">
      <c r="A40" s="67" t="s">
        <v>96</v>
      </c>
      <c r="B40" s="102">
        <v>0.17893878853670617</v>
      </c>
      <c r="C40" s="102">
        <v>0.16965066880891266</v>
      </c>
      <c r="AF40" s="67" t="s">
        <v>96</v>
      </c>
      <c r="AG40" s="102">
        <v>0.18501592897577288</v>
      </c>
      <c r="AH40" s="102">
        <v>0.18556624853344478</v>
      </c>
      <c r="AU40" s="67" t="s">
        <v>96</v>
      </c>
      <c r="AV40" s="101">
        <v>0.17864626285732249</v>
      </c>
      <c r="AW40" s="101">
        <v>0.17996715080303152</v>
      </c>
      <c r="BT40" s="67" t="s">
        <v>96</v>
      </c>
      <c r="BU40" s="102">
        <v>0.1827542728244104</v>
      </c>
      <c r="BV40" s="102">
        <v>0.19203681262131367</v>
      </c>
      <c r="CG40" s="67" t="s">
        <v>96</v>
      </c>
      <c r="CH40" s="102">
        <v>0.18160449070577206</v>
      </c>
      <c r="CI40" s="102">
        <v>0.18080732741934874</v>
      </c>
      <c r="CV40" s="67" t="s">
        <v>96</v>
      </c>
      <c r="CW40" s="102">
        <v>0.17821285233984757</v>
      </c>
      <c r="CX40" s="102">
        <v>0.1898221620179181</v>
      </c>
      <c r="DM40" s="67" t="s">
        <v>96</v>
      </c>
      <c r="DN40" s="102">
        <v>0.22655196012028808</v>
      </c>
      <c r="DO40" s="102">
        <v>0.19698718636215304</v>
      </c>
      <c r="DT40" s="67" t="s">
        <v>96</v>
      </c>
      <c r="DU40" s="102">
        <v>0.20325143472034971</v>
      </c>
      <c r="DV40" s="102">
        <v>0.20394398509583286</v>
      </c>
    </row>
    <row r="41" spans="1:126" s="54" customFormat="1" ht="13">
      <c r="A41" s="53" t="s">
        <v>82</v>
      </c>
      <c r="B41" s="102">
        <v>4.9426326649328759E-3</v>
      </c>
      <c r="C41" s="102">
        <v>5.3184888684122038E-3</v>
      </c>
      <c r="AF41" s="53" t="s">
        <v>82</v>
      </c>
      <c r="AG41" s="102">
        <v>4.6530314594228229E-3</v>
      </c>
      <c r="AH41" s="102">
        <v>7.4149758415743752E-3</v>
      </c>
      <c r="AU41" s="53" t="s">
        <v>82</v>
      </c>
      <c r="AV41" s="101">
        <v>5.675236139455724E-3</v>
      </c>
      <c r="AW41" s="101">
        <v>7.571948010170677E-3</v>
      </c>
      <c r="BT41" s="53" t="s">
        <v>82</v>
      </c>
      <c r="BU41" s="102">
        <v>6.0568996687875663E-3</v>
      </c>
      <c r="BV41" s="102">
        <v>6.6788295064416003E-3</v>
      </c>
      <c r="CG41" s="53" t="s">
        <v>82</v>
      </c>
      <c r="CH41" s="102">
        <v>5.7951993060659781E-3</v>
      </c>
      <c r="CI41" s="102">
        <v>6.3534340362713885E-3</v>
      </c>
      <c r="CV41" s="53" t="s">
        <v>82</v>
      </c>
      <c r="CW41" s="102">
        <v>4.8309340182415127E-3</v>
      </c>
      <c r="CX41" s="102">
        <v>8.1478817661494157E-3</v>
      </c>
      <c r="DM41" s="53" t="s">
        <v>82</v>
      </c>
      <c r="DN41" s="102">
        <v>5.970779576611491E-3</v>
      </c>
      <c r="DO41" s="102">
        <v>8.2173597924604987E-3</v>
      </c>
      <c r="DT41" s="53" t="s">
        <v>82</v>
      </c>
      <c r="DU41" s="102">
        <v>8.8322409732631904E-3</v>
      </c>
      <c r="DV41" s="102">
        <v>1.035699835221986E-2</v>
      </c>
    </row>
    <row r="42" spans="1:126" s="54" customFormat="1" ht="13">
      <c r="A42" s="53" t="s">
        <v>83</v>
      </c>
      <c r="B42" s="102">
        <v>1.7850016103644755</v>
      </c>
      <c r="C42" s="102">
        <v>1.7763590317706399</v>
      </c>
      <c r="AF42" s="53" t="s">
        <v>83</v>
      </c>
      <c r="AG42" s="102">
        <v>1.7769463425853682</v>
      </c>
      <c r="AH42" s="102">
        <v>1.7640615593599835</v>
      </c>
      <c r="AU42" s="53" t="s">
        <v>83</v>
      </c>
      <c r="AV42" s="102">
        <v>1.7790633288114206</v>
      </c>
      <c r="AW42" s="102">
        <v>1.7570163255733364</v>
      </c>
      <c r="BT42" s="53" t="s">
        <v>83</v>
      </c>
      <c r="BU42" s="102">
        <v>1.7750796426680846</v>
      </c>
      <c r="BV42" s="102">
        <v>1.7571008072496919</v>
      </c>
      <c r="CG42" s="53" t="s">
        <v>83</v>
      </c>
      <c r="CH42" s="102">
        <v>1.7772777502088246</v>
      </c>
      <c r="CI42" s="102">
        <v>1.7707772368415244</v>
      </c>
      <c r="CV42" s="53" t="s">
        <v>83</v>
      </c>
      <c r="CW42" s="102">
        <v>1.7834018533349341</v>
      </c>
      <c r="CX42" s="102">
        <v>1.7403398886952994</v>
      </c>
      <c r="DM42" s="53" t="s">
        <v>83</v>
      </c>
      <c r="DN42" s="102">
        <v>1.5400152879792861</v>
      </c>
      <c r="DO42" s="102">
        <v>1.7256670511320957</v>
      </c>
      <c r="DT42" s="53" t="s">
        <v>83</v>
      </c>
      <c r="DU42" s="102">
        <v>1.7263217055982494</v>
      </c>
      <c r="DV42" s="102">
        <v>1.7366880381745229</v>
      </c>
    </row>
    <row r="43" spans="1:126" s="54" customFormat="1" ht="13">
      <c r="A43" s="53" t="s">
        <v>84</v>
      </c>
      <c r="B43" s="102">
        <v>7.3666002225940041E-3</v>
      </c>
      <c r="C43" s="102">
        <v>9.5526965506622912E-3</v>
      </c>
      <c r="AF43" s="53" t="s">
        <v>84</v>
      </c>
      <c r="AG43" s="102">
        <v>7.1393101613931673E-3</v>
      </c>
      <c r="AH43" s="102">
        <v>7.3991935587077286E-3</v>
      </c>
      <c r="AU43" s="53" t="s">
        <v>84</v>
      </c>
      <c r="AV43" s="102">
        <v>6.6280015239587086E-3</v>
      </c>
      <c r="AW43" s="102">
        <v>7.7521294137220323E-3</v>
      </c>
      <c r="BT43" s="53" t="s">
        <v>84</v>
      </c>
      <c r="BU43" s="102">
        <v>7.3662144506832904E-3</v>
      </c>
      <c r="BV43" s="102">
        <v>8.0747455973439394E-3</v>
      </c>
      <c r="CG43" s="53" t="s">
        <v>84</v>
      </c>
      <c r="CH43" s="102">
        <v>7.1547155574263471E-3</v>
      </c>
      <c r="CI43" s="102">
        <v>8.7439127532160342E-3</v>
      </c>
      <c r="CV43" s="53" t="s">
        <v>84</v>
      </c>
      <c r="CW43" s="102">
        <v>6.3489142050549008E-3</v>
      </c>
      <c r="CX43" s="102">
        <v>8.7553203309328666E-3</v>
      </c>
      <c r="DM43" s="53" t="s">
        <v>84</v>
      </c>
      <c r="DN43" s="102">
        <v>2.7532769542979254E-2</v>
      </c>
      <c r="DO43" s="102">
        <v>8.6870697384127636E-3</v>
      </c>
      <c r="DT43" s="53" t="s">
        <v>84</v>
      </c>
      <c r="DU43" s="102">
        <v>8.1932369484976203E-3</v>
      </c>
      <c r="DV43" s="102">
        <v>7.2206476463542611E-3</v>
      </c>
    </row>
    <row r="44" spans="1:126" s="54" customFormat="1" ht="13">
      <c r="A44" s="53" t="s">
        <v>85</v>
      </c>
      <c r="B44" s="103" t="s">
        <v>89</v>
      </c>
      <c r="C44" s="101">
        <v>3.4048519693310421E-3</v>
      </c>
      <c r="AF44" s="53" t="s">
        <v>85</v>
      </c>
      <c r="AG44" s="103" t="s">
        <v>89</v>
      </c>
      <c r="AH44" s="103" t="s">
        <v>89</v>
      </c>
      <c r="AU44" s="53" t="s">
        <v>85</v>
      </c>
      <c r="AV44" s="103" t="s">
        <v>89</v>
      </c>
      <c r="AW44" s="103" t="s">
        <v>89</v>
      </c>
      <c r="BT44" s="53" t="s">
        <v>85</v>
      </c>
      <c r="BU44" s="103" t="s">
        <v>89</v>
      </c>
      <c r="BV44" s="103" t="s">
        <v>89</v>
      </c>
      <c r="CG44" s="53" t="s">
        <v>85</v>
      </c>
      <c r="CH44" s="103" t="s">
        <v>89</v>
      </c>
      <c r="CI44" s="103" t="s">
        <v>89</v>
      </c>
      <c r="CV44" s="53" t="s">
        <v>85</v>
      </c>
      <c r="CW44" s="103" t="s">
        <v>89</v>
      </c>
      <c r="CX44" s="103" t="s">
        <v>89</v>
      </c>
      <c r="DM44" s="53" t="s">
        <v>85</v>
      </c>
      <c r="DN44" s="103" t="s">
        <v>89</v>
      </c>
      <c r="DO44" s="103" t="s">
        <v>89</v>
      </c>
      <c r="DT44" s="53" t="s">
        <v>85</v>
      </c>
      <c r="DU44" s="103" t="s">
        <v>89</v>
      </c>
      <c r="DV44" s="103" t="s">
        <v>89</v>
      </c>
    </row>
    <row r="45" spans="1:126" s="54" customFormat="1" ht="13">
      <c r="A45" s="53" t="s">
        <v>86</v>
      </c>
      <c r="B45" s="103" t="s">
        <v>89</v>
      </c>
      <c r="C45" s="103" t="s">
        <v>89</v>
      </c>
      <c r="AF45" s="53" t="s">
        <v>86</v>
      </c>
      <c r="AG45" s="103" t="s">
        <v>89</v>
      </c>
      <c r="AH45" s="103" t="s">
        <v>89</v>
      </c>
      <c r="AU45" s="53" t="s">
        <v>86</v>
      </c>
      <c r="AV45" s="103" t="s">
        <v>89</v>
      </c>
      <c r="AW45" s="103" t="s">
        <v>89</v>
      </c>
      <c r="BT45" s="53" t="s">
        <v>86</v>
      </c>
      <c r="BU45" s="103" t="s">
        <v>89</v>
      </c>
      <c r="BV45" s="103" t="s">
        <v>89</v>
      </c>
      <c r="CG45" s="53" t="s">
        <v>86</v>
      </c>
      <c r="CH45" s="103" t="s">
        <v>89</v>
      </c>
      <c r="CI45" s="103" t="s">
        <v>89</v>
      </c>
      <c r="CV45" s="53" t="s">
        <v>86</v>
      </c>
      <c r="CW45" s="103" t="s">
        <v>89</v>
      </c>
      <c r="CX45" s="103" t="s">
        <v>89</v>
      </c>
      <c r="DM45" s="53" t="s">
        <v>86</v>
      </c>
      <c r="DN45" s="103" t="s">
        <v>89</v>
      </c>
      <c r="DO45" s="103" t="s">
        <v>89</v>
      </c>
      <c r="DT45" s="53" t="s">
        <v>86</v>
      </c>
      <c r="DU45" s="103" t="s">
        <v>89</v>
      </c>
      <c r="DV45" s="103" t="s">
        <v>89</v>
      </c>
    </row>
    <row r="46" spans="1:126" s="54" customFormat="1" ht="13">
      <c r="A46" s="19" t="s">
        <v>12</v>
      </c>
      <c r="B46" s="102">
        <f>SUM(B34:B45)</f>
        <v>3.9999999999999996</v>
      </c>
      <c r="C46" s="102">
        <f>SUM(C34:C45)</f>
        <v>4</v>
      </c>
      <c r="AF46" s="19" t="s">
        <v>12</v>
      </c>
      <c r="AG46" s="102">
        <f>SUM(AG34:AG45)</f>
        <v>4</v>
      </c>
      <c r="AH46" s="102">
        <f>SUM(AH34:AH45)</f>
        <v>3.9999999999999996</v>
      </c>
      <c r="AU46" s="19" t="s">
        <v>12</v>
      </c>
      <c r="AV46" s="102">
        <f>SUM(AV34:AV45)</f>
        <v>4</v>
      </c>
      <c r="AW46" s="102">
        <f>SUM(AW34:AW45)</f>
        <v>4</v>
      </c>
      <c r="BT46" s="19" t="s">
        <v>12</v>
      </c>
      <c r="BU46" s="102">
        <f>SUM(BU34:BU45)</f>
        <v>4</v>
      </c>
      <c r="BV46" s="102">
        <f>SUM(BV34:BV45)</f>
        <v>4</v>
      </c>
      <c r="CG46" s="19" t="s">
        <v>12</v>
      </c>
      <c r="CH46" s="102">
        <f>SUM(CH34:CH45)</f>
        <v>4</v>
      </c>
      <c r="CI46" s="102">
        <f>SUM(CI34:CI45)</f>
        <v>4</v>
      </c>
      <c r="CV46" s="19" t="s">
        <v>12</v>
      </c>
      <c r="CW46" s="102">
        <f>SUM(CW34:CW45)</f>
        <v>3.9999999999999982</v>
      </c>
      <c r="CX46" s="102">
        <f>SUM(CX34:CX45)</f>
        <v>4.0000000000000009</v>
      </c>
      <c r="DM46" s="19" t="s">
        <v>12</v>
      </c>
      <c r="DN46" s="102">
        <f>SUM(DN34:DN45)</f>
        <v>3.9999999999999991</v>
      </c>
      <c r="DO46" s="102">
        <f>SUM(DO34:DO45)</f>
        <v>4</v>
      </c>
      <c r="DT46" s="19" t="s">
        <v>12</v>
      </c>
      <c r="DU46" s="102">
        <f>SUM(DU34:DU45)</f>
        <v>4.0000000000000009</v>
      </c>
      <c r="DV46" s="102">
        <f>SUM(DV34:DV45)</f>
        <v>3.9999999999999996</v>
      </c>
    </row>
  </sheetData>
  <phoneticPr fontId="4" type="noConversion"/>
  <conditionalFormatting sqref="B33:C33 AG33:AH33 AV33:AW33 BU33:BV33 CH33:CI33 CW33:CX33">
    <cfRule type="cellIs" dxfId="7" priority="18" stopIfTrue="1" operator="lessThanOrEqual">
      <formula>$M$7</formula>
    </cfRule>
  </conditionalFormatting>
  <conditionalFormatting sqref="C33 AH33 AW33 BV33 CI33 CX33">
    <cfRule type="cellIs" dxfId="6" priority="17" stopIfTrue="1" operator="lessThanOrEqual">
      <formula>$N$7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6"/>
  <sheetViews>
    <sheetView workbookViewId="0"/>
  </sheetViews>
  <sheetFormatPr baseColWidth="10" defaultColWidth="8.83203125" defaultRowHeight="14" x14ac:dyDescent="0"/>
  <cols>
    <col min="1" max="9" width="10.5" bestFit="1" customWidth="1"/>
    <col min="11" max="21" width="10.5" bestFit="1" customWidth="1"/>
    <col min="23" max="32" width="10.5" bestFit="1" customWidth="1"/>
  </cols>
  <sheetData>
    <row r="1" spans="1:32" ht="16">
      <c r="A1" s="107" t="s">
        <v>112</v>
      </c>
    </row>
    <row r="2" spans="1:32">
      <c r="A2" s="105" t="s">
        <v>113</v>
      </c>
    </row>
    <row r="3" spans="1:32">
      <c r="A3" s="108" t="s">
        <v>114</v>
      </c>
    </row>
    <row r="4" spans="1:32" ht="16">
      <c r="A4" s="47" t="s">
        <v>32</v>
      </c>
      <c r="B4" s="47" t="s">
        <v>32</v>
      </c>
      <c r="C4" s="47" t="s">
        <v>31</v>
      </c>
      <c r="D4" s="47" t="s">
        <v>31</v>
      </c>
      <c r="E4" s="47" t="s">
        <v>31</v>
      </c>
      <c r="F4" s="47" t="s">
        <v>31</v>
      </c>
      <c r="G4" s="47" t="s">
        <v>31</v>
      </c>
      <c r="H4" s="47" t="s">
        <v>31</v>
      </c>
      <c r="I4" s="47" t="s">
        <v>31</v>
      </c>
      <c r="J4" s="42"/>
      <c r="K4" s="47" t="s">
        <v>34</v>
      </c>
      <c r="L4" s="47" t="s">
        <v>34</v>
      </c>
      <c r="M4" s="47" t="s">
        <v>33</v>
      </c>
      <c r="N4" s="47" t="s">
        <v>33</v>
      </c>
      <c r="O4" s="47" t="s">
        <v>33</v>
      </c>
      <c r="P4" s="47" t="s">
        <v>33</v>
      </c>
      <c r="Q4" s="47" t="s">
        <v>33</v>
      </c>
      <c r="R4" s="47" t="s">
        <v>33</v>
      </c>
      <c r="S4" s="47" t="s">
        <v>33</v>
      </c>
      <c r="T4" s="47" t="s">
        <v>33</v>
      </c>
      <c r="U4" s="47" t="s">
        <v>33</v>
      </c>
      <c r="V4" s="42"/>
      <c r="W4" s="47" t="s">
        <v>36</v>
      </c>
      <c r="X4" s="47" t="s">
        <v>36</v>
      </c>
      <c r="Y4" s="47" t="s">
        <v>35</v>
      </c>
      <c r="Z4" s="47" t="s">
        <v>35</v>
      </c>
      <c r="AA4" s="47" t="s">
        <v>35</v>
      </c>
      <c r="AB4" s="47" t="s">
        <v>35</v>
      </c>
      <c r="AC4" s="47" t="s">
        <v>35</v>
      </c>
      <c r="AD4" s="47" t="s">
        <v>35</v>
      </c>
      <c r="AE4" s="47" t="s">
        <v>35</v>
      </c>
      <c r="AF4" s="47" t="s">
        <v>35</v>
      </c>
    </row>
    <row r="5" spans="1:32" ht="16">
      <c r="A5" s="47" t="s">
        <v>0</v>
      </c>
      <c r="B5" s="48">
        <v>5.56</v>
      </c>
      <c r="C5" s="48">
        <v>41.462646142032483</v>
      </c>
      <c r="D5" s="48">
        <v>80.089061973688416</v>
      </c>
      <c r="E5" s="48">
        <v>116.14457472832831</v>
      </c>
      <c r="F5" s="48">
        <v>155.14457472832831</v>
      </c>
      <c r="G5" s="48">
        <v>192.02275255749987</v>
      </c>
      <c r="H5" s="48">
        <v>266.19401870959632</v>
      </c>
      <c r="I5" s="48">
        <v>300.14987240229561</v>
      </c>
      <c r="J5" s="42"/>
      <c r="K5" s="47" t="s">
        <v>0</v>
      </c>
      <c r="L5" s="48">
        <v>11.11</v>
      </c>
      <c r="M5" s="48">
        <v>86.396120898874841</v>
      </c>
      <c r="N5" s="48">
        <v>152.68337457558107</v>
      </c>
      <c r="O5" s="48">
        <v>223.48591690281677</v>
      </c>
      <c r="P5" s="48">
        <v>294.28845923005247</v>
      </c>
      <c r="Q5" s="48">
        <v>364.89299166246786</v>
      </c>
      <c r="R5" s="48">
        <v>427.18263767205758</v>
      </c>
      <c r="S5" s="48">
        <v>502.33581458428131</v>
      </c>
      <c r="T5" s="48">
        <v>579.43964068908622</v>
      </c>
      <c r="U5" s="48">
        <v>643.50991460765158</v>
      </c>
      <c r="V5" s="42"/>
      <c r="W5" s="47" t="s">
        <v>0</v>
      </c>
      <c r="X5" s="93">
        <v>5.56</v>
      </c>
      <c r="Y5" s="93">
        <v>51.101190000000003</v>
      </c>
      <c r="Z5" s="93">
        <v>96.499427999999995</v>
      </c>
      <c r="AA5" s="93">
        <v>144.60348200000001</v>
      </c>
      <c r="AB5" s="93">
        <v>168.14068700000001</v>
      </c>
      <c r="AC5" s="93">
        <v>228.43994000000001</v>
      </c>
      <c r="AD5" s="93">
        <v>282.56941499999999</v>
      </c>
      <c r="AE5" s="93">
        <v>327.96765199999999</v>
      </c>
      <c r="AF5" s="93">
        <v>371.53369400000003</v>
      </c>
    </row>
    <row r="6" spans="1:32" ht="18">
      <c r="A6" s="43" t="s">
        <v>37</v>
      </c>
      <c r="B6" s="49">
        <v>57.313000000000002</v>
      </c>
      <c r="C6" s="49">
        <v>57.911999999999999</v>
      </c>
      <c r="D6" s="49">
        <v>57.377000000000002</v>
      </c>
      <c r="E6" s="49">
        <v>58.015999999999998</v>
      </c>
      <c r="F6" s="49">
        <v>57.530999999999999</v>
      </c>
      <c r="G6" s="49">
        <v>57.75</v>
      </c>
      <c r="H6" s="49">
        <v>58.009</v>
      </c>
      <c r="I6" s="49">
        <v>57.6</v>
      </c>
      <c r="J6" s="42"/>
      <c r="K6" s="43" t="s">
        <v>37</v>
      </c>
      <c r="L6" s="49">
        <v>57.371000000000002</v>
      </c>
      <c r="M6" s="49">
        <v>57.6</v>
      </c>
      <c r="N6" s="49">
        <v>57.649000000000001</v>
      </c>
      <c r="O6" s="49">
        <v>57.921999999999997</v>
      </c>
      <c r="P6" s="49">
        <v>57.802</v>
      </c>
      <c r="Q6" s="49">
        <v>57.713999999999999</v>
      </c>
      <c r="R6" s="49">
        <v>56.703000000000003</v>
      </c>
      <c r="S6" s="49">
        <v>57.139000000000003</v>
      </c>
      <c r="T6" s="49">
        <v>57.402000000000001</v>
      </c>
      <c r="U6" s="49">
        <v>57.274000000000001</v>
      </c>
      <c r="V6" s="42"/>
      <c r="W6" s="43" t="s">
        <v>37</v>
      </c>
      <c r="X6" s="49">
        <v>57.744999999999997</v>
      </c>
      <c r="Y6" s="49">
        <v>57.707000000000001</v>
      </c>
      <c r="Z6" s="49">
        <v>57.564999999999998</v>
      </c>
      <c r="AA6" s="49">
        <v>57.146999999999998</v>
      </c>
      <c r="AB6" s="49">
        <v>57.235999999999997</v>
      </c>
      <c r="AC6" s="49">
        <v>57.564999999999998</v>
      </c>
      <c r="AD6" s="49">
        <v>57.494999999999997</v>
      </c>
      <c r="AE6" s="49">
        <v>57.03</v>
      </c>
      <c r="AF6" s="49">
        <v>56.351999999999997</v>
      </c>
    </row>
    <row r="7" spans="1:32" ht="18">
      <c r="A7" s="43" t="s">
        <v>38</v>
      </c>
      <c r="B7" s="49">
        <v>0.82699999999999996</v>
      </c>
      <c r="C7" s="49">
        <v>0.55100000000000005</v>
      </c>
      <c r="D7" s="49">
        <v>0.432</v>
      </c>
      <c r="E7" s="49">
        <v>0.40799999999999997</v>
      </c>
      <c r="F7" s="49">
        <v>0.41199999999999998</v>
      </c>
      <c r="G7" s="49">
        <v>0.441</v>
      </c>
      <c r="H7" s="49">
        <v>0.41099999999999998</v>
      </c>
      <c r="I7" s="49">
        <v>0.78400000000000003</v>
      </c>
      <c r="J7" s="42"/>
      <c r="K7" s="43" t="s">
        <v>38</v>
      </c>
      <c r="L7" s="49">
        <v>1.095</v>
      </c>
      <c r="M7" s="49">
        <v>0.45200000000000001</v>
      </c>
      <c r="N7" s="49">
        <v>0.42</v>
      </c>
      <c r="O7" s="49">
        <v>0.40200000000000002</v>
      </c>
      <c r="P7" s="49">
        <v>0.435</v>
      </c>
      <c r="Q7" s="49">
        <v>0.54800000000000004</v>
      </c>
      <c r="R7" s="49">
        <v>0.81799999999999995</v>
      </c>
      <c r="S7" s="49">
        <v>0.81299999999999994</v>
      </c>
      <c r="T7" s="49">
        <v>1.016</v>
      </c>
      <c r="U7" s="49">
        <v>1.1519999999999999</v>
      </c>
      <c r="V7" s="42"/>
      <c r="W7" s="43" t="s">
        <v>38</v>
      </c>
      <c r="X7" s="49">
        <v>0.67900000000000005</v>
      </c>
      <c r="Y7" s="49">
        <v>0.46899999999999997</v>
      </c>
      <c r="Z7" s="49">
        <v>0.442</v>
      </c>
      <c r="AA7" s="49">
        <v>0.44</v>
      </c>
      <c r="AB7" s="49">
        <v>0.48699999999999999</v>
      </c>
      <c r="AC7" s="49">
        <v>0.61399999999999999</v>
      </c>
      <c r="AD7" s="49">
        <v>0.81399999999999995</v>
      </c>
      <c r="AE7" s="49">
        <v>1.0529999999999999</v>
      </c>
      <c r="AF7" s="49">
        <v>1.7</v>
      </c>
    </row>
    <row r="8" spans="1:32" ht="18">
      <c r="A8" s="43" t="s">
        <v>39</v>
      </c>
      <c r="B8" s="96" t="s">
        <v>108</v>
      </c>
      <c r="C8" s="96" t="s">
        <v>108</v>
      </c>
      <c r="D8" s="96" t="s">
        <v>108</v>
      </c>
      <c r="E8" s="96" t="s">
        <v>108</v>
      </c>
      <c r="F8" s="96" t="s">
        <v>108</v>
      </c>
      <c r="G8" s="96" t="s">
        <v>108</v>
      </c>
      <c r="H8" s="96" t="s">
        <v>108</v>
      </c>
      <c r="I8" s="96" t="s">
        <v>108</v>
      </c>
      <c r="J8" s="42"/>
      <c r="K8" s="43" t="s">
        <v>39</v>
      </c>
      <c r="L8" s="96" t="s">
        <v>108</v>
      </c>
      <c r="M8" s="96" t="s">
        <v>108</v>
      </c>
      <c r="N8" s="96" t="s">
        <v>108</v>
      </c>
      <c r="O8" s="96" t="s">
        <v>108</v>
      </c>
      <c r="P8" s="96" t="s">
        <v>108</v>
      </c>
      <c r="Q8" s="96" t="s">
        <v>108</v>
      </c>
      <c r="R8" s="96" t="s">
        <v>108</v>
      </c>
      <c r="S8" s="96" t="s">
        <v>108</v>
      </c>
      <c r="T8" s="96" t="s">
        <v>108</v>
      </c>
      <c r="U8" s="96" t="s">
        <v>108</v>
      </c>
      <c r="V8" s="42"/>
      <c r="W8" s="43" t="s">
        <v>39</v>
      </c>
      <c r="X8" s="96" t="s">
        <v>108</v>
      </c>
      <c r="Y8" s="96" t="s">
        <v>108</v>
      </c>
      <c r="Z8" s="96" t="s">
        <v>108</v>
      </c>
      <c r="AA8" s="96" t="s">
        <v>108</v>
      </c>
      <c r="AB8" s="96" t="s">
        <v>108</v>
      </c>
      <c r="AC8" s="96" t="s">
        <v>108</v>
      </c>
      <c r="AD8" s="96" t="s">
        <v>108</v>
      </c>
      <c r="AE8" s="96" t="s">
        <v>108</v>
      </c>
      <c r="AF8" s="96" t="s">
        <v>108</v>
      </c>
    </row>
    <row r="9" spans="1:32" ht="18">
      <c r="A9" s="43" t="s">
        <v>40</v>
      </c>
      <c r="B9" s="49">
        <v>0.11899999999999999</v>
      </c>
      <c r="C9" s="49">
        <v>0.125</v>
      </c>
      <c r="D9" s="96" t="s">
        <v>108</v>
      </c>
      <c r="E9" s="49">
        <v>0.11</v>
      </c>
      <c r="F9" s="49">
        <v>0.11799999999999999</v>
      </c>
      <c r="G9" s="96" t="s">
        <v>108</v>
      </c>
      <c r="H9" s="96" t="s">
        <v>108</v>
      </c>
      <c r="I9" s="49">
        <v>0.115</v>
      </c>
      <c r="J9" s="42"/>
      <c r="K9" s="43" t="s">
        <v>40</v>
      </c>
      <c r="L9" s="49">
        <v>0.12</v>
      </c>
      <c r="M9" s="49">
        <v>0.15</v>
      </c>
      <c r="N9" s="49">
        <v>0.11600000000000001</v>
      </c>
      <c r="O9" s="49">
        <v>0.11799999999999999</v>
      </c>
      <c r="P9" s="49">
        <v>0.13100000000000001</v>
      </c>
      <c r="Q9" s="49">
        <v>0.11600000000000001</v>
      </c>
      <c r="R9" s="49">
        <v>0.11899999999999999</v>
      </c>
      <c r="S9" s="49">
        <v>0.12</v>
      </c>
      <c r="T9" s="49">
        <v>0.13100000000000001</v>
      </c>
      <c r="U9" s="49">
        <v>0.13500000000000001</v>
      </c>
      <c r="V9" s="42"/>
      <c r="W9" s="43" t="s">
        <v>40</v>
      </c>
      <c r="X9" s="49">
        <v>0.12</v>
      </c>
      <c r="Y9" s="49">
        <v>8.5000000000000006E-2</v>
      </c>
      <c r="Z9" s="49">
        <v>0.129</v>
      </c>
      <c r="AA9" s="49">
        <v>0.113</v>
      </c>
      <c r="AB9" s="49">
        <v>0.153</v>
      </c>
      <c r="AC9" s="49">
        <v>0.16</v>
      </c>
      <c r="AD9" s="49">
        <v>0.19400000000000001</v>
      </c>
      <c r="AE9" s="49">
        <v>0.19400000000000001</v>
      </c>
      <c r="AF9" s="49">
        <v>0.223</v>
      </c>
    </row>
    <row r="10" spans="1:32" ht="16">
      <c r="A10" s="44" t="s">
        <v>4</v>
      </c>
      <c r="B10" s="49">
        <v>4.915</v>
      </c>
      <c r="C10" s="49">
        <v>4.9880000000000004</v>
      </c>
      <c r="D10" s="49">
        <v>4.806</v>
      </c>
      <c r="E10" s="49">
        <v>4.8789999999999996</v>
      </c>
      <c r="F10" s="49">
        <v>4.9180000000000001</v>
      </c>
      <c r="G10" s="49">
        <v>4.84</v>
      </c>
      <c r="H10" s="49">
        <v>4.9800000000000004</v>
      </c>
      <c r="I10" s="49">
        <v>4.9409999999999998</v>
      </c>
      <c r="J10" s="42"/>
      <c r="K10" s="44" t="s">
        <v>4</v>
      </c>
      <c r="L10" s="49">
        <v>5.2709999999999999</v>
      </c>
      <c r="M10" s="49">
        <v>5.0549999999999997</v>
      </c>
      <c r="N10" s="49">
        <v>4.6929999999999996</v>
      </c>
      <c r="O10" s="49">
        <v>4.7690000000000001</v>
      </c>
      <c r="P10" s="49">
        <v>4.67</v>
      </c>
      <c r="Q10" s="49">
        <v>4.8490000000000002</v>
      </c>
      <c r="R10" s="49">
        <v>4.7889999999999997</v>
      </c>
      <c r="S10" s="49">
        <v>4.7839999999999998</v>
      </c>
      <c r="T10" s="49">
        <v>4.8719999999999999</v>
      </c>
      <c r="U10" s="49">
        <v>4.7949999999999999</v>
      </c>
      <c r="V10" s="42"/>
      <c r="W10" s="44" t="s">
        <v>4</v>
      </c>
      <c r="X10" s="51">
        <v>5.532</v>
      </c>
      <c r="Y10" s="51">
        <v>5.1520000000000001</v>
      </c>
      <c r="Z10" s="51">
        <v>5.2169999999999996</v>
      </c>
      <c r="AA10" s="51">
        <v>5.2750000000000004</v>
      </c>
      <c r="AB10" s="51">
        <v>5.37</v>
      </c>
      <c r="AC10" s="51">
        <v>5.5789999999999997</v>
      </c>
      <c r="AD10" s="51">
        <v>5.4169999999999998</v>
      </c>
      <c r="AE10" s="51">
        <v>5.54</v>
      </c>
      <c r="AF10" s="51">
        <v>5.7850000000000001</v>
      </c>
    </row>
    <row r="11" spans="1:32" ht="16">
      <c r="A11" s="43" t="s">
        <v>3</v>
      </c>
      <c r="B11" s="49">
        <v>0.112</v>
      </c>
      <c r="C11" s="49">
        <v>0.14399999999999999</v>
      </c>
      <c r="D11" s="49">
        <v>8.5000000000000006E-2</v>
      </c>
      <c r="E11" s="49">
        <v>7.4999999999999997E-2</v>
      </c>
      <c r="F11" s="49">
        <v>9.1999999999999998E-2</v>
      </c>
      <c r="G11" s="49">
        <v>0.107</v>
      </c>
      <c r="H11" s="49">
        <v>0.11600000000000001</v>
      </c>
      <c r="I11" s="49">
        <v>0.12</v>
      </c>
      <c r="J11" s="42"/>
      <c r="K11" s="43" t="s">
        <v>3</v>
      </c>
      <c r="L11" s="49">
        <v>0.14499999999999999</v>
      </c>
      <c r="M11" s="49">
        <v>0.111</v>
      </c>
      <c r="N11" s="49">
        <v>7.1999999999999995E-2</v>
      </c>
      <c r="O11" s="49">
        <v>9.1999999999999998E-2</v>
      </c>
      <c r="P11" s="49">
        <v>8.8999999999999996E-2</v>
      </c>
      <c r="Q11" s="49">
        <v>7.0999999999999994E-2</v>
      </c>
      <c r="R11" s="49">
        <v>0.113</v>
      </c>
      <c r="S11" s="49">
        <v>0.105</v>
      </c>
      <c r="T11" s="49">
        <v>9.4E-2</v>
      </c>
      <c r="U11" s="96" t="s">
        <v>108</v>
      </c>
      <c r="V11" s="42"/>
      <c r="W11" s="43" t="s">
        <v>3</v>
      </c>
      <c r="X11" s="49">
        <v>0.13</v>
      </c>
      <c r="Y11" s="49">
        <v>0.125</v>
      </c>
      <c r="Z11" s="96" t="s">
        <v>108</v>
      </c>
      <c r="AA11" s="49">
        <v>0.123</v>
      </c>
      <c r="AB11" s="49">
        <v>0.13600000000000001</v>
      </c>
      <c r="AC11" s="49">
        <v>9.7000000000000003E-2</v>
      </c>
      <c r="AD11" s="49">
        <v>0.114</v>
      </c>
      <c r="AE11" s="49">
        <v>9.6000000000000002E-2</v>
      </c>
      <c r="AF11" s="49">
        <v>0.23699999999999999</v>
      </c>
    </row>
    <row r="12" spans="1:32" ht="16">
      <c r="A12" s="43" t="s">
        <v>1</v>
      </c>
      <c r="B12" s="49">
        <v>35.265999999999998</v>
      </c>
      <c r="C12" s="49">
        <v>35.633000000000003</v>
      </c>
      <c r="D12" s="49">
        <v>35.444000000000003</v>
      </c>
      <c r="E12" s="49">
        <v>35.878999999999998</v>
      </c>
      <c r="F12" s="49">
        <v>35.631999999999998</v>
      </c>
      <c r="G12" s="49">
        <v>35.584000000000003</v>
      </c>
      <c r="H12" s="49">
        <v>35.701000000000001</v>
      </c>
      <c r="I12" s="49">
        <v>35.606999999999999</v>
      </c>
      <c r="J12" s="42"/>
      <c r="K12" s="43" t="s">
        <v>1</v>
      </c>
      <c r="L12" s="49">
        <f>1.01*34.964</f>
        <v>35.313639999999999</v>
      </c>
      <c r="M12" s="49">
        <f>1.01*35.495</f>
        <v>35.84995</v>
      </c>
      <c r="N12" s="49">
        <f>1.01*35.674</f>
        <v>36.030740000000002</v>
      </c>
      <c r="O12" s="49">
        <f>1.01*35.726</f>
        <v>36.083260000000003</v>
      </c>
      <c r="P12" s="49">
        <f>1.01*35.649</f>
        <v>36.005490000000002</v>
      </c>
      <c r="Q12" s="49">
        <f>1.01*35.565</f>
        <v>35.920649999999995</v>
      </c>
      <c r="R12" s="49">
        <v>35.25</v>
      </c>
      <c r="S12" s="49">
        <f>1.01*35.038</f>
        <v>35.388379999999998</v>
      </c>
      <c r="T12" s="49">
        <f>1.01*35.272</f>
        <v>35.624719999999996</v>
      </c>
      <c r="U12" s="49">
        <f>1.01*35.169</f>
        <v>35.520689999999995</v>
      </c>
      <c r="V12" s="42"/>
      <c r="W12" s="43" t="s">
        <v>1</v>
      </c>
      <c r="X12" s="51">
        <v>34.920999999999999</v>
      </c>
      <c r="Y12" s="51">
        <v>35.192</v>
      </c>
      <c r="Z12" s="51">
        <v>35.098999999999997</v>
      </c>
      <c r="AA12" s="51">
        <v>34.988</v>
      </c>
      <c r="AB12" s="51">
        <v>34.71</v>
      </c>
      <c r="AC12" s="51">
        <v>34.801000000000002</v>
      </c>
      <c r="AD12" s="51">
        <v>34.787999999999997</v>
      </c>
      <c r="AE12" s="51">
        <v>34.534999999999997</v>
      </c>
      <c r="AF12" s="51">
        <v>33.661000000000001</v>
      </c>
    </row>
    <row r="13" spans="1:32" ht="16">
      <c r="A13" s="43" t="s">
        <v>2</v>
      </c>
      <c r="B13" s="49">
        <v>0.17100000000000001</v>
      </c>
      <c r="C13" s="49">
        <v>0.114</v>
      </c>
      <c r="D13" s="49">
        <v>9.2999999999999999E-2</v>
      </c>
      <c r="E13" s="49">
        <v>0.105</v>
      </c>
      <c r="F13" s="49">
        <v>0.14000000000000001</v>
      </c>
      <c r="G13" s="49">
        <v>0.14299999999999999</v>
      </c>
      <c r="H13" s="49">
        <v>0.11700000000000001</v>
      </c>
      <c r="I13" s="49">
        <v>0.13800000000000001</v>
      </c>
      <c r="J13" s="42"/>
      <c r="K13" s="43" t="s">
        <v>2</v>
      </c>
      <c r="L13" s="49">
        <v>0.14899999999999999</v>
      </c>
      <c r="M13" s="49">
        <v>9.6000000000000002E-2</v>
      </c>
      <c r="N13" s="49">
        <v>0.114</v>
      </c>
      <c r="O13" s="49">
        <v>0.128</v>
      </c>
      <c r="P13" s="49">
        <v>0.123</v>
      </c>
      <c r="Q13" s="49">
        <v>0.13200000000000001</v>
      </c>
      <c r="R13" s="49">
        <v>0.184</v>
      </c>
      <c r="S13" s="49">
        <v>0.193</v>
      </c>
      <c r="T13" s="49">
        <v>0.20300000000000001</v>
      </c>
      <c r="U13" s="49">
        <v>0.192</v>
      </c>
      <c r="V13" s="42"/>
      <c r="W13" s="43" t="s">
        <v>2</v>
      </c>
      <c r="X13" s="49">
        <v>0.127</v>
      </c>
      <c r="Y13" s="49">
        <v>9.5000000000000001E-2</v>
      </c>
      <c r="Z13" s="49">
        <v>0.11</v>
      </c>
      <c r="AA13" s="49">
        <v>0.111</v>
      </c>
      <c r="AB13" s="49">
        <v>0.109</v>
      </c>
      <c r="AC13" s="49">
        <v>0.14399999999999999</v>
      </c>
      <c r="AD13" s="49">
        <v>0.14299999999999999</v>
      </c>
      <c r="AE13" s="49">
        <v>0.17599999999999999</v>
      </c>
      <c r="AF13" s="49">
        <v>0.22</v>
      </c>
    </row>
    <row r="14" spans="1:32" ht="16">
      <c r="A14" s="43" t="s">
        <v>5</v>
      </c>
      <c r="B14" s="96" t="s">
        <v>108</v>
      </c>
      <c r="C14" s="96" t="s">
        <v>108</v>
      </c>
      <c r="D14" s="96" t="s">
        <v>108</v>
      </c>
      <c r="E14" s="96" t="s">
        <v>108</v>
      </c>
      <c r="F14" s="96" t="s">
        <v>108</v>
      </c>
      <c r="G14" s="49">
        <v>0.124</v>
      </c>
      <c r="H14" s="96" t="s">
        <v>108</v>
      </c>
      <c r="I14" s="96" t="s">
        <v>108</v>
      </c>
      <c r="J14" s="42"/>
      <c r="K14" s="43" t="s">
        <v>5</v>
      </c>
      <c r="L14" s="96" t="s">
        <v>108</v>
      </c>
      <c r="M14" s="96" t="s">
        <v>108</v>
      </c>
      <c r="N14" s="96" t="s">
        <v>108</v>
      </c>
      <c r="O14" s="96" t="s">
        <v>108</v>
      </c>
      <c r="P14" s="49">
        <v>0.112</v>
      </c>
      <c r="Q14" s="96" t="s">
        <v>108</v>
      </c>
      <c r="R14" s="96" t="s">
        <v>108</v>
      </c>
      <c r="S14" s="96" t="s">
        <v>108</v>
      </c>
      <c r="T14" s="49">
        <v>0.11700000000000001</v>
      </c>
      <c r="U14" s="96" t="s">
        <v>108</v>
      </c>
      <c r="V14" s="42"/>
      <c r="W14" s="43" t="s">
        <v>5</v>
      </c>
      <c r="X14" s="96" t="s">
        <v>108</v>
      </c>
      <c r="Y14" s="96" t="s">
        <v>108</v>
      </c>
      <c r="Z14" s="96" t="s">
        <v>108</v>
      </c>
      <c r="AA14" s="96" t="s">
        <v>108</v>
      </c>
      <c r="AB14" s="96" t="s">
        <v>108</v>
      </c>
      <c r="AC14" s="96" t="s">
        <v>108</v>
      </c>
      <c r="AD14" s="96" t="s">
        <v>108</v>
      </c>
      <c r="AE14" s="96" t="s">
        <v>108</v>
      </c>
      <c r="AF14" s="96" t="s">
        <v>108</v>
      </c>
    </row>
    <row r="15" spans="1:32" ht="18">
      <c r="A15" s="43" t="s">
        <v>41</v>
      </c>
      <c r="B15" s="96" t="s">
        <v>108</v>
      </c>
      <c r="C15" s="96" t="s">
        <v>108</v>
      </c>
      <c r="D15" s="96" t="s">
        <v>108</v>
      </c>
      <c r="E15" s="96" t="s">
        <v>108</v>
      </c>
      <c r="F15" s="96" t="s">
        <v>108</v>
      </c>
      <c r="G15" s="96" t="s">
        <v>108</v>
      </c>
      <c r="H15" s="96" t="s">
        <v>108</v>
      </c>
      <c r="I15" s="96" t="s">
        <v>108</v>
      </c>
      <c r="J15" s="42"/>
      <c r="K15" s="43" t="s">
        <v>41</v>
      </c>
      <c r="L15" s="49">
        <v>3.5000000000000003E-2</v>
      </c>
      <c r="M15" s="96" t="s">
        <v>108</v>
      </c>
      <c r="N15" s="49">
        <v>0.02</v>
      </c>
      <c r="O15" s="96" t="s">
        <v>108</v>
      </c>
      <c r="P15" s="96" t="s">
        <v>108</v>
      </c>
      <c r="Q15" s="96" t="s">
        <v>108</v>
      </c>
      <c r="R15" s="96" t="s">
        <v>108</v>
      </c>
      <c r="S15" s="96" t="s">
        <v>108</v>
      </c>
      <c r="T15" s="96" t="s">
        <v>108</v>
      </c>
      <c r="U15" s="96" t="s">
        <v>108</v>
      </c>
      <c r="V15" s="42"/>
      <c r="W15" s="43" t="s">
        <v>41</v>
      </c>
      <c r="X15" s="96" t="s">
        <v>108</v>
      </c>
      <c r="Y15" s="96" t="s">
        <v>108</v>
      </c>
      <c r="Z15" s="96" t="s">
        <v>108</v>
      </c>
      <c r="AA15" s="49">
        <v>2.4E-2</v>
      </c>
      <c r="AB15" s="96" t="s">
        <v>108</v>
      </c>
      <c r="AC15" s="96" t="s">
        <v>108</v>
      </c>
      <c r="AD15" s="96" t="s">
        <v>108</v>
      </c>
      <c r="AE15" s="96" t="s">
        <v>108</v>
      </c>
      <c r="AF15" s="96" t="s">
        <v>108</v>
      </c>
    </row>
    <row r="16" spans="1:32" ht="18">
      <c r="A16" s="43" t="s">
        <v>42</v>
      </c>
      <c r="B16" s="96" t="s">
        <v>108</v>
      </c>
      <c r="C16" s="96" t="s">
        <v>108</v>
      </c>
      <c r="D16" s="96" t="s">
        <v>108</v>
      </c>
      <c r="E16" s="96" t="s">
        <v>108</v>
      </c>
      <c r="F16" s="96" t="s">
        <v>108</v>
      </c>
      <c r="G16" s="96" t="s">
        <v>108</v>
      </c>
      <c r="H16" s="96" t="s">
        <v>108</v>
      </c>
      <c r="I16" s="96" t="s">
        <v>108</v>
      </c>
      <c r="J16" s="42"/>
      <c r="K16" s="43" t="s">
        <v>42</v>
      </c>
      <c r="L16" s="96" t="s">
        <v>108</v>
      </c>
      <c r="M16" s="96" t="s">
        <v>108</v>
      </c>
      <c r="N16" s="96" t="s">
        <v>108</v>
      </c>
      <c r="O16" s="96" t="s">
        <v>108</v>
      </c>
      <c r="P16" s="96" t="s">
        <v>108</v>
      </c>
      <c r="Q16" s="96" t="s">
        <v>108</v>
      </c>
      <c r="R16" s="96" t="s">
        <v>108</v>
      </c>
      <c r="S16" s="96" t="s">
        <v>108</v>
      </c>
      <c r="T16" s="96" t="s">
        <v>108</v>
      </c>
      <c r="U16" s="96" t="s">
        <v>108</v>
      </c>
      <c r="V16" s="42"/>
      <c r="W16" s="43" t="s">
        <v>42</v>
      </c>
      <c r="X16" s="96" t="s">
        <v>108</v>
      </c>
      <c r="Y16" s="96" t="s">
        <v>108</v>
      </c>
      <c r="Z16" s="96" t="s">
        <v>108</v>
      </c>
      <c r="AA16" s="96" t="s">
        <v>108</v>
      </c>
      <c r="AB16" s="96" t="s">
        <v>108</v>
      </c>
      <c r="AC16" s="96" t="s">
        <v>108</v>
      </c>
      <c r="AD16" s="96" t="s">
        <v>108</v>
      </c>
      <c r="AE16" s="96" t="s">
        <v>108</v>
      </c>
      <c r="AF16" s="96" t="s">
        <v>108</v>
      </c>
    </row>
    <row r="17" spans="1:32" ht="16">
      <c r="A17" s="45" t="s">
        <v>12</v>
      </c>
      <c r="B17" s="50">
        <f>SUM(B6:B16)</f>
        <v>98.722999999999999</v>
      </c>
      <c r="C17" s="50">
        <f t="shared" ref="C17:AF17" si="0">SUM(C6:C16)</f>
        <v>99.467000000000013</v>
      </c>
      <c r="D17" s="50">
        <f t="shared" si="0"/>
        <v>98.237000000000009</v>
      </c>
      <c r="E17" s="50">
        <f t="shared" si="0"/>
        <v>99.471999999999994</v>
      </c>
      <c r="F17" s="50">
        <f t="shared" si="0"/>
        <v>98.843000000000004</v>
      </c>
      <c r="G17" s="50">
        <f t="shared" si="0"/>
        <v>98.989000000000004</v>
      </c>
      <c r="H17" s="50">
        <f t="shared" si="0"/>
        <v>99.334000000000017</v>
      </c>
      <c r="I17" s="50">
        <f t="shared" si="0"/>
        <v>99.305000000000007</v>
      </c>
      <c r="J17" s="46"/>
      <c r="K17" s="45" t="s">
        <v>12</v>
      </c>
      <c r="L17" s="50">
        <f t="shared" si="0"/>
        <v>99.499639999999999</v>
      </c>
      <c r="M17" s="50">
        <f t="shared" si="0"/>
        <v>99.313950000000006</v>
      </c>
      <c r="N17" s="50">
        <f t="shared" si="0"/>
        <v>99.114739999999998</v>
      </c>
      <c r="O17" s="50">
        <f t="shared" si="0"/>
        <v>99.514259999999993</v>
      </c>
      <c r="P17" s="50">
        <f t="shared" si="0"/>
        <v>99.367490000000004</v>
      </c>
      <c r="Q17" s="50">
        <f t="shared" si="0"/>
        <v>99.350650000000002</v>
      </c>
      <c r="R17" s="50">
        <f t="shared" si="0"/>
        <v>97.975999999999999</v>
      </c>
      <c r="S17" s="50">
        <f t="shared" si="0"/>
        <v>98.542379999999994</v>
      </c>
      <c r="T17" s="50">
        <f t="shared" si="0"/>
        <v>99.459720000000004</v>
      </c>
      <c r="U17" s="50">
        <f t="shared" si="0"/>
        <v>99.068689999999989</v>
      </c>
      <c r="V17" s="46"/>
      <c r="W17" s="45" t="s">
        <v>12</v>
      </c>
      <c r="X17" s="50">
        <f t="shared" si="0"/>
        <v>99.253999999999976</v>
      </c>
      <c r="Y17" s="50">
        <f t="shared" si="0"/>
        <v>98.825000000000003</v>
      </c>
      <c r="Z17" s="50">
        <f t="shared" si="0"/>
        <v>98.561999999999998</v>
      </c>
      <c r="AA17" s="50">
        <f t="shared" si="0"/>
        <v>98.220999999999989</v>
      </c>
      <c r="AB17" s="50">
        <f t="shared" si="0"/>
        <v>98.200999999999993</v>
      </c>
      <c r="AC17" s="50">
        <f t="shared" si="0"/>
        <v>98.96</v>
      </c>
      <c r="AD17" s="50">
        <f t="shared" si="0"/>
        <v>98.965000000000003</v>
      </c>
      <c r="AE17" s="50">
        <f t="shared" si="0"/>
        <v>98.623999999999995</v>
      </c>
      <c r="AF17" s="50">
        <f t="shared" si="0"/>
        <v>98.177999999999997</v>
      </c>
    </row>
    <row r="18" spans="1:32">
      <c r="B18" s="81"/>
      <c r="C18" s="81"/>
      <c r="D18" s="81"/>
      <c r="E18" s="81"/>
      <c r="F18" s="81"/>
      <c r="G18" s="81"/>
      <c r="H18" s="81"/>
      <c r="I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32" ht="16">
      <c r="A19" s="47" t="s">
        <v>32</v>
      </c>
      <c r="B19" s="82" t="s">
        <v>103</v>
      </c>
      <c r="C19" s="82" t="s">
        <v>102</v>
      </c>
      <c r="K19" s="47" t="s">
        <v>34</v>
      </c>
      <c r="L19" s="82" t="s">
        <v>103</v>
      </c>
      <c r="M19" s="82" t="s">
        <v>102</v>
      </c>
      <c r="W19" s="47" t="s">
        <v>36</v>
      </c>
      <c r="X19" s="82" t="s">
        <v>103</v>
      </c>
      <c r="Y19" s="82" t="s">
        <v>102</v>
      </c>
    </row>
    <row r="20" spans="1:32" ht="16">
      <c r="A20" s="17" t="s">
        <v>6</v>
      </c>
      <c r="B20" s="83">
        <f>AVERAGE(D6:H6)</f>
        <v>57.736599999999996</v>
      </c>
      <c r="C20" s="83">
        <f>AVERAGE(B6,I6)</f>
        <v>57.456500000000005</v>
      </c>
      <c r="K20" s="17" t="s">
        <v>6</v>
      </c>
      <c r="L20" s="83">
        <f>AVERAGE(N6:P6)</f>
        <v>57.790999999999997</v>
      </c>
      <c r="M20" s="83">
        <f>AVERAGE(L6,U6)</f>
        <v>57.322500000000005</v>
      </c>
      <c r="W20" s="17" t="s">
        <v>6</v>
      </c>
      <c r="X20" s="83">
        <f>AVERAGE(Y6:AA6)</f>
        <v>57.472999999999992</v>
      </c>
      <c r="Y20" s="49">
        <v>56.351999999999997</v>
      </c>
    </row>
    <row r="21" spans="1:32" ht="16">
      <c r="A21" s="17" t="s">
        <v>7</v>
      </c>
      <c r="B21" s="83">
        <f t="shared" ref="B21:B27" si="1">AVERAGE(D7:H7)</f>
        <v>0.42080000000000001</v>
      </c>
      <c r="C21" s="83">
        <f t="shared" ref="C21:C27" si="2">AVERAGE(B7,I7)</f>
        <v>0.80549999999999999</v>
      </c>
      <c r="K21" s="17" t="s">
        <v>7</v>
      </c>
      <c r="L21" s="83">
        <f t="shared" ref="L21:L27" si="3">AVERAGE(N7:P7)</f>
        <v>0.41900000000000004</v>
      </c>
      <c r="M21" s="83">
        <f t="shared" ref="M21:M27" si="4">AVERAGE(L7,U7)</f>
        <v>1.1234999999999999</v>
      </c>
      <c r="W21" s="17" t="s">
        <v>7</v>
      </c>
      <c r="X21" s="83">
        <f t="shared" ref="X21:X27" si="5">AVERAGE(Y7:AA7)</f>
        <v>0.45033333333333331</v>
      </c>
      <c r="Y21" s="49">
        <v>1.7</v>
      </c>
    </row>
    <row r="22" spans="1:32">
      <c r="A22" s="17" t="s">
        <v>8</v>
      </c>
      <c r="B22" s="83" t="s">
        <v>90</v>
      </c>
      <c r="C22" s="83" t="s">
        <v>90</v>
      </c>
      <c r="K22" s="17" t="s">
        <v>8</v>
      </c>
      <c r="L22" s="83" t="s">
        <v>107</v>
      </c>
      <c r="M22" s="83" t="s">
        <v>90</v>
      </c>
      <c r="W22" s="17" t="s">
        <v>8</v>
      </c>
      <c r="X22" s="83" t="s">
        <v>107</v>
      </c>
      <c r="Y22" s="83" t="s">
        <v>90</v>
      </c>
    </row>
    <row r="23" spans="1:32" ht="16">
      <c r="A23" s="17" t="s">
        <v>9</v>
      </c>
      <c r="B23" s="83">
        <f t="shared" si="1"/>
        <v>0.11399999999999999</v>
      </c>
      <c r="C23" s="83">
        <f t="shared" si="2"/>
        <v>0.11699999999999999</v>
      </c>
      <c r="K23" s="17" t="s">
        <v>9</v>
      </c>
      <c r="L23" s="83">
        <f t="shared" si="3"/>
        <v>0.12166666666666666</v>
      </c>
      <c r="M23" s="83">
        <f t="shared" si="4"/>
        <v>0.1275</v>
      </c>
      <c r="W23" s="17" t="s">
        <v>9</v>
      </c>
      <c r="X23" s="83">
        <f t="shared" si="5"/>
        <v>0.109</v>
      </c>
      <c r="Y23" s="49">
        <v>0.223</v>
      </c>
    </row>
    <row r="24" spans="1:32" ht="16">
      <c r="A24" s="18" t="s">
        <v>4</v>
      </c>
      <c r="B24" s="83">
        <f t="shared" si="1"/>
        <v>4.8845999999999998</v>
      </c>
      <c r="C24" s="83">
        <f t="shared" si="2"/>
        <v>4.9279999999999999</v>
      </c>
      <c r="K24" s="18" t="s">
        <v>4</v>
      </c>
      <c r="L24" s="83">
        <f t="shared" si="3"/>
        <v>4.7106666666666666</v>
      </c>
      <c r="M24" s="83">
        <f t="shared" si="4"/>
        <v>5.0329999999999995</v>
      </c>
      <c r="W24" s="18" t="s">
        <v>4</v>
      </c>
      <c r="X24" s="83">
        <f t="shared" si="5"/>
        <v>5.214666666666667</v>
      </c>
      <c r="Y24" s="51">
        <v>5.7850000000000001</v>
      </c>
    </row>
    <row r="25" spans="1:32" ht="16">
      <c r="A25" s="17" t="s">
        <v>3</v>
      </c>
      <c r="B25" s="83">
        <f t="shared" si="1"/>
        <v>9.5000000000000001E-2</v>
      </c>
      <c r="C25" s="83">
        <f t="shared" si="2"/>
        <v>0.11599999999999999</v>
      </c>
      <c r="K25" s="17" t="s">
        <v>3</v>
      </c>
      <c r="L25" s="83">
        <f t="shared" si="3"/>
        <v>8.433333333333333E-2</v>
      </c>
      <c r="M25" s="83">
        <f t="shared" si="4"/>
        <v>0.14499999999999999</v>
      </c>
      <c r="W25" s="17" t="s">
        <v>3</v>
      </c>
      <c r="X25" s="83">
        <f t="shared" si="5"/>
        <v>0.124</v>
      </c>
      <c r="Y25" s="49">
        <v>0.23699999999999999</v>
      </c>
    </row>
    <row r="26" spans="1:32" ht="16">
      <c r="A26" s="17" t="s">
        <v>1</v>
      </c>
      <c r="B26" s="83">
        <f t="shared" si="1"/>
        <v>35.648000000000003</v>
      </c>
      <c r="C26" s="83">
        <f t="shared" si="2"/>
        <v>35.436499999999995</v>
      </c>
      <c r="K26" s="17" t="s">
        <v>1</v>
      </c>
      <c r="L26" s="83">
        <f t="shared" si="3"/>
        <v>36.039830000000002</v>
      </c>
      <c r="M26" s="83">
        <f t="shared" si="4"/>
        <v>35.417164999999997</v>
      </c>
      <c r="W26" s="17" t="s">
        <v>1</v>
      </c>
      <c r="X26" s="83">
        <f t="shared" si="5"/>
        <v>35.092999999999996</v>
      </c>
      <c r="Y26" s="51">
        <v>33.661000000000001</v>
      </c>
    </row>
    <row r="27" spans="1:32" ht="16">
      <c r="A27" s="17" t="s">
        <v>2</v>
      </c>
      <c r="B27" s="83">
        <f t="shared" si="1"/>
        <v>0.1196</v>
      </c>
      <c r="C27" s="83">
        <f t="shared" si="2"/>
        <v>0.15450000000000003</v>
      </c>
      <c r="K27" s="17" t="s">
        <v>2</v>
      </c>
      <c r="L27" s="83">
        <f t="shared" si="3"/>
        <v>0.12166666666666666</v>
      </c>
      <c r="M27" s="83">
        <f t="shared" si="4"/>
        <v>0.17049999999999998</v>
      </c>
      <c r="W27" s="17" t="s">
        <v>2</v>
      </c>
      <c r="X27" s="83">
        <f t="shared" si="5"/>
        <v>0.10533333333333333</v>
      </c>
      <c r="Y27" s="49">
        <v>0.22</v>
      </c>
    </row>
    <row r="28" spans="1:32">
      <c r="A28" s="17" t="s">
        <v>5</v>
      </c>
      <c r="B28" s="83" t="s">
        <v>90</v>
      </c>
      <c r="C28" s="83" t="s">
        <v>90</v>
      </c>
      <c r="K28" s="17" t="s">
        <v>5</v>
      </c>
      <c r="L28" s="83" t="s">
        <v>90</v>
      </c>
      <c r="M28" s="83" t="s">
        <v>90</v>
      </c>
      <c r="W28" s="17" t="s">
        <v>5</v>
      </c>
      <c r="X28" s="83" t="s">
        <v>107</v>
      </c>
      <c r="Y28" s="83" t="s">
        <v>90</v>
      </c>
    </row>
    <row r="29" spans="1:32">
      <c r="A29" s="17" t="s">
        <v>10</v>
      </c>
      <c r="B29" s="83" t="s">
        <v>90</v>
      </c>
      <c r="C29" s="83" t="s">
        <v>90</v>
      </c>
      <c r="K29" s="17" t="s">
        <v>10</v>
      </c>
      <c r="L29" s="83" t="s">
        <v>90</v>
      </c>
      <c r="M29" s="83" t="s">
        <v>90</v>
      </c>
      <c r="W29" s="17" t="s">
        <v>10</v>
      </c>
      <c r="X29" s="83" t="s">
        <v>107</v>
      </c>
      <c r="Y29" s="83" t="s">
        <v>90</v>
      </c>
    </row>
    <row r="30" spans="1:32">
      <c r="A30" s="17" t="s">
        <v>11</v>
      </c>
      <c r="B30" s="83" t="s">
        <v>90</v>
      </c>
      <c r="C30" s="83" t="s">
        <v>90</v>
      </c>
      <c r="K30" s="17" t="s">
        <v>11</v>
      </c>
      <c r="L30" s="83" t="s">
        <v>90</v>
      </c>
      <c r="M30" s="83" t="s">
        <v>90</v>
      </c>
      <c r="W30" s="17" t="s">
        <v>11</v>
      </c>
      <c r="X30" s="83" t="s">
        <v>107</v>
      </c>
      <c r="Y30" s="83" t="s">
        <v>90</v>
      </c>
    </row>
    <row r="31" spans="1:32">
      <c r="A31" s="19" t="s">
        <v>12</v>
      </c>
      <c r="B31" s="83">
        <f>SUM(B20:B30)</f>
        <v>99.018600000000006</v>
      </c>
      <c r="C31" s="83">
        <f>SUM(C20:C30)</f>
        <v>99.013999999999996</v>
      </c>
      <c r="K31" s="19" t="s">
        <v>12</v>
      </c>
      <c r="L31" s="83">
        <f>SUM(L20:L30)</f>
        <v>99.28816333333333</v>
      </c>
      <c r="M31" s="83">
        <f>SUM(M20:M30)</f>
        <v>99.339165000000008</v>
      </c>
      <c r="W31" s="19" t="s">
        <v>12</v>
      </c>
      <c r="X31" s="83">
        <f>SUM(X20:X30)</f>
        <v>98.569333333333333</v>
      </c>
      <c r="Y31" s="83">
        <f>SUM(Y20:Y30)</f>
        <v>98.177999999999997</v>
      </c>
    </row>
    <row r="33" spans="1:25" ht="16">
      <c r="A33" s="47" t="s">
        <v>32</v>
      </c>
      <c r="B33" s="77" t="s">
        <v>100</v>
      </c>
      <c r="C33" s="77" t="s">
        <v>101</v>
      </c>
      <c r="K33" s="47" t="s">
        <v>34</v>
      </c>
      <c r="L33" s="77" t="s">
        <v>100</v>
      </c>
      <c r="M33" s="77" t="s">
        <v>101</v>
      </c>
      <c r="W33" s="47" t="s">
        <v>36</v>
      </c>
      <c r="X33" s="77" t="s">
        <v>100</v>
      </c>
      <c r="Y33" s="77" t="s">
        <v>101</v>
      </c>
    </row>
    <row r="34" spans="1:25" ht="16">
      <c r="A34" s="53" t="s">
        <v>92</v>
      </c>
      <c r="B34" s="94">
        <v>1.9954396494488729</v>
      </c>
      <c r="C34" s="94">
        <v>1.9862137309644015</v>
      </c>
      <c r="K34" s="53" t="s">
        <v>92</v>
      </c>
      <c r="L34" s="79">
        <v>1.9885255060344234</v>
      </c>
      <c r="M34" s="79">
        <v>1.9762584942856081</v>
      </c>
      <c r="W34" s="53" t="s">
        <v>92</v>
      </c>
      <c r="X34" s="79">
        <v>1.9996442128844314</v>
      </c>
      <c r="Y34" s="79">
        <v>1.9774944640930312</v>
      </c>
    </row>
    <row r="35" spans="1:25" ht="16">
      <c r="A35" s="53" t="s">
        <v>93</v>
      </c>
      <c r="B35" s="94">
        <v>4.5603505511271347E-3</v>
      </c>
      <c r="C35" s="94">
        <v>1.3786269035598542E-2</v>
      </c>
      <c r="K35" s="53" t="s">
        <v>93</v>
      </c>
      <c r="L35" s="79">
        <v>1.1474493965576649E-2</v>
      </c>
      <c r="M35" s="79">
        <v>2.3741505714391931E-2</v>
      </c>
      <c r="W35" s="53" t="s">
        <v>93</v>
      </c>
      <c r="X35" s="79">
        <v>3.5578711556860654E-4</v>
      </c>
      <c r="Y35" s="79">
        <v>2.2505535906968799E-2</v>
      </c>
    </row>
    <row r="36" spans="1:25" ht="16">
      <c r="A36" s="53" t="s">
        <v>94</v>
      </c>
      <c r="B36" s="94">
        <v>1.2579876841265557E-2</v>
      </c>
      <c r="C36" s="94">
        <v>1.903125512976326E-2</v>
      </c>
      <c r="K36" s="53" t="s">
        <v>94</v>
      </c>
      <c r="L36" s="79">
        <v>5.517268786132342E-3</v>
      </c>
      <c r="M36" s="79">
        <v>2.1908954441859731E-2</v>
      </c>
      <c r="W36" s="53" t="s">
        <v>94</v>
      </c>
      <c r="X36" s="79">
        <v>1.8110365217706946E-2</v>
      </c>
      <c r="Y36" s="79">
        <v>4.7803042950546049E-2</v>
      </c>
    </row>
    <row r="37" spans="1:25">
      <c r="A37" s="53" t="s">
        <v>80</v>
      </c>
      <c r="B37" s="80" t="s">
        <v>89</v>
      </c>
      <c r="C37" s="80" t="s">
        <v>89</v>
      </c>
      <c r="K37" s="53" t="s">
        <v>80</v>
      </c>
      <c r="L37" s="80" t="s">
        <v>89</v>
      </c>
      <c r="M37" s="80" t="s">
        <v>89</v>
      </c>
      <c r="W37" s="53" t="s">
        <v>80</v>
      </c>
      <c r="X37" s="80" t="s">
        <v>89</v>
      </c>
      <c r="Y37" s="80" t="s">
        <v>89</v>
      </c>
    </row>
    <row r="38" spans="1:25">
      <c r="A38" s="53" t="s">
        <v>81</v>
      </c>
      <c r="B38" s="94">
        <v>2.3663589090407965E-3</v>
      </c>
      <c r="C38" s="94">
        <v>3.1977757587172495E-3</v>
      </c>
      <c r="K38" s="53" t="s">
        <v>81</v>
      </c>
      <c r="L38" s="79">
        <v>3.3099230523613997E-3</v>
      </c>
      <c r="M38" s="79">
        <v>3.475394766908104E-3</v>
      </c>
      <c r="W38" s="53" t="s">
        <v>81</v>
      </c>
      <c r="X38" s="79">
        <v>2.9984077571098959E-3</v>
      </c>
      <c r="Y38" s="79">
        <v>6.1870857700284526E-3</v>
      </c>
    </row>
    <row r="39" spans="1:25">
      <c r="A39" s="67" t="s">
        <v>95</v>
      </c>
      <c r="B39" s="79">
        <v>0</v>
      </c>
      <c r="C39" s="79">
        <v>0</v>
      </c>
      <c r="K39" s="67" t="s">
        <v>95</v>
      </c>
      <c r="L39" s="79">
        <v>2.6473021270829069E-3</v>
      </c>
      <c r="M39" s="79">
        <v>0</v>
      </c>
      <c r="W39" s="67" t="s">
        <v>95</v>
      </c>
      <c r="X39" s="79">
        <v>0</v>
      </c>
      <c r="Y39" s="79">
        <v>0</v>
      </c>
    </row>
    <row r="40" spans="1:25">
      <c r="A40" s="67" t="s">
        <v>96</v>
      </c>
      <c r="B40" s="79">
        <v>0.14118021008794684</v>
      </c>
      <c r="C40" s="79">
        <v>0.14246721633960033</v>
      </c>
      <c r="K40" s="67" t="s">
        <v>96</v>
      </c>
      <c r="L40" s="79">
        <v>0.13290620464724462</v>
      </c>
      <c r="M40" s="79">
        <v>0.1451118850709214</v>
      </c>
      <c r="W40" s="67" t="s">
        <v>96</v>
      </c>
      <c r="X40" s="79">
        <v>0.15173048385334378</v>
      </c>
      <c r="Y40" s="79">
        <v>0.16977226085289182</v>
      </c>
    </row>
    <row r="41" spans="1:25">
      <c r="A41" s="53" t="s">
        <v>82</v>
      </c>
      <c r="B41" s="79">
        <v>2.7809032430374295E-3</v>
      </c>
      <c r="C41" s="79">
        <v>3.3964066565099222E-3</v>
      </c>
      <c r="K41" s="53" t="s">
        <v>82</v>
      </c>
      <c r="L41" s="79">
        <v>2.4577918753905868E-3</v>
      </c>
      <c r="M41" s="79">
        <v>2.9200716507841286E-3</v>
      </c>
      <c r="W41" s="53" t="s">
        <v>82</v>
      </c>
      <c r="X41" s="79">
        <v>3.0451184026769546E-3</v>
      </c>
      <c r="Y41" s="79">
        <v>7.0441593118192782E-3</v>
      </c>
    </row>
    <row r="42" spans="1:25">
      <c r="A42" s="53" t="s">
        <v>83</v>
      </c>
      <c r="B42" s="79">
        <v>1.8366639471464845</v>
      </c>
      <c r="C42" s="79">
        <v>1.8261850100854642</v>
      </c>
      <c r="K42" s="53" t="s">
        <v>83</v>
      </c>
      <c r="L42" s="79">
        <v>1.8486761152128004</v>
      </c>
      <c r="M42" s="79">
        <v>1.8202857170660354</v>
      </c>
      <c r="W42" s="53" t="s">
        <v>83</v>
      </c>
      <c r="X42" s="79">
        <v>1.820189060124326</v>
      </c>
      <c r="Y42" s="79">
        <v>1.7609219052258021</v>
      </c>
    </row>
    <row r="43" spans="1:25">
      <c r="A43" s="53" t="s">
        <v>84</v>
      </c>
      <c r="B43" s="79">
        <v>4.4287037722247546E-3</v>
      </c>
      <c r="C43" s="79">
        <v>5.7223360299448684E-3</v>
      </c>
      <c r="K43" s="53" t="s">
        <v>84</v>
      </c>
      <c r="L43" s="79">
        <v>4.4853942989881756E-3</v>
      </c>
      <c r="M43" s="79">
        <v>6.2979770034913962E-3</v>
      </c>
      <c r="W43" s="53" t="s">
        <v>84</v>
      </c>
      <c r="X43" s="79">
        <v>3.9265646448360288E-3</v>
      </c>
      <c r="Y43" s="79">
        <v>8.2715458889125477E-3</v>
      </c>
    </row>
    <row r="44" spans="1:25">
      <c r="A44" s="53" t="s">
        <v>85</v>
      </c>
      <c r="B44" s="80" t="s">
        <v>89</v>
      </c>
      <c r="C44" s="80" t="s">
        <v>89</v>
      </c>
      <c r="K44" s="53" t="s">
        <v>85</v>
      </c>
      <c r="L44" s="80" t="s">
        <v>89</v>
      </c>
      <c r="M44" s="80" t="s">
        <v>89</v>
      </c>
      <c r="W44" s="53" t="s">
        <v>85</v>
      </c>
      <c r="X44" s="80" t="s">
        <v>89</v>
      </c>
      <c r="Y44" s="80" t="s">
        <v>89</v>
      </c>
    </row>
    <row r="45" spans="1:25">
      <c r="A45" s="53" t="s">
        <v>86</v>
      </c>
      <c r="B45" s="80" t="s">
        <v>89</v>
      </c>
      <c r="C45" s="80" t="s">
        <v>89</v>
      </c>
      <c r="K45" s="53" t="s">
        <v>86</v>
      </c>
      <c r="L45" s="80" t="s">
        <v>89</v>
      </c>
      <c r="M45" s="80" t="s">
        <v>89</v>
      </c>
      <c r="W45" s="53" t="s">
        <v>86</v>
      </c>
      <c r="X45" s="80" t="s">
        <v>89</v>
      </c>
      <c r="Y45" s="80" t="s">
        <v>89</v>
      </c>
    </row>
    <row r="46" spans="1:25" ht="16">
      <c r="A46" s="22" t="s">
        <v>12</v>
      </c>
      <c r="B46" s="79">
        <f>SUM(B34:B45)</f>
        <v>3.9999999999999996</v>
      </c>
      <c r="C46" s="79">
        <f>SUM(C34:C45)</f>
        <v>3.9999999999999996</v>
      </c>
      <c r="K46" s="22" t="s">
        <v>12</v>
      </c>
      <c r="L46" s="79">
        <f>SUM(L34:L45)</f>
        <v>4.0000000000000009</v>
      </c>
      <c r="M46" s="79">
        <f>SUM(M34:M45)</f>
        <v>4</v>
      </c>
      <c r="W46" s="22" t="s">
        <v>12</v>
      </c>
      <c r="X46" s="79">
        <f>SUM(X34:X45)</f>
        <v>3.9999999999999991</v>
      </c>
      <c r="Y46" s="79">
        <f>SUM(Y34:Y45)</f>
        <v>4.0000000000000009</v>
      </c>
    </row>
  </sheetData>
  <phoneticPr fontId="4" type="noConversion"/>
  <conditionalFormatting sqref="B33:C33 L33:M33">
    <cfRule type="cellIs" dxfId="5" priority="6" stopIfTrue="1" operator="lessThanOrEqual">
      <formula>$M$7</formula>
    </cfRule>
  </conditionalFormatting>
  <conditionalFormatting sqref="C33 M33">
    <cfRule type="cellIs" dxfId="4" priority="5" stopIfTrue="1" operator="lessThanOrEqual">
      <formula>$N$7</formula>
    </cfRule>
  </conditionalFormatting>
  <conditionalFormatting sqref="X33:Y33">
    <cfRule type="cellIs" dxfId="3" priority="2" stopIfTrue="1" operator="lessThanOrEqual">
      <formula>$M$7</formula>
    </cfRule>
  </conditionalFormatting>
  <conditionalFormatting sqref="Y33">
    <cfRule type="cellIs" dxfId="2" priority="1" stopIfTrue="1" operator="lessThanOrEqual">
      <formula>$N$7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6"/>
  <sheetViews>
    <sheetView tabSelected="1" workbookViewId="0"/>
  </sheetViews>
  <sheetFormatPr baseColWidth="10" defaultColWidth="8.83203125" defaultRowHeight="14" x14ac:dyDescent="0"/>
  <cols>
    <col min="1" max="1" width="10.1640625" bestFit="1" customWidth="1"/>
    <col min="2" max="18" width="9.5" customWidth="1"/>
    <col min="20" max="20" width="10.1640625" customWidth="1"/>
    <col min="21" max="40" width="9.5" customWidth="1"/>
    <col min="42" max="52" width="12.5" bestFit="1" customWidth="1"/>
    <col min="56" max="56" width="9" customWidth="1"/>
  </cols>
  <sheetData>
    <row r="1" spans="1:111" ht="16">
      <c r="A1" s="104" t="s">
        <v>112</v>
      </c>
    </row>
    <row r="2" spans="1:111">
      <c r="A2" s="105" t="s">
        <v>113</v>
      </c>
    </row>
    <row r="3" spans="1:111">
      <c r="A3" s="106" t="s">
        <v>114</v>
      </c>
    </row>
    <row r="4" spans="1:111" s="1" customFormat="1" ht="16">
      <c r="A4" s="24" t="s">
        <v>20</v>
      </c>
      <c r="B4" s="24" t="s">
        <v>20</v>
      </c>
      <c r="C4" s="24" t="s">
        <v>19</v>
      </c>
      <c r="D4" s="24" t="s">
        <v>19</v>
      </c>
      <c r="E4" s="24" t="s">
        <v>19</v>
      </c>
      <c r="F4" s="24" t="s">
        <v>19</v>
      </c>
      <c r="G4" s="24" t="s">
        <v>19</v>
      </c>
      <c r="H4" s="24" t="s">
        <v>19</v>
      </c>
      <c r="I4" s="24" t="s">
        <v>19</v>
      </c>
      <c r="J4" s="24" t="s">
        <v>19</v>
      </c>
      <c r="K4" s="24" t="s">
        <v>19</v>
      </c>
      <c r="L4" s="24" t="s">
        <v>19</v>
      </c>
      <c r="M4" s="24" t="s">
        <v>19</v>
      </c>
      <c r="N4" s="24" t="s">
        <v>19</v>
      </c>
      <c r="O4" s="24" t="s">
        <v>19</v>
      </c>
      <c r="P4" s="24" t="s">
        <v>19</v>
      </c>
      <c r="Q4" s="24" t="s">
        <v>19</v>
      </c>
      <c r="R4" s="24" t="s">
        <v>19</v>
      </c>
      <c r="S4" s="25"/>
      <c r="T4" s="26" t="s">
        <v>22</v>
      </c>
      <c r="U4" s="26" t="s">
        <v>22</v>
      </c>
      <c r="V4" s="26" t="s">
        <v>21</v>
      </c>
      <c r="W4" s="26" t="s">
        <v>21</v>
      </c>
      <c r="X4" s="26" t="s">
        <v>21</v>
      </c>
      <c r="Y4" s="26" t="s">
        <v>21</v>
      </c>
      <c r="Z4" s="26" t="s">
        <v>21</v>
      </c>
      <c r="AA4" s="26" t="s">
        <v>21</v>
      </c>
      <c r="AB4" s="26" t="s">
        <v>21</v>
      </c>
      <c r="AC4" s="26" t="s">
        <v>21</v>
      </c>
      <c r="AD4" s="26" t="s">
        <v>21</v>
      </c>
      <c r="AE4" s="26" t="s">
        <v>21</v>
      </c>
      <c r="AF4" s="26" t="s">
        <v>21</v>
      </c>
      <c r="AG4" s="26" t="s">
        <v>21</v>
      </c>
      <c r="AH4" s="26" t="s">
        <v>21</v>
      </c>
      <c r="AI4" s="26" t="s">
        <v>21</v>
      </c>
      <c r="AJ4" s="26" t="s">
        <v>21</v>
      </c>
      <c r="AK4" s="26" t="s">
        <v>21</v>
      </c>
      <c r="AL4" s="26" t="s">
        <v>21</v>
      </c>
      <c r="AM4" s="26" t="s">
        <v>21</v>
      </c>
      <c r="AN4" s="26" t="s">
        <v>21</v>
      </c>
      <c r="AO4" s="27"/>
      <c r="AP4" s="24" t="s">
        <v>24</v>
      </c>
      <c r="AQ4" s="24" t="s">
        <v>24</v>
      </c>
      <c r="AR4" s="24" t="s">
        <v>23</v>
      </c>
      <c r="AS4" s="24" t="s">
        <v>23</v>
      </c>
      <c r="AT4" s="24" t="s">
        <v>23</v>
      </c>
      <c r="AU4" s="24" t="s">
        <v>23</v>
      </c>
      <c r="AV4" s="24" t="s">
        <v>23</v>
      </c>
      <c r="AW4" s="24" t="s">
        <v>23</v>
      </c>
      <c r="AX4" s="24" t="s">
        <v>23</v>
      </c>
      <c r="AY4" s="24" t="s">
        <v>23</v>
      </c>
      <c r="AZ4" s="24" t="s">
        <v>23</v>
      </c>
      <c r="BA4" s="25"/>
      <c r="BB4" s="24" t="s">
        <v>26</v>
      </c>
      <c r="BC4" s="24" t="s">
        <v>26</v>
      </c>
      <c r="BD4" s="24" t="s">
        <v>25</v>
      </c>
      <c r="BE4" s="24" t="s">
        <v>25</v>
      </c>
      <c r="BF4" s="24" t="s">
        <v>25</v>
      </c>
      <c r="BG4" s="24" t="s">
        <v>25</v>
      </c>
      <c r="BH4" s="24" t="s">
        <v>25</v>
      </c>
      <c r="BI4" s="24" t="s">
        <v>25</v>
      </c>
      <c r="BJ4" s="24" t="s">
        <v>25</v>
      </c>
      <c r="BK4" s="24" t="s">
        <v>25</v>
      </c>
      <c r="BL4" s="24" t="s">
        <v>25</v>
      </c>
      <c r="BM4" s="24" t="s">
        <v>25</v>
      </c>
      <c r="BN4" s="24" t="s">
        <v>25</v>
      </c>
      <c r="BO4" s="24" t="s">
        <v>25</v>
      </c>
      <c r="BP4" s="24" t="s">
        <v>25</v>
      </c>
      <c r="BQ4" s="24" t="s">
        <v>25</v>
      </c>
      <c r="BR4" s="24" t="s">
        <v>25</v>
      </c>
      <c r="BS4" s="24" t="s">
        <v>25</v>
      </c>
      <c r="BT4" s="24" t="s">
        <v>25</v>
      </c>
      <c r="BU4" s="24" t="s">
        <v>25</v>
      </c>
      <c r="BV4" s="24" t="s">
        <v>25</v>
      </c>
      <c r="BW4" s="24" t="s">
        <v>25</v>
      </c>
      <c r="BX4" s="24" t="s">
        <v>25</v>
      </c>
      <c r="BY4" s="24" t="s">
        <v>25</v>
      </c>
      <c r="BZ4" s="24" t="s">
        <v>25</v>
      </c>
      <c r="CA4" s="24" t="s">
        <v>25</v>
      </c>
      <c r="CB4" s="24" t="s">
        <v>25</v>
      </c>
      <c r="CC4" s="24" t="s">
        <v>25</v>
      </c>
      <c r="CD4" s="24" t="s">
        <v>25</v>
      </c>
      <c r="CE4" s="24" t="s">
        <v>25</v>
      </c>
      <c r="CF4" s="24" t="s">
        <v>25</v>
      </c>
      <c r="CG4" s="25"/>
      <c r="CH4" s="24" t="s">
        <v>28</v>
      </c>
      <c r="CI4" s="24" t="s">
        <v>28</v>
      </c>
      <c r="CJ4" s="24" t="s">
        <v>27</v>
      </c>
      <c r="CK4" s="24" t="s">
        <v>27</v>
      </c>
      <c r="CL4" s="24" t="s">
        <v>27</v>
      </c>
      <c r="CM4" s="24" t="s">
        <v>27</v>
      </c>
      <c r="CN4" s="24" t="s">
        <v>27</v>
      </c>
      <c r="CO4" s="24" t="s">
        <v>27</v>
      </c>
      <c r="CP4" s="24" t="s">
        <v>27</v>
      </c>
      <c r="CQ4" s="24" t="s">
        <v>27</v>
      </c>
      <c r="CR4" s="24" t="s">
        <v>27</v>
      </c>
      <c r="CS4" s="24" t="s">
        <v>27</v>
      </c>
      <c r="CT4" s="24" t="s">
        <v>27</v>
      </c>
      <c r="CU4" s="24" t="s">
        <v>27</v>
      </c>
      <c r="CV4" s="24" t="s">
        <v>27</v>
      </c>
      <c r="CW4" s="24" t="s">
        <v>27</v>
      </c>
      <c r="CX4" s="25"/>
      <c r="CY4" s="41" t="s">
        <v>30</v>
      </c>
      <c r="CZ4" s="41" t="s">
        <v>30</v>
      </c>
      <c r="DA4" s="41" t="s">
        <v>29</v>
      </c>
      <c r="DB4" s="41" t="s">
        <v>29</v>
      </c>
      <c r="DC4" s="41" t="s">
        <v>29</v>
      </c>
      <c r="DD4" s="41" t="s">
        <v>29</v>
      </c>
      <c r="DE4" s="41" t="s">
        <v>29</v>
      </c>
      <c r="DF4" s="41" t="s">
        <v>29</v>
      </c>
      <c r="DG4" s="41" t="s">
        <v>29</v>
      </c>
    </row>
    <row r="5" spans="1:111" s="1" customFormat="1" ht="16">
      <c r="A5" s="28" t="s">
        <v>0</v>
      </c>
      <c r="B5" s="23">
        <v>6</v>
      </c>
      <c r="C5" s="23">
        <v>18</v>
      </c>
      <c r="D5" s="23">
        <v>27</v>
      </c>
      <c r="E5" s="23">
        <v>38</v>
      </c>
      <c r="F5" s="23">
        <v>48</v>
      </c>
      <c r="G5" s="23">
        <v>60.083045973594572</v>
      </c>
      <c r="H5" s="23">
        <v>72.166091947189145</v>
      </c>
      <c r="I5" s="23">
        <v>82.166091947189145</v>
      </c>
      <c r="J5" s="23">
        <v>93.166091947189145</v>
      </c>
      <c r="K5" s="23">
        <v>104.16609194718914</v>
      </c>
      <c r="L5" s="23">
        <v>114.16609194718914</v>
      </c>
      <c r="M5" s="23">
        <v>125.56784619818052</v>
      </c>
      <c r="N5" s="23">
        <v>140.33266925841392</v>
      </c>
      <c r="O5" s="23">
        <v>149.27694116841309</v>
      </c>
      <c r="P5" s="23">
        <v>160.27694116841309</v>
      </c>
      <c r="Q5" s="23">
        <v>170.27694116841309</v>
      </c>
      <c r="R5" s="23">
        <v>180.27694116841309</v>
      </c>
      <c r="S5" s="29"/>
      <c r="T5" s="28" t="s">
        <v>0</v>
      </c>
      <c r="U5" s="23">
        <v>5</v>
      </c>
      <c r="V5" s="23">
        <v>35.232432915661946</v>
      </c>
      <c r="W5" s="23">
        <v>55.847961043750246</v>
      </c>
      <c r="X5" s="23">
        <v>81.086819971998167</v>
      </c>
      <c r="Y5" s="23">
        <v>107.33562946881155</v>
      </c>
      <c r="Z5" s="23">
        <v>140.45661979216993</v>
      </c>
      <c r="AA5" s="23">
        <v>161.26527183885474</v>
      </c>
      <c r="AB5" s="23">
        <v>186.87776878858614</v>
      </c>
      <c r="AC5" s="23">
        <v>213.12657828539952</v>
      </c>
      <c r="AD5" s="23">
        <v>241.97098848911142</v>
      </c>
      <c r="AE5" s="23">
        <v>264.64255658662069</v>
      </c>
      <c r="AF5" s="23">
        <v>291.84549760409158</v>
      </c>
      <c r="AG5" s="23">
        <v>319.64837515300724</v>
      </c>
      <c r="AH5" s="37">
        <v>344.48785984975569</v>
      </c>
      <c r="AI5" s="23">
        <v>375.0819769313124</v>
      </c>
      <c r="AJ5" s="37">
        <v>426.17013602909162</v>
      </c>
      <c r="AK5" s="23">
        <v>443.19952239501805</v>
      </c>
      <c r="AL5" s="23">
        <v>468.81201934474944</v>
      </c>
      <c r="AM5" s="23">
        <v>490.83473489029467</v>
      </c>
      <c r="AN5" s="23">
        <v>520.51637904960637</v>
      </c>
      <c r="AO5" s="29"/>
      <c r="AP5" s="28" t="s">
        <v>0</v>
      </c>
      <c r="AQ5" s="23">
        <v>5</v>
      </c>
      <c r="AR5" s="23">
        <v>61.080299571239813</v>
      </c>
      <c r="AS5" s="23">
        <v>118.80377832988705</v>
      </c>
      <c r="AT5" s="23">
        <v>176.07506258299247</v>
      </c>
      <c r="AU5" s="23">
        <v>232.11076548748008</v>
      </c>
      <c r="AV5" s="23">
        <v>290.5316521633942</v>
      </c>
      <c r="AW5" s="23">
        <v>343.61648992334221</v>
      </c>
      <c r="AX5" s="23">
        <v>399.65219282782982</v>
      </c>
      <c r="AY5" s="23">
        <v>450.1398150732872</v>
      </c>
      <c r="AZ5" s="23">
        <v>512.1398150732872</v>
      </c>
      <c r="BA5" s="29"/>
      <c r="BB5" s="28" t="s">
        <v>0</v>
      </c>
      <c r="BC5" s="23">
        <v>5</v>
      </c>
      <c r="BD5" s="23">
        <v>12</v>
      </c>
      <c r="BE5" s="23">
        <v>18.082762530298218</v>
      </c>
      <c r="BF5" s="23">
        <v>25.082762530298218</v>
      </c>
      <c r="BG5" s="23">
        <v>31.082762530298218</v>
      </c>
      <c r="BH5" s="23">
        <v>38.082762530298218</v>
      </c>
      <c r="BI5" s="23">
        <v>44.082762530298218</v>
      </c>
      <c r="BJ5" s="23">
        <v>51.153830342163694</v>
      </c>
      <c r="BK5" s="23">
        <v>57.153830342163694</v>
      </c>
      <c r="BL5" s="23">
        <v>66.209215480301111</v>
      </c>
      <c r="BM5" s="23">
        <v>86.824743608389412</v>
      </c>
      <c r="BN5" s="23">
        <v>92.209908415523913</v>
      </c>
      <c r="BO5" s="23">
        <v>106.52772947880027</v>
      </c>
      <c r="BP5" s="23">
        <v>113.52772947880027</v>
      </c>
      <c r="BQ5" s="23">
        <v>119.52772947880027</v>
      </c>
      <c r="BR5" s="23">
        <v>123.13328075426426</v>
      </c>
      <c r="BS5" s="23">
        <v>138.26602670468583</v>
      </c>
      <c r="BT5" s="23">
        <v>142.38913233030348</v>
      </c>
      <c r="BU5" s="23">
        <v>147.48815184389628</v>
      </c>
      <c r="BV5" s="23">
        <v>153.81270716423305</v>
      </c>
      <c r="BW5" s="23">
        <v>159.81270716423305</v>
      </c>
      <c r="BX5" s="23">
        <v>166.81270716423305</v>
      </c>
      <c r="BY5" s="23">
        <v>172.81270716423305</v>
      </c>
      <c r="BZ5" s="23">
        <v>179.88377497609852</v>
      </c>
      <c r="CA5" s="23">
        <v>196.97178246673357</v>
      </c>
      <c r="CB5" s="23">
        <v>204.58755557259747</v>
      </c>
      <c r="CC5" s="23">
        <v>210.67031810289569</v>
      </c>
      <c r="CD5" s="37">
        <v>223.70872291330099</v>
      </c>
      <c r="CE5" s="23">
        <v>229.70872291330099</v>
      </c>
      <c r="CF5" s="23">
        <v>236.70872291330099</v>
      </c>
      <c r="CG5" s="29"/>
      <c r="CH5" s="28" t="s">
        <v>0</v>
      </c>
      <c r="CI5" s="23">
        <v>5</v>
      </c>
      <c r="CJ5" s="23">
        <v>22.888543819998318</v>
      </c>
      <c r="CK5" s="23">
        <v>42.123927881669658</v>
      </c>
      <c r="CL5" s="23">
        <v>60.012471701667977</v>
      </c>
      <c r="CM5" s="23">
        <v>77.901015521666295</v>
      </c>
      <c r="CN5" s="23">
        <v>96.689309749722227</v>
      </c>
      <c r="CO5" s="23">
        <v>115.04686950040805</v>
      </c>
      <c r="CP5" s="23">
        <v>132.93541332040638</v>
      </c>
      <c r="CQ5" s="23">
        <v>150.96316969772633</v>
      </c>
      <c r="CR5" s="23">
        <v>178.16611071519722</v>
      </c>
      <c r="CS5" s="23">
        <v>199.56704527422991</v>
      </c>
      <c r="CT5" s="23">
        <v>223.65023443181451</v>
      </c>
      <c r="CU5" s="23">
        <v>253.38237192645153</v>
      </c>
      <c r="CV5" s="23">
        <v>266.98384243518694</v>
      </c>
      <c r="CW5" s="23">
        <v>284.87238625518523</v>
      </c>
      <c r="CX5" s="29"/>
      <c r="CY5" s="28" t="s">
        <v>0</v>
      </c>
      <c r="CZ5" s="23">
        <v>5</v>
      </c>
      <c r="DA5" s="23">
        <v>68.890531379853144</v>
      </c>
      <c r="DB5" s="23">
        <v>134.18984224911117</v>
      </c>
      <c r="DC5" s="23">
        <v>198.08037362896431</v>
      </c>
      <c r="DD5" s="23">
        <v>258.49560349693718</v>
      </c>
      <c r="DE5" s="23">
        <v>308.61545984150382</v>
      </c>
      <c r="DF5" s="23">
        <v>393.58604298649584</v>
      </c>
      <c r="DG5" s="23">
        <v>467.64682883163795</v>
      </c>
    </row>
    <row r="6" spans="1:111" s="1" customFormat="1" ht="18">
      <c r="A6" s="30" t="s">
        <v>13</v>
      </c>
      <c r="B6" s="35">
        <v>58.124000000000002</v>
      </c>
      <c r="C6" s="35">
        <v>58.387999999999998</v>
      </c>
      <c r="D6" s="35">
        <v>58.442</v>
      </c>
      <c r="E6" s="35">
        <v>58.356999999999999</v>
      </c>
      <c r="F6" s="35">
        <v>58.962000000000003</v>
      </c>
      <c r="G6" s="35">
        <v>58.582999999999998</v>
      </c>
      <c r="H6" s="35">
        <v>58.415999999999997</v>
      </c>
      <c r="I6" s="35">
        <v>58.363</v>
      </c>
      <c r="J6" s="35">
        <v>58.497999999999998</v>
      </c>
      <c r="K6" s="35">
        <v>58.277000000000001</v>
      </c>
      <c r="L6" s="35">
        <v>58.298000000000002</v>
      </c>
      <c r="M6" s="35">
        <v>58.466999999999999</v>
      </c>
      <c r="N6" s="35">
        <v>58.293999999999997</v>
      </c>
      <c r="O6" s="35">
        <v>58.543999999999997</v>
      </c>
      <c r="P6" s="35">
        <v>58.435000000000002</v>
      </c>
      <c r="Q6" s="35">
        <v>58.387999999999998</v>
      </c>
      <c r="R6" s="35">
        <v>58.256</v>
      </c>
      <c r="S6" s="25"/>
      <c r="T6" s="30" t="s">
        <v>13</v>
      </c>
      <c r="U6" s="23">
        <v>58.362000000000002</v>
      </c>
      <c r="V6" s="35">
        <v>58.298000000000002</v>
      </c>
      <c r="W6" s="35">
        <v>58.5</v>
      </c>
      <c r="X6" s="23">
        <v>58.625999999999998</v>
      </c>
      <c r="Y6" s="35">
        <v>58.656999999999996</v>
      </c>
      <c r="Z6" s="35">
        <v>58.48</v>
      </c>
      <c r="AA6" s="35">
        <v>58.847999999999999</v>
      </c>
      <c r="AB6" s="35">
        <v>58.661000000000001</v>
      </c>
      <c r="AC6" s="35">
        <v>58.801000000000002</v>
      </c>
      <c r="AD6" s="35">
        <v>58.607999999999997</v>
      </c>
      <c r="AE6" s="35">
        <v>58.427</v>
      </c>
      <c r="AF6" s="35">
        <v>58.844000000000001</v>
      </c>
      <c r="AG6" s="35">
        <v>58.768999999999998</v>
      </c>
      <c r="AH6" s="37">
        <v>58.411999999999999</v>
      </c>
      <c r="AI6" s="35">
        <v>58.502000000000002</v>
      </c>
      <c r="AJ6" s="37">
        <v>58.31</v>
      </c>
      <c r="AK6" s="35">
        <v>58.557000000000002</v>
      </c>
      <c r="AL6" s="35">
        <v>58.506</v>
      </c>
      <c r="AM6" s="35">
        <v>58.429000000000002</v>
      </c>
      <c r="AN6" s="35">
        <v>58.073999999999998</v>
      </c>
      <c r="AO6" s="25"/>
      <c r="AP6" s="30" t="s">
        <v>13</v>
      </c>
      <c r="AQ6" s="35">
        <v>58.186</v>
      </c>
      <c r="AR6" s="35">
        <v>58.814</v>
      </c>
      <c r="AS6" s="35">
        <v>58.712000000000003</v>
      </c>
      <c r="AT6" s="35">
        <v>58.713000000000001</v>
      </c>
      <c r="AU6" s="35">
        <v>58.578000000000003</v>
      </c>
      <c r="AV6" s="35">
        <v>58.652000000000001</v>
      </c>
      <c r="AW6" s="35">
        <v>58.613</v>
      </c>
      <c r="AX6" s="35">
        <v>58.404000000000003</v>
      </c>
      <c r="AY6" s="35">
        <v>58.488999999999997</v>
      </c>
      <c r="AZ6" s="35">
        <v>58.457999999999998</v>
      </c>
      <c r="BA6" s="25"/>
      <c r="BB6" s="30" t="s">
        <v>13</v>
      </c>
      <c r="BC6" s="35">
        <v>58.372999999999998</v>
      </c>
      <c r="BD6" s="35">
        <v>58.261000000000003</v>
      </c>
      <c r="BE6" s="35">
        <v>58.634</v>
      </c>
      <c r="BF6" s="35">
        <v>58.703000000000003</v>
      </c>
      <c r="BG6" s="35">
        <v>58.866999999999997</v>
      </c>
      <c r="BH6" s="35">
        <v>58.71</v>
      </c>
      <c r="BI6" s="35">
        <v>58.713000000000001</v>
      </c>
      <c r="BJ6" s="35">
        <v>58.720999999999997</v>
      </c>
      <c r="BK6" s="35">
        <v>58.771999999999998</v>
      </c>
      <c r="BL6" s="35">
        <v>58.954999999999998</v>
      </c>
      <c r="BM6" s="35">
        <v>58.667999999999999</v>
      </c>
      <c r="BN6" s="35">
        <v>58.622</v>
      </c>
      <c r="BO6" s="35">
        <v>58.762999999999998</v>
      </c>
      <c r="BP6" s="35">
        <v>58.802</v>
      </c>
      <c r="BQ6" s="35">
        <v>58.826999999999998</v>
      </c>
      <c r="BR6" s="35">
        <v>58.820999999999998</v>
      </c>
      <c r="BS6" s="35">
        <v>58.625999999999998</v>
      </c>
      <c r="BT6" s="35">
        <v>58.485999999999997</v>
      </c>
      <c r="BU6" s="35">
        <v>58.622999999999998</v>
      </c>
      <c r="BV6" s="35">
        <v>58.598999999999997</v>
      </c>
      <c r="BW6" s="35">
        <v>58.777000000000001</v>
      </c>
      <c r="BX6" s="35">
        <v>58.771999999999998</v>
      </c>
      <c r="BY6" s="35">
        <v>58.593000000000004</v>
      </c>
      <c r="BZ6" s="35">
        <v>58.890999999999998</v>
      </c>
      <c r="CA6" s="35">
        <v>58.585999999999999</v>
      </c>
      <c r="CB6" s="35">
        <v>58.814999999999998</v>
      </c>
      <c r="CC6" s="35">
        <v>58.793999999999997</v>
      </c>
      <c r="CD6" s="37">
        <v>58.536999999999999</v>
      </c>
      <c r="CE6" s="35">
        <v>58.712000000000003</v>
      </c>
      <c r="CF6" s="35">
        <v>59.564999999999998</v>
      </c>
      <c r="CG6" s="25"/>
      <c r="CH6" s="30" t="s">
        <v>13</v>
      </c>
      <c r="CI6" s="35">
        <v>58.411000000000001</v>
      </c>
      <c r="CJ6" s="35">
        <v>58.676000000000002</v>
      </c>
      <c r="CK6" s="35">
        <v>58.826000000000001</v>
      </c>
      <c r="CL6" s="35">
        <v>58.947000000000003</v>
      </c>
      <c r="CM6" s="35">
        <v>59.006</v>
      </c>
      <c r="CN6" s="35">
        <v>58.677</v>
      </c>
      <c r="CO6" s="35">
        <v>58.847999999999999</v>
      </c>
      <c r="CP6" s="35">
        <v>58.704999999999998</v>
      </c>
      <c r="CQ6" s="35">
        <v>58.756999999999998</v>
      </c>
      <c r="CR6" s="35">
        <v>58.816000000000003</v>
      </c>
      <c r="CS6" s="35">
        <v>58.755000000000003</v>
      </c>
      <c r="CT6" s="35">
        <v>58.698999999999998</v>
      </c>
      <c r="CU6" s="35">
        <v>58.786000000000001</v>
      </c>
      <c r="CV6" s="35">
        <v>58.792000000000002</v>
      </c>
      <c r="CW6" s="35">
        <v>58.67</v>
      </c>
      <c r="CX6" s="25"/>
      <c r="CY6" s="30" t="s">
        <v>13</v>
      </c>
      <c r="CZ6" s="23">
        <v>58.372999999999998</v>
      </c>
      <c r="DA6" s="35">
        <v>58.56</v>
      </c>
      <c r="DB6" s="35">
        <v>58.591999999999999</v>
      </c>
      <c r="DC6" s="35">
        <v>58.728999999999999</v>
      </c>
      <c r="DD6" s="35">
        <v>58.984000000000002</v>
      </c>
      <c r="DE6" s="35">
        <v>58.85</v>
      </c>
      <c r="DF6" s="35">
        <v>58.322000000000003</v>
      </c>
      <c r="DG6" s="35">
        <v>58.329000000000001</v>
      </c>
    </row>
    <row r="7" spans="1:111" s="1" customFormat="1" ht="18">
      <c r="A7" s="30" t="s">
        <v>14</v>
      </c>
      <c r="B7" s="35">
        <v>0.78800000000000003</v>
      </c>
      <c r="C7" s="35">
        <v>0.70199999999999996</v>
      </c>
      <c r="D7" s="35">
        <v>0.65900000000000003</v>
      </c>
      <c r="E7" s="35">
        <v>0.64700000000000002</v>
      </c>
      <c r="F7" s="35">
        <v>0.65100000000000002</v>
      </c>
      <c r="G7" s="35">
        <v>0.67400000000000004</v>
      </c>
      <c r="H7" s="35">
        <v>0.67600000000000005</v>
      </c>
      <c r="I7" s="35">
        <v>0.67400000000000004</v>
      </c>
      <c r="J7" s="35">
        <v>0.66200000000000003</v>
      </c>
      <c r="K7" s="35">
        <v>0.64600000000000002</v>
      </c>
      <c r="L7" s="35">
        <v>0.64700000000000002</v>
      </c>
      <c r="M7" s="35">
        <v>0.70399999999999996</v>
      </c>
      <c r="N7" s="35">
        <v>0.64300000000000002</v>
      </c>
      <c r="O7" s="35">
        <v>0.66400000000000003</v>
      </c>
      <c r="P7" s="35">
        <v>0.63800000000000001</v>
      </c>
      <c r="Q7" s="35">
        <v>0.60399999999999998</v>
      </c>
      <c r="R7" s="35">
        <v>0.72699999999999998</v>
      </c>
      <c r="S7" s="25"/>
      <c r="T7" s="30" t="s">
        <v>14</v>
      </c>
      <c r="U7" s="23">
        <v>0.82</v>
      </c>
      <c r="V7" s="35">
        <v>0.69</v>
      </c>
      <c r="W7" s="35">
        <v>0.56699999999999995</v>
      </c>
      <c r="X7" s="23">
        <v>0.47199999999999998</v>
      </c>
      <c r="Y7" s="35">
        <v>0.39200000000000002</v>
      </c>
      <c r="Z7" s="35">
        <v>0.35299999999999998</v>
      </c>
      <c r="AA7" s="35">
        <v>0.35099999999999998</v>
      </c>
      <c r="AB7" s="35">
        <v>0.36299999999999999</v>
      </c>
      <c r="AC7" s="35">
        <v>0.40200000000000002</v>
      </c>
      <c r="AD7" s="35">
        <v>0.32200000000000001</v>
      </c>
      <c r="AE7" s="35">
        <v>0.28599999999999998</v>
      </c>
      <c r="AF7" s="35">
        <v>0.28299999999999997</v>
      </c>
      <c r="AG7" s="35">
        <v>0.27800000000000002</v>
      </c>
      <c r="AH7" s="37">
        <v>0.30099999999999999</v>
      </c>
      <c r="AI7" s="35">
        <v>0.30299999999999999</v>
      </c>
      <c r="AJ7" s="37">
        <v>0.37</v>
      </c>
      <c r="AK7" s="35">
        <v>0.39200000000000002</v>
      </c>
      <c r="AL7" s="35">
        <v>0.48399999999999999</v>
      </c>
      <c r="AM7" s="35">
        <v>0.61799999999999999</v>
      </c>
      <c r="AN7" s="35">
        <v>1.0609999999999999</v>
      </c>
      <c r="AO7" s="25"/>
      <c r="AP7" s="30" t="s">
        <v>14</v>
      </c>
      <c r="AQ7" s="35">
        <v>0.57899999999999996</v>
      </c>
      <c r="AR7" s="35">
        <v>0.41299999999999998</v>
      </c>
      <c r="AS7" s="35">
        <v>0.41599999999999998</v>
      </c>
      <c r="AT7" s="35">
        <v>0.376</v>
      </c>
      <c r="AU7" s="35">
        <v>0.36099999999999999</v>
      </c>
      <c r="AV7" s="35">
        <v>0.34</v>
      </c>
      <c r="AW7" s="35">
        <v>0.35</v>
      </c>
      <c r="AX7" s="35">
        <v>0.35299999999999998</v>
      </c>
      <c r="AY7" s="35">
        <v>0.41099999999999998</v>
      </c>
      <c r="AZ7" s="35">
        <v>0.56100000000000005</v>
      </c>
      <c r="BA7" s="25"/>
      <c r="BB7" s="30" t="s">
        <v>14</v>
      </c>
      <c r="BC7" s="35">
        <v>0.60799999999999998</v>
      </c>
      <c r="BD7" s="35">
        <v>0.496</v>
      </c>
      <c r="BE7" s="35">
        <v>0.38400000000000001</v>
      </c>
      <c r="BF7" s="35">
        <v>0.34499999999999997</v>
      </c>
      <c r="BG7" s="35">
        <v>0.32</v>
      </c>
      <c r="BH7" s="35">
        <v>0.30099999999999999</v>
      </c>
      <c r="BI7" s="35">
        <v>0.29699999999999999</v>
      </c>
      <c r="BJ7" s="35">
        <v>0.28299999999999997</v>
      </c>
      <c r="BK7" s="35">
        <v>0.29599999999999999</v>
      </c>
      <c r="BL7" s="35">
        <v>0.28399999999999997</v>
      </c>
      <c r="BM7" s="35">
        <v>0.28000000000000003</v>
      </c>
      <c r="BN7" s="35">
        <v>0.27800000000000002</v>
      </c>
      <c r="BO7" s="35">
        <v>0.29599999999999999</v>
      </c>
      <c r="BP7" s="35">
        <v>0.28999999999999998</v>
      </c>
      <c r="BQ7" s="35">
        <v>0.29899999999999999</v>
      </c>
      <c r="BR7" s="35">
        <v>0.30199999999999999</v>
      </c>
      <c r="BS7" s="35">
        <v>0.32900000000000001</v>
      </c>
      <c r="BT7" s="35">
        <v>0.315</v>
      </c>
      <c r="BU7" s="35">
        <v>0.33400000000000002</v>
      </c>
      <c r="BV7" s="35">
        <v>0.33300000000000002</v>
      </c>
      <c r="BW7" s="35">
        <v>0.36499999999999999</v>
      </c>
      <c r="BX7" s="35">
        <v>0.36299999999999999</v>
      </c>
      <c r="BY7" s="35">
        <v>0.38100000000000001</v>
      </c>
      <c r="BZ7" s="35">
        <v>0.40400000000000003</v>
      </c>
      <c r="CA7" s="35">
        <v>0.44400000000000001</v>
      </c>
      <c r="CB7" s="35">
        <v>0.442</v>
      </c>
      <c r="CC7" s="35">
        <v>0.45800000000000002</v>
      </c>
      <c r="CD7" s="37">
        <v>0.48199999999999998</v>
      </c>
      <c r="CE7" s="35">
        <v>0.51300000000000001</v>
      </c>
      <c r="CF7" s="35">
        <v>0.60399999999999998</v>
      </c>
      <c r="CG7" s="25"/>
      <c r="CH7" s="30" t="s">
        <v>14</v>
      </c>
      <c r="CI7" s="35">
        <v>0.66</v>
      </c>
      <c r="CJ7" s="35">
        <v>0.53300000000000003</v>
      </c>
      <c r="CK7" s="35">
        <v>0.46500000000000002</v>
      </c>
      <c r="CL7" s="35">
        <v>0.39600000000000002</v>
      </c>
      <c r="CM7" s="35">
        <v>0.376</v>
      </c>
      <c r="CN7" s="35">
        <v>0.38</v>
      </c>
      <c r="CO7" s="35">
        <v>0.35299999999999998</v>
      </c>
      <c r="CP7" s="35">
        <v>0.38400000000000001</v>
      </c>
      <c r="CQ7" s="35">
        <v>0.41099999999999998</v>
      </c>
      <c r="CR7" s="35">
        <v>0.42299999999999999</v>
      </c>
      <c r="CS7" s="35">
        <v>0.46200000000000002</v>
      </c>
      <c r="CT7" s="35">
        <v>0.499</v>
      </c>
      <c r="CU7" s="35">
        <v>0.56100000000000005</v>
      </c>
      <c r="CV7" s="35">
        <v>0.622</v>
      </c>
      <c r="CW7" s="35">
        <v>0.71399999999999997</v>
      </c>
      <c r="CX7" s="25"/>
      <c r="CY7" s="30" t="s">
        <v>14</v>
      </c>
      <c r="CZ7" s="23">
        <v>1.0049999999999999</v>
      </c>
      <c r="DA7" s="35">
        <v>0.81200000000000006</v>
      </c>
      <c r="DB7" s="35">
        <v>0.64400000000000002</v>
      </c>
      <c r="DC7" s="35">
        <v>0.47299999999999998</v>
      </c>
      <c r="DD7" s="35">
        <v>0.378</v>
      </c>
      <c r="DE7" s="35">
        <v>0.44600000000000001</v>
      </c>
      <c r="DF7" s="35">
        <v>0.75800000000000001</v>
      </c>
      <c r="DG7" s="35">
        <v>0.96599999999999997</v>
      </c>
    </row>
    <row r="8" spans="1:111" s="1" customFormat="1" ht="18">
      <c r="A8" s="30" t="s">
        <v>15</v>
      </c>
      <c r="B8" s="35" t="s">
        <v>90</v>
      </c>
      <c r="C8" s="35" t="s">
        <v>90</v>
      </c>
      <c r="D8" s="35" t="s">
        <v>90</v>
      </c>
      <c r="E8" s="35" t="s">
        <v>90</v>
      </c>
      <c r="F8" s="35" t="s">
        <v>90</v>
      </c>
      <c r="G8" s="35" t="s">
        <v>90</v>
      </c>
      <c r="H8" s="35" t="s">
        <v>90</v>
      </c>
      <c r="I8" s="35" t="s">
        <v>90</v>
      </c>
      <c r="J8" s="35" t="s">
        <v>90</v>
      </c>
      <c r="K8" s="35" t="s">
        <v>90</v>
      </c>
      <c r="L8" s="35" t="s">
        <v>90</v>
      </c>
      <c r="M8" s="35" t="s">
        <v>90</v>
      </c>
      <c r="N8" s="35" t="s">
        <v>90</v>
      </c>
      <c r="O8" s="35" t="s">
        <v>90</v>
      </c>
      <c r="P8" s="35" t="s">
        <v>90</v>
      </c>
      <c r="Q8" s="35" t="s">
        <v>90</v>
      </c>
      <c r="R8" s="35" t="s">
        <v>90</v>
      </c>
      <c r="S8" s="25"/>
      <c r="T8" s="30" t="s">
        <v>15</v>
      </c>
      <c r="U8" s="23" t="s">
        <v>90</v>
      </c>
      <c r="V8" s="35" t="s">
        <v>90</v>
      </c>
      <c r="W8" s="35" t="s">
        <v>90</v>
      </c>
      <c r="X8" s="23" t="s">
        <v>90</v>
      </c>
      <c r="Y8" s="35" t="s">
        <v>90</v>
      </c>
      <c r="Z8" s="35" t="s">
        <v>90</v>
      </c>
      <c r="AA8" s="35" t="s">
        <v>90</v>
      </c>
      <c r="AB8" s="35" t="s">
        <v>90</v>
      </c>
      <c r="AC8" s="35" t="s">
        <v>90</v>
      </c>
      <c r="AD8" s="35" t="s">
        <v>90</v>
      </c>
      <c r="AE8" s="35" t="s">
        <v>90</v>
      </c>
      <c r="AF8" s="35" t="s">
        <v>90</v>
      </c>
      <c r="AG8" s="35" t="s">
        <v>90</v>
      </c>
      <c r="AH8" s="37" t="s">
        <v>90</v>
      </c>
      <c r="AI8" s="35" t="s">
        <v>90</v>
      </c>
      <c r="AJ8" s="37" t="s">
        <v>90</v>
      </c>
      <c r="AK8" s="35" t="s">
        <v>90</v>
      </c>
      <c r="AL8" s="35" t="s">
        <v>90</v>
      </c>
      <c r="AM8" s="35" t="s">
        <v>90</v>
      </c>
      <c r="AN8" s="35" t="s">
        <v>90</v>
      </c>
      <c r="AO8" s="25"/>
      <c r="AP8" s="30" t="s">
        <v>15</v>
      </c>
      <c r="AQ8" s="35" t="s">
        <v>90</v>
      </c>
      <c r="AR8" s="35" t="s">
        <v>90</v>
      </c>
      <c r="AS8" s="35" t="s">
        <v>90</v>
      </c>
      <c r="AT8" s="35" t="s">
        <v>90</v>
      </c>
      <c r="AU8" s="35" t="s">
        <v>90</v>
      </c>
      <c r="AV8" s="35" t="s">
        <v>90</v>
      </c>
      <c r="AW8" s="35" t="s">
        <v>90</v>
      </c>
      <c r="AX8" s="35" t="s">
        <v>90</v>
      </c>
      <c r="AY8" s="35" t="s">
        <v>90</v>
      </c>
      <c r="AZ8" s="35" t="s">
        <v>90</v>
      </c>
      <c r="BA8" s="25"/>
      <c r="BB8" s="30" t="s">
        <v>15</v>
      </c>
      <c r="BC8" s="35" t="s">
        <v>90</v>
      </c>
      <c r="BD8" s="35" t="s">
        <v>90</v>
      </c>
      <c r="BE8" s="35" t="s">
        <v>90</v>
      </c>
      <c r="BF8" s="35" t="s">
        <v>90</v>
      </c>
      <c r="BG8" s="35" t="s">
        <v>90</v>
      </c>
      <c r="BH8" s="35" t="s">
        <v>90</v>
      </c>
      <c r="BI8" s="35" t="s">
        <v>90</v>
      </c>
      <c r="BJ8" s="35" t="s">
        <v>90</v>
      </c>
      <c r="BK8" s="35" t="s">
        <v>90</v>
      </c>
      <c r="BL8" s="35" t="s">
        <v>90</v>
      </c>
      <c r="BM8" s="35" t="s">
        <v>90</v>
      </c>
      <c r="BN8" s="35" t="s">
        <v>90</v>
      </c>
      <c r="BO8" s="35" t="s">
        <v>90</v>
      </c>
      <c r="BP8" s="35" t="s">
        <v>90</v>
      </c>
      <c r="BQ8" s="35" t="s">
        <v>90</v>
      </c>
      <c r="BR8" s="35" t="s">
        <v>90</v>
      </c>
      <c r="BS8" s="35" t="s">
        <v>90</v>
      </c>
      <c r="BT8" s="35" t="s">
        <v>90</v>
      </c>
      <c r="BU8" s="35" t="s">
        <v>90</v>
      </c>
      <c r="BV8" s="35" t="s">
        <v>90</v>
      </c>
      <c r="BW8" s="35" t="s">
        <v>90</v>
      </c>
      <c r="BX8" s="35" t="s">
        <v>90</v>
      </c>
      <c r="BY8" s="35" t="s">
        <v>90</v>
      </c>
      <c r="BZ8" s="35" t="s">
        <v>90</v>
      </c>
      <c r="CA8" s="35" t="s">
        <v>90</v>
      </c>
      <c r="CB8" s="35" t="s">
        <v>90</v>
      </c>
      <c r="CC8" s="35" t="s">
        <v>90</v>
      </c>
      <c r="CD8" s="37" t="s">
        <v>90</v>
      </c>
      <c r="CE8" s="35" t="s">
        <v>90</v>
      </c>
      <c r="CF8" s="35" t="s">
        <v>90</v>
      </c>
      <c r="CG8" s="25"/>
      <c r="CH8" s="30" t="s">
        <v>15</v>
      </c>
      <c r="CI8" s="35" t="s">
        <v>90</v>
      </c>
      <c r="CJ8" s="35" t="s">
        <v>90</v>
      </c>
      <c r="CK8" s="35" t="s">
        <v>90</v>
      </c>
      <c r="CL8" s="35" t="s">
        <v>90</v>
      </c>
      <c r="CM8" s="35" t="s">
        <v>90</v>
      </c>
      <c r="CN8" s="35" t="s">
        <v>90</v>
      </c>
      <c r="CO8" s="35" t="s">
        <v>90</v>
      </c>
      <c r="CP8" s="35" t="s">
        <v>90</v>
      </c>
      <c r="CQ8" s="35" t="s">
        <v>90</v>
      </c>
      <c r="CR8" s="35" t="s">
        <v>90</v>
      </c>
      <c r="CS8" s="35" t="s">
        <v>90</v>
      </c>
      <c r="CT8" s="35" t="s">
        <v>90</v>
      </c>
      <c r="CU8" s="35" t="s">
        <v>90</v>
      </c>
      <c r="CV8" s="35" t="s">
        <v>90</v>
      </c>
      <c r="CW8" s="35" t="s">
        <v>90</v>
      </c>
      <c r="CX8" s="25"/>
      <c r="CY8" s="30" t="s">
        <v>15</v>
      </c>
      <c r="CZ8" s="23" t="s">
        <v>90</v>
      </c>
      <c r="DA8" s="35" t="s">
        <v>90</v>
      </c>
      <c r="DB8" s="35" t="s">
        <v>90</v>
      </c>
      <c r="DC8" s="35" t="s">
        <v>90</v>
      </c>
      <c r="DD8" s="35" t="s">
        <v>90</v>
      </c>
      <c r="DE8" s="35" t="s">
        <v>90</v>
      </c>
      <c r="DF8" s="35" t="s">
        <v>90</v>
      </c>
      <c r="DG8" s="35" t="s">
        <v>90</v>
      </c>
    </row>
    <row r="9" spans="1:111" s="1" customFormat="1" ht="18">
      <c r="A9" s="30" t="s">
        <v>16</v>
      </c>
      <c r="B9" s="35">
        <v>0.188</v>
      </c>
      <c r="C9" s="35">
        <v>0.20499999999999999</v>
      </c>
      <c r="D9" s="35">
        <v>0.128</v>
      </c>
      <c r="E9" s="35">
        <v>0.14399999999999999</v>
      </c>
      <c r="F9" s="35">
        <v>0.124</v>
      </c>
      <c r="G9" s="35">
        <v>0.14399999999999999</v>
      </c>
      <c r="H9" s="35">
        <v>0.121</v>
      </c>
      <c r="I9" s="35">
        <v>0.16</v>
      </c>
      <c r="J9" s="35">
        <v>0.129</v>
      </c>
      <c r="K9" s="35">
        <v>0.129</v>
      </c>
      <c r="L9" s="35">
        <v>0.121</v>
      </c>
      <c r="M9" s="35">
        <v>0.121</v>
      </c>
      <c r="N9" s="35">
        <v>0.156</v>
      </c>
      <c r="O9" s="35">
        <v>0.16300000000000001</v>
      </c>
      <c r="P9" s="35">
        <v>0.14299999999999999</v>
      </c>
      <c r="Q9" s="35">
        <v>0.122</v>
      </c>
      <c r="R9" s="35">
        <v>0.13300000000000001</v>
      </c>
      <c r="S9" s="25"/>
      <c r="T9" s="30" t="s">
        <v>16</v>
      </c>
      <c r="U9" s="38">
        <v>0.17</v>
      </c>
      <c r="V9" s="39">
        <v>0.16700000000000001</v>
      </c>
      <c r="W9" s="39">
        <v>0.11700000000000001</v>
      </c>
      <c r="X9" s="38">
        <v>0.108</v>
      </c>
      <c r="Y9" s="39">
        <v>9.0999999999999998E-2</v>
      </c>
      <c r="Z9" s="39">
        <v>0.13300000000000001</v>
      </c>
      <c r="AA9" s="39">
        <v>0.11</v>
      </c>
      <c r="AB9" s="39" t="s">
        <v>90</v>
      </c>
      <c r="AC9" s="39">
        <v>0.104</v>
      </c>
      <c r="AD9" s="39">
        <v>0.108</v>
      </c>
      <c r="AE9" s="39">
        <v>8.5999999999999993E-2</v>
      </c>
      <c r="AF9" s="39">
        <v>0.08</v>
      </c>
      <c r="AG9" s="39">
        <v>7.9000000000000001E-2</v>
      </c>
      <c r="AH9" s="40" t="s">
        <v>90</v>
      </c>
      <c r="AI9" s="39">
        <v>8.8999999999999996E-2</v>
      </c>
      <c r="AJ9" s="40" t="s">
        <v>90</v>
      </c>
      <c r="AK9" s="39">
        <v>0.11</v>
      </c>
      <c r="AL9" s="39">
        <v>0.108</v>
      </c>
      <c r="AM9" s="39">
        <v>0.154</v>
      </c>
      <c r="AN9" s="39">
        <v>0.21099999999999999</v>
      </c>
      <c r="AO9" s="31"/>
      <c r="AP9" s="30" t="s">
        <v>16</v>
      </c>
      <c r="AQ9" s="35">
        <v>0.152</v>
      </c>
      <c r="AR9" s="35">
        <v>0.13</v>
      </c>
      <c r="AS9" s="35">
        <v>0.125</v>
      </c>
      <c r="AT9" s="35">
        <v>0.113</v>
      </c>
      <c r="AU9" s="35" t="s">
        <v>90</v>
      </c>
      <c r="AV9" s="35">
        <v>9.8000000000000004E-2</v>
      </c>
      <c r="AW9" s="35">
        <v>0.11700000000000001</v>
      </c>
      <c r="AX9" s="35">
        <v>0.114</v>
      </c>
      <c r="AY9" s="35">
        <v>0.125</v>
      </c>
      <c r="AZ9" s="35">
        <v>0.14799999999999999</v>
      </c>
      <c r="BA9" s="25"/>
      <c r="BB9" s="30" t="s">
        <v>16</v>
      </c>
      <c r="BC9" s="35">
        <v>0.14299999999999999</v>
      </c>
      <c r="BD9" s="35">
        <v>0.125</v>
      </c>
      <c r="BE9" s="35">
        <v>0.13500000000000001</v>
      </c>
      <c r="BF9" s="35">
        <v>0.1</v>
      </c>
      <c r="BG9" s="35" t="s">
        <v>90</v>
      </c>
      <c r="BH9" s="35">
        <v>0.109</v>
      </c>
      <c r="BI9" s="35">
        <v>0.10199999999999999</v>
      </c>
      <c r="BJ9" s="35" t="s">
        <v>90</v>
      </c>
      <c r="BK9" s="35">
        <v>9.9000000000000005E-2</v>
      </c>
      <c r="BL9" s="35">
        <v>0.104</v>
      </c>
      <c r="BM9" s="35">
        <v>9.9000000000000005E-2</v>
      </c>
      <c r="BN9" s="35">
        <v>0.11</v>
      </c>
      <c r="BO9" s="35">
        <v>8.7999999999999995E-2</v>
      </c>
      <c r="BP9" s="35">
        <v>9.1999999999999998E-2</v>
      </c>
      <c r="BQ9" s="35">
        <v>0.11</v>
      </c>
      <c r="BR9" s="35">
        <v>0.122</v>
      </c>
      <c r="BS9" s="35">
        <v>9.1999999999999998E-2</v>
      </c>
      <c r="BT9" s="35">
        <v>0.08</v>
      </c>
      <c r="BU9" s="35">
        <v>0.107</v>
      </c>
      <c r="BV9" s="35">
        <v>0.08</v>
      </c>
      <c r="BW9" s="35">
        <v>0.14000000000000001</v>
      </c>
      <c r="BX9" s="35">
        <v>0.1</v>
      </c>
      <c r="BY9" s="35">
        <v>9.1999999999999998E-2</v>
      </c>
      <c r="BZ9" s="35">
        <v>8.6999999999999994E-2</v>
      </c>
      <c r="CA9" s="35">
        <v>0.13500000000000001</v>
      </c>
      <c r="CB9" s="35">
        <v>0.113</v>
      </c>
      <c r="CC9" s="35">
        <v>0.124</v>
      </c>
      <c r="CD9" s="37" t="s">
        <v>90</v>
      </c>
      <c r="CE9" s="35">
        <v>9.2999999999999999E-2</v>
      </c>
      <c r="CF9" s="35">
        <v>0.13200000000000001</v>
      </c>
      <c r="CG9" s="25"/>
      <c r="CH9" s="30" t="s">
        <v>16</v>
      </c>
      <c r="CI9" s="35">
        <v>0.115</v>
      </c>
      <c r="CJ9" s="35">
        <v>0.126</v>
      </c>
      <c r="CK9" s="35">
        <v>0.11899999999999999</v>
      </c>
      <c r="CL9" s="35" t="s">
        <v>90</v>
      </c>
      <c r="CM9" s="35" t="s">
        <v>90</v>
      </c>
      <c r="CN9" s="35" t="s">
        <v>90</v>
      </c>
      <c r="CO9" s="35" t="s">
        <v>90</v>
      </c>
      <c r="CP9" s="35">
        <v>0.129</v>
      </c>
      <c r="CQ9" s="35">
        <v>0.108</v>
      </c>
      <c r="CR9" s="35">
        <v>0.121</v>
      </c>
      <c r="CS9" s="35">
        <v>0.122</v>
      </c>
      <c r="CT9" s="35">
        <v>0.10199999999999999</v>
      </c>
      <c r="CU9" s="35">
        <v>0.14299999999999999</v>
      </c>
      <c r="CV9" s="35">
        <v>0.17399999999999999</v>
      </c>
      <c r="CW9" s="35">
        <v>0.159</v>
      </c>
      <c r="CX9" s="25"/>
      <c r="CY9" s="30" t="s">
        <v>16</v>
      </c>
      <c r="CZ9" s="23">
        <v>0.156</v>
      </c>
      <c r="DA9" s="35">
        <v>0.16900000000000001</v>
      </c>
      <c r="DB9" s="35">
        <v>0.14699999999999999</v>
      </c>
      <c r="DC9" s="35">
        <v>0.108</v>
      </c>
      <c r="DD9" s="35" t="s">
        <v>90</v>
      </c>
      <c r="DE9" s="35">
        <v>8.8999999999999996E-2</v>
      </c>
      <c r="DF9" s="35">
        <v>0.126</v>
      </c>
      <c r="DG9" s="35">
        <v>0.17399999999999999</v>
      </c>
    </row>
    <row r="10" spans="1:111" s="1" customFormat="1" ht="16">
      <c r="A10" s="32" t="s">
        <v>4</v>
      </c>
      <c r="B10" s="35">
        <v>4.6369999999999996</v>
      </c>
      <c r="C10" s="35">
        <v>4.7300000000000004</v>
      </c>
      <c r="D10" s="35">
        <v>4.7140000000000004</v>
      </c>
      <c r="E10" s="35">
        <v>4.7690000000000001</v>
      </c>
      <c r="F10" s="35">
        <v>4.8159999999999998</v>
      </c>
      <c r="G10" s="35">
        <v>4.8979999999999997</v>
      </c>
      <c r="H10" s="35">
        <v>4.6269999999999998</v>
      </c>
      <c r="I10" s="35">
        <v>4.7869999999999999</v>
      </c>
      <c r="J10" s="35">
        <v>4.7149999999999999</v>
      </c>
      <c r="K10" s="35">
        <v>4.7329999999999997</v>
      </c>
      <c r="L10" s="35">
        <v>4.8330000000000002</v>
      </c>
      <c r="M10" s="35">
        <v>4.7560000000000002</v>
      </c>
      <c r="N10" s="35">
        <v>4.6399999999999997</v>
      </c>
      <c r="O10" s="35">
        <v>4.7380000000000004</v>
      </c>
      <c r="P10" s="35">
        <v>4.7370000000000001</v>
      </c>
      <c r="Q10" s="35">
        <v>4.8550000000000004</v>
      </c>
      <c r="R10" s="35">
        <v>4.9649999999999999</v>
      </c>
      <c r="S10" s="25"/>
      <c r="T10" s="32" t="s">
        <v>4</v>
      </c>
      <c r="U10" s="23">
        <v>4.7759999999999998</v>
      </c>
      <c r="V10" s="35">
        <v>4.8520000000000003</v>
      </c>
      <c r="W10" s="35">
        <v>4.7949999999999999</v>
      </c>
      <c r="X10" s="23">
        <v>4.726</v>
      </c>
      <c r="Y10" s="35">
        <v>4.84</v>
      </c>
      <c r="Z10" s="35">
        <v>4.5780000000000003</v>
      </c>
      <c r="AA10" s="35">
        <v>4.6520000000000001</v>
      </c>
      <c r="AB10" s="35">
        <v>4.7839999999999998</v>
      </c>
      <c r="AC10" s="35">
        <v>4.5380000000000003</v>
      </c>
      <c r="AD10" s="35">
        <v>4.6340000000000003</v>
      </c>
      <c r="AE10" s="35">
        <v>4.5890000000000004</v>
      </c>
      <c r="AF10" s="35">
        <v>4.5380000000000003</v>
      </c>
      <c r="AG10" s="35">
        <v>4.5140000000000002</v>
      </c>
      <c r="AH10" s="37">
        <v>4.6520000000000001</v>
      </c>
      <c r="AI10" s="35">
        <v>4.5869999999999997</v>
      </c>
      <c r="AJ10" s="37">
        <v>4.6100000000000003</v>
      </c>
      <c r="AK10" s="35">
        <v>4.7919999999999998</v>
      </c>
      <c r="AL10" s="35">
        <v>4.601</v>
      </c>
      <c r="AM10" s="35">
        <v>4.7220000000000004</v>
      </c>
      <c r="AN10" s="35">
        <v>4.79</v>
      </c>
      <c r="AO10" s="25"/>
      <c r="AP10" s="32" t="s">
        <v>4</v>
      </c>
      <c r="AQ10" s="35">
        <v>4.6820000000000004</v>
      </c>
      <c r="AR10" s="35">
        <v>4.59</v>
      </c>
      <c r="AS10" s="35">
        <v>4.7220000000000004</v>
      </c>
      <c r="AT10" s="35">
        <v>4.4039999999999999</v>
      </c>
      <c r="AU10" s="35">
        <v>4.4980000000000002</v>
      </c>
      <c r="AV10" s="35">
        <v>4.4930000000000003</v>
      </c>
      <c r="AW10" s="35">
        <v>4.5460000000000003</v>
      </c>
      <c r="AX10" s="35">
        <v>4.5819999999999999</v>
      </c>
      <c r="AY10" s="35">
        <v>4.7759999999999998</v>
      </c>
      <c r="AZ10" s="35">
        <v>4.5759999999999996</v>
      </c>
      <c r="BA10" s="25"/>
      <c r="BB10" s="32" t="s">
        <v>4</v>
      </c>
      <c r="BC10" s="35">
        <v>4.5629999999999997</v>
      </c>
      <c r="BD10" s="35">
        <v>4.4930000000000003</v>
      </c>
      <c r="BE10" s="35">
        <v>4.53</v>
      </c>
      <c r="BF10" s="35">
        <v>4.548</v>
      </c>
      <c r="BG10" s="35">
        <v>4.4539999999999997</v>
      </c>
      <c r="BH10" s="35">
        <v>4.5060000000000002</v>
      </c>
      <c r="BI10" s="35">
        <v>4.665</v>
      </c>
      <c r="BJ10" s="35">
        <v>4.6449999999999996</v>
      </c>
      <c r="BK10" s="35">
        <v>4.6550000000000002</v>
      </c>
      <c r="BL10" s="35">
        <v>4.5439999999999996</v>
      </c>
      <c r="BM10" s="35">
        <v>4.6669999999999998</v>
      </c>
      <c r="BN10" s="35">
        <v>4.4340000000000002</v>
      </c>
      <c r="BO10" s="35">
        <v>4.6029999999999998</v>
      </c>
      <c r="BP10" s="35">
        <v>4.5949999999999998</v>
      </c>
      <c r="BQ10" s="35">
        <v>4.5199999999999996</v>
      </c>
      <c r="BR10" s="35">
        <v>4.5659999999999998</v>
      </c>
      <c r="BS10" s="35">
        <v>4.6150000000000002</v>
      </c>
      <c r="BT10" s="35">
        <v>4.5389999999999997</v>
      </c>
      <c r="BU10" s="35">
        <v>4.5670000000000002</v>
      </c>
      <c r="BV10" s="35">
        <v>4.4690000000000003</v>
      </c>
      <c r="BW10" s="35">
        <v>4.5650000000000004</v>
      </c>
      <c r="BX10" s="35">
        <v>4.5679999999999996</v>
      </c>
      <c r="BY10" s="35">
        <v>4.59</v>
      </c>
      <c r="BZ10" s="35">
        <v>4.53</v>
      </c>
      <c r="CA10" s="35">
        <v>4.649</v>
      </c>
      <c r="CB10" s="35">
        <v>4.5039999999999996</v>
      </c>
      <c r="CC10" s="35">
        <v>4.6859999999999999</v>
      </c>
      <c r="CD10" s="37">
        <v>4.7320000000000002</v>
      </c>
      <c r="CE10" s="35">
        <v>4.5999999999999996</v>
      </c>
      <c r="CF10" s="35">
        <v>4.7649999999999997</v>
      </c>
      <c r="CG10" s="25"/>
      <c r="CH10" s="32" t="s">
        <v>4</v>
      </c>
      <c r="CI10" s="35">
        <v>4.7649999999999997</v>
      </c>
      <c r="CJ10" s="35">
        <v>4.7960000000000003</v>
      </c>
      <c r="CK10" s="35">
        <v>4.6470000000000002</v>
      </c>
      <c r="CL10" s="35">
        <v>4.601</v>
      </c>
      <c r="CM10" s="35">
        <v>4.6719999999999997</v>
      </c>
      <c r="CN10" s="35">
        <v>4.5949999999999998</v>
      </c>
      <c r="CO10" s="35">
        <v>4.6109999999999998</v>
      </c>
      <c r="CP10" s="35">
        <v>4.6559999999999997</v>
      </c>
      <c r="CQ10" s="35">
        <v>4.6020000000000003</v>
      </c>
      <c r="CR10" s="35">
        <v>4.5570000000000004</v>
      </c>
      <c r="CS10" s="35">
        <v>4.5819999999999999</v>
      </c>
      <c r="CT10" s="35">
        <v>4.62</v>
      </c>
      <c r="CU10" s="35">
        <v>4.4729999999999999</v>
      </c>
      <c r="CV10" s="35">
        <v>4.57</v>
      </c>
      <c r="CW10" s="35">
        <v>4.7679999999999998</v>
      </c>
      <c r="CX10" s="25"/>
      <c r="CY10" s="32" t="s">
        <v>4</v>
      </c>
      <c r="CZ10" s="23">
        <v>4.657</v>
      </c>
      <c r="DA10" s="35">
        <v>4.649</v>
      </c>
      <c r="DB10" s="35">
        <v>4.758</v>
      </c>
      <c r="DC10" s="35">
        <v>4.7249999999999996</v>
      </c>
      <c r="DD10" s="35">
        <v>4.7140000000000004</v>
      </c>
      <c r="DE10" s="35">
        <v>4.6879999999999997</v>
      </c>
      <c r="DF10" s="35">
        <v>4.5309999999999997</v>
      </c>
      <c r="DG10" s="35">
        <v>4.8650000000000002</v>
      </c>
    </row>
    <row r="11" spans="1:111" s="1" customFormat="1" ht="16">
      <c r="A11" s="30" t="s">
        <v>3</v>
      </c>
      <c r="B11" s="35">
        <v>0.123</v>
      </c>
      <c r="C11" s="35">
        <v>0.107</v>
      </c>
      <c r="D11" s="35">
        <v>0.111</v>
      </c>
      <c r="E11" s="35">
        <v>0.108</v>
      </c>
      <c r="F11" s="35">
        <v>0.10199999999999999</v>
      </c>
      <c r="G11" s="35">
        <v>0.10100000000000001</v>
      </c>
      <c r="H11" s="35">
        <v>9.7000000000000003E-2</v>
      </c>
      <c r="I11" s="35">
        <v>8.7999999999999995E-2</v>
      </c>
      <c r="J11" s="35">
        <v>0.124</v>
      </c>
      <c r="K11" s="35">
        <v>0.121</v>
      </c>
      <c r="L11" s="35">
        <v>0.127</v>
      </c>
      <c r="M11" s="35">
        <v>9.1999999999999998E-2</v>
      </c>
      <c r="N11" s="35">
        <v>9.1999999999999998E-2</v>
      </c>
      <c r="O11" s="35">
        <v>0.107</v>
      </c>
      <c r="P11" s="35">
        <v>0.11799999999999999</v>
      </c>
      <c r="Q11" s="35">
        <v>8.8999999999999996E-2</v>
      </c>
      <c r="R11" s="35">
        <v>8.4000000000000005E-2</v>
      </c>
      <c r="S11" s="25"/>
      <c r="T11" s="30" t="s">
        <v>3</v>
      </c>
      <c r="U11" s="23">
        <v>0.115</v>
      </c>
      <c r="V11" s="35">
        <v>0.11799999999999999</v>
      </c>
      <c r="W11" s="35">
        <v>0.1</v>
      </c>
      <c r="X11" s="23">
        <v>0.112</v>
      </c>
      <c r="Y11" s="35">
        <v>7.4999999999999997E-2</v>
      </c>
      <c r="Z11" s="35">
        <v>0.11</v>
      </c>
      <c r="AA11" s="35">
        <v>9.9000000000000005E-2</v>
      </c>
      <c r="AB11" s="35">
        <v>0.109</v>
      </c>
      <c r="AC11" s="35">
        <v>0.121</v>
      </c>
      <c r="AD11" s="35">
        <v>0.08</v>
      </c>
      <c r="AE11" s="35">
        <v>9.6000000000000002E-2</v>
      </c>
      <c r="AF11" s="35">
        <v>0.108</v>
      </c>
      <c r="AG11" s="35">
        <v>7.4999999999999997E-2</v>
      </c>
      <c r="AH11" s="37">
        <v>0.123</v>
      </c>
      <c r="AI11" s="35">
        <v>0.115</v>
      </c>
      <c r="AJ11" s="37">
        <v>9.5000000000000001E-2</v>
      </c>
      <c r="AK11" s="35">
        <v>0.11600000000000001</v>
      </c>
      <c r="AL11" s="35">
        <v>8.6999999999999994E-2</v>
      </c>
      <c r="AM11" s="35">
        <v>8.5999999999999993E-2</v>
      </c>
      <c r="AN11" s="35">
        <v>8.2000000000000003E-2</v>
      </c>
      <c r="AO11" s="25"/>
      <c r="AP11" s="30" t="s">
        <v>3</v>
      </c>
      <c r="AQ11" s="35">
        <v>8.6999999999999994E-2</v>
      </c>
      <c r="AR11" s="35">
        <v>0.10299999999999999</v>
      </c>
      <c r="AS11" s="35">
        <v>0.13300000000000001</v>
      </c>
      <c r="AT11" s="35">
        <v>0.11</v>
      </c>
      <c r="AU11" s="35">
        <v>8.7999999999999995E-2</v>
      </c>
      <c r="AV11" s="35">
        <v>0.111</v>
      </c>
      <c r="AW11" s="35">
        <v>0.10100000000000001</v>
      </c>
      <c r="AX11" s="35">
        <v>9.6000000000000002E-2</v>
      </c>
      <c r="AY11" s="35">
        <v>9.9000000000000005E-2</v>
      </c>
      <c r="AZ11" s="35">
        <v>0.13100000000000001</v>
      </c>
      <c r="BA11" s="25"/>
      <c r="BB11" s="30" t="s">
        <v>3</v>
      </c>
      <c r="BC11" s="35">
        <v>8.5000000000000006E-2</v>
      </c>
      <c r="BD11" s="35">
        <v>0.11799999999999999</v>
      </c>
      <c r="BE11" s="35">
        <v>0.11</v>
      </c>
      <c r="BF11" s="35">
        <v>9.6000000000000002E-2</v>
      </c>
      <c r="BG11" s="35">
        <v>0.124</v>
      </c>
      <c r="BH11" s="35">
        <v>9.8000000000000004E-2</v>
      </c>
      <c r="BI11" s="35">
        <v>0.104</v>
      </c>
      <c r="BJ11" s="35">
        <v>0.10100000000000001</v>
      </c>
      <c r="BK11" s="35">
        <v>0.106</v>
      </c>
      <c r="BL11" s="35">
        <v>9.5000000000000001E-2</v>
      </c>
      <c r="BM11" s="35">
        <v>9.0999999999999998E-2</v>
      </c>
      <c r="BN11" s="35" t="s">
        <v>90</v>
      </c>
      <c r="BO11" s="35">
        <v>0.115</v>
      </c>
      <c r="BP11" s="35">
        <v>0.14499999999999999</v>
      </c>
      <c r="BQ11" s="35">
        <v>0.10100000000000001</v>
      </c>
      <c r="BR11" s="35">
        <v>0.11600000000000001</v>
      </c>
      <c r="BS11" s="35">
        <v>7.6999999999999999E-2</v>
      </c>
      <c r="BT11" s="35">
        <v>0.11600000000000001</v>
      </c>
      <c r="BU11" s="35">
        <v>0.11600000000000001</v>
      </c>
      <c r="BV11" s="35">
        <v>0.106</v>
      </c>
      <c r="BW11" s="35">
        <v>9.9000000000000005E-2</v>
      </c>
      <c r="BX11" s="35">
        <v>9.0999999999999998E-2</v>
      </c>
      <c r="BY11" s="35">
        <v>0.11700000000000001</v>
      </c>
      <c r="BZ11" s="35">
        <v>0.106</v>
      </c>
      <c r="CA11" s="35">
        <v>8.7999999999999995E-2</v>
      </c>
      <c r="CB11" s="35">
        <v>8.5999999999999993E-2</v>
      </c>
      <c r="CC11" s="35">
        <v>8.1000000000000003E-2</v>
      </c>
      <c r="CD11" s="37">
        <v>0.13100000000000001</v>
      </c>
      <c r="CE11" s="35">
        <v>8.5000000000000006E-2</v>
      </c>
      <c r="CF11" s="35">
        <v>0.112</v>
      </c>
      <c r="CG11" s="25"/>
      <c r="CH11" s="30" t="s">
        <v>3</v>
      </c>
      <c r="CI11" s="35">
        <v>7.5999999999999998E-2</v>
      </c>
      <c r="CJ11" s="35">
        <v>0.13</v>
      </c>
      <c r="CK11" s="35">
        <v>9.6000000000000002E-2</v>
      </c>
      <c r="CL11" s="35">
        <v>0.11899999999999999</v>
      </c>
      <c r="CM11" s="35">
        <v>0.1</v>
      </c>
      <c r="CN11" s="35">
        <v>0.09</v>
      </c>
      <c r="CO11" s="35">
        <v>0.105</v>
      </c>
      <c r="CP11" s="35">
        <v>8.5999999999999993E-2</v>
      </c>
      <c r="CQ11" s="35">
        <v>8.5999999999999993E-2</v>
      </c>
      <c r="CR11" s="35">
        <v>9.1999999999999998E-2</v>
      </c>
      <c r="CS11" s="35">
        <v>9.6000000000000002E-2</v>
      </c>
      <c r="CT11" s="35">
        <v>0.115</v>
      </c>
      <c r="CU11" s="35">
        <v>8.7999999999999995E-2</v>
      </c>
      <c r="CV11" s="35">
        <v>0.11</v>
      </c>
      <c r="CW11" s="35">
        <v>0.13300000000000001</v>
      </c>
      <c r="CX11" s="25"/>
      <c r="CY11" s="30" t="s">
        <v>3</v>
      </c>
      <c r="CZ11" s="23">
        <v>0.08</v>
      </c>
      <c r="DA11" s="35">
        <v>9.1999999999999998E-2</v>
      </c>
      <c r="DB11" s="35">
        <v>0.123</v>
      </c>
      <c r="DC11" s="35">
        <v>9.2999999999999999E-2</v>
      </c>
      <c r="DD11" s="35">
        <v>0.125</v>
      </c>
      <c r="DE11" s="35">
        <v>0.113</v>
      </c>
      <c r="DF11" s="35">
        <v>0.14000000000000001</v>
      </c>
      <c r="DG11" s="35">
        <v>0.106</v>
      </c>
    </row>
    <row r="12" spans="1:111" s="1" customFormat="1" ht="16">
      <c r="A12" s="30" t="s">
        <v>1</v>
      </c>
      <c r="B12" s="35">
        <v>36.133000000000003</v>
      </c>
      <c r="C12" s="35">
        <v>36.173999999999999</v>
      </c>
      <c r="D12" s="35">
        <v>36.173000000000002</v>
      </c>
      <c r="E12" s="35">
        <v>36.22</v>
      </c>
      <c r="F12" s="35">
        <v>36.237000000000002</v>
      </c>
      <c r="G12" s="35">
        <v>36.353999999999999</v>
      </c>
      <c r="H12" s="35">
        <v>35.930999999999997</v>
      </c>
      <c r="I12" s="35">
        <v>36.332000000000001</v>
      </c>
      <c r="J12" s="35">
        <v>36.207999999999998</v>
      </c>
      <c r="K12" s="35">
        <v>36.101999999999997</v>
      </c>
      <c r="L12" s="35">
        <v>36.234000000000002</v>
      </c>
      <c r="M12" s="35">
        <v>36.04</v>
      </c>
      <c r="N12" s="35">
        <v>35.988999999999997</v>
      </c>
      <c r="O12" s="35">
        <v>36.161000000000001</v>
      </c>
      <c r="P12" s="35">
        <v>36.270000000000003</v>
      </c>
      <c r="Q12" s="35">
        <v>36.106999999999999</v>
      </c>
      <c r="R12" s="35">
        <v>36.154000000000003</v>
      </c>
      <c r="S12" s="25"/>
      <c r="T12" s="30" t="s">
        <v>1</v>
      </c>
      <c r="U12" s="23">
        <v>35.741999999999997</v>
      </c>
      <c r="V12" s="35">
        <v>36.081000000000003</v>
      </c>
      <c r="W12" s="35">
        <v>36.354999999999997</v>
      </c>
      <c r="X12" s="23">
        <v>36.292999999999999</v>
      </c>
      <c r="Y12" s="35">
        <v>36.459000000000003</v>
      </c>
      <c r="Z12" s="35">
        <v>36.15</v>
      </c>
      <c r="AA12" s="35">
        <v>36.332999999999998</v>
      </c>
      <c r="AB12" s="35">
        <v>36.307000000000002</v>
      </c>
      <c r="AC12" s="35">
        <v>36.344000000000001</v>
      </c>
      <c r="AD12" s="35">
        <v>36.213999999999999</v>
      </c>
      <c r="AE12" s="35">
        <v>36.253999999999998</v>
      </c>
      <c r="AF12" s="35">
        <v>36.311999999999998</v>
      </c>
      <c r="AG12" s="35">
        <v>36.22</v>
      </c>
      <c r="AH12" s="37">
        <v>36.395000000000003</v>
      </c>
      <c r="AI12" s="35">
        <v>36.411000000000001</v>
      </c>
      <c r="AJ12" s="37">
        <v>36.203000000000003</v>
      </c>
      <c r="AK12" s="35">
        <v>36.097999999999999</v>
      </c>
      <c r="AL12" s="35">
        <v>36.287999999999997</v>
      </c>
      <c r="AM12" s="35">
        <v>36.076000000000001</v>
      </c>
      <c r="AN12" s="35">
        <v>35.890999999999998</v>
      </c>
      <c r="AO12" s="25"/>
      <c r="AP12" s="30" t="s">
        <v>1</v>
      </c>
      <c r="AQ12" s="35">
        <v>35.65</v>
      </c>
      <c r="AR12" s="35">
        <v>35.844000000000001</v>
      </c>
      <c r="AS12" s="35">
        <v>35.993000000000002</v>
      </c>
      <c r="AT12" s="35">
        <v>35.743000000000002</v>
      </c>
      <c r="AU12" s="35">
        <v>36.023000000000003</v>
      </c>
      <c r="AV12" s="35">
        <v>35.945</v>
      </c>
      <c r="AW12" s="35">
        <v>35.988</v>
      </c>
      <c r="AX12" s="35">
        <v>35.904000000000003</v>
      </c>
      <c r="AY12" s="35">
        <v>35.822000000000003</v>
      </c>
      <c r="AZ12" s="35">
        <v>35.773000000000003</v>
      </c>
      <c r="BA12" s="25"/>
      <c r="BB12" s="30" t="s">
        <v>1</v>
      </c>
      <c r="BC12" s="35">
        <v>35.76</v>
      </c>
      <c r="BD12" s="35">
        <v>35.875</v>
      </c>
      <c r="BE12" s="35">
        <v>36.127000000000002</v>
      </c>
      <c r="BF12" s="35">
        <v>36.082999999999998</v>
      </c>
      <c r="BG12" s="35">
        <v>36.164000000000001</v>
      </c>
      <c r="BH12" s="35">
        <v>35.869999999999997</v>
      </c>
      <c r="BI12" s="35">
        <v>36.066000000000003</v>
      </c>
      <c r="BJ12" s="35">
        <v>36.121000000000002</v>
      </c>
      <c r="BK12" s="35">
        <v>36.183</v>
      </c>
      <c r="BL12" s="35">
        <v>35.92</v>
      </c>
      <c r="BM12" s="35">
        <v>35.892000000000003</v>
      </c>
      <c r="BN12" s="35">
        <v>35.878999999999998</v>
      </c>
      <c r="BO12" s="35">
        <v>36.110999999999997</v>
      </c>
      <c r="BP12" s="35">
        <v>36.055</v>
      </c>
      <c r="BQ12" s="35">
        <v>36.012</v>
      </c>
      <c r="BR12" s="35">
        <v>36.012999999999998</v>
      </c>
      <c r="BS12" s="35">
        <v>36.045999999999999</v>
      </c>
      <c r="BT12" s="35">
        <v>36.021999999999998</v>
      </c>
      <c r="BU12" s="35">
        <v>36.061</v>
      </c>
      <c r="BV12" s="35">
        <v>35.921999999999997</v>
      </c>
      <c r="BW12" s="35">
        <v>35.975999999999999</v>
      </c>
      <c r="BX12" s="35">
        <v>36.021999999999998</v>
      </c>
      <c r="BY12" s="35">
        <v>36.061</v>
      </c>
      <c r="BZ12" s="35">
        <v>35.917000000000002</v>
      </c>
      <c r="CA12" s="35">
        <v>36.085000000000001</v>
      </c>
      <c r="CB12" s="35">
        <v>35.979999999999997</v>
      </c>
      <c r="CC12" s="35">
        <v>35.945</v>
      </c>
      <c r="CD12" s="37">
        <v>35.969000000000001</v>
      </c>
      <c r="CE12" s="35">
        <v>36.045999999999999</v>
      </c>
      <c r="CF12" s="35">
        <v>36.286000000000001</v>
      </c>
      <c r="CG12" s="25"/>
      <c r="CH12" s="30" t="s">
        <v>1</v>
      </c>
      <c r="CI12" s="35">
        <v>35.856000000000002</v>
      </c>
      <c r="CJ12" s="35">
        <v>35.911000000000001</v>
      </c>
      <c r="CK12" s="35">
        <v>35.692999999999998</v>
      </c>
      <c r="CL12" s="35">
        <v>35.996000000000002</v>
      </c>
      <c r="CM12" s="35">
        <v>35.917000000000002</v>
      </c>
      <c r="CN12" s="35">
        <v>35.935000000000002</v>
      </c>
      <c r="CO12" s="35">
        <v>36.024999999999999</v>
      </c>
      <c r="CP12" s="35">
        <v>35.893999999999998</v>
      </c>
      <c r="CQ12" s="35">
        <v>35.923999999999999</v>
      </c>
      <c r="CR12" s="35">
        <v>36.043999999999997</v>
      </c>
      <c r="CS12" s="35">
        <v>35.926000000000002</v>
      </c>
      <c r="CT12" s="35">
        <v>35.808</v>
      </c>
      <c r="CU12" s="35">
        <v>35.840000000000003</v>
      </c>
      <c r="CV12" s="35">
        <v>35.823999999999998</v>
      </c>
      <c r="CW12" s="35">
        <v>36</v>
      </c>
      <c r="CX12" s="25"/>
      <c r="CY12" s="30" t="s">
        <v>1</v>
      </c>
      <c r="CZ12" s="23">
        <v>35.631</v>
      </c>
      <c r="DA12" s="35">
        <v>35.968000000000004</v>
      </c>
      <c r="DB12" s="35">
        <v>35.973999999999997</v>
      </c>
      <c r="DC12" s="35">
        <v>35.887</v>
      </c>
      <c r="DD12" s="35">
        <v>36.131</v>
      </c>
      <c r="DE12" s="35">
        <v>36.021000000000001</v>
      </c>
      <c r="DF12" s="35">
        <v>35.731999999999999</v>
      </c>
      <c r="DG12" s="35">
        <v>35.572000000000003</v>
      </c>
    </row>
    <row r="13" spans="1:111" s="1" customFormat="1" ht="16">
      <c r="A13" s="30" t="s">
        <v>2</v>
      </c>
      <c r="B13" s="35">
        <v>0.2</v>
      </c>
      <c r="C13" s="35">
        <v>0.16700000000000001</v>
      </c>
      <c r="D13" s="35">
        <v>0.14399999999999999</v>
      </c>
      <c r="E13" s="35">
        <v>0.11700000000000001</v>
      </c>
      <c r="F13" s="35">
        <v>0.114</v>
      </c>
      <c r="G13" s="35">
        <v>0.114</v>
      </c>
      <c r="H13" s="35">
        <v>0.114</v>
      </c>
      <c r="I13" s="35">
        <v>0.126</v>
      </c>
      <c r="J13" s="35">
        <v>0.123</v>
      </c>
      <c r="K13" s="35">
        <v>0.113</v>
      </c>
      <c r="L13" s="35">
        <v>0.108</v>
      </c>
      <c r="M13" s="35">
        <v>0.151</v>
      </c>
      <c r="N13" s="35">
        <v>0.127</v>
      </c>
      <c r="O13" s="35">
        <v>0.128</v>
      </c>
      <c r="P13" s="35">
        <v>0.10299999999999999</v>
      </c>
      <c r="Q13" s="35">
        <v>0.11600000000000001</v>
      </c>
      <c r="R13" s="35">
        <v>0.13</v>
      </c>
      <c r="S13" s="25"/>
      <c r="T13" s="30" t="s">
        <v>2</v>
      </c>
      <c r="U13" s="23">
        <v>0.159</v>
      </c>
      <c r="V13" s="35">
        <v>0.13200000000000001</v>
      </c>
      <c r="W13" s="35">
        <v>0.122</v>
      </c>
      <c r="X13" s="23">
        <v>0.106</v>
      </c>
      <c r="Y13" s="35">
        <v>9.9000000000000005E-2</v>
      </c>
      <c r="Z13" s="35">
        <v>0.10100000000000001</v>
      </c>
      <c r="AA13" s="35">
        <v>0.1</v>
      </c>
      <c r="AB13" s="35">
        <v>8.7999999999999995E-2</v>
      </c>
      <c r="AC13" s="35">
        <v>0.13900000000000001</v>
      </c>
      <c r="AD13" s="35">
        <v>9.7000000000000003E-2</v>
      </c>
      <c r="AE13" s="35">
        <v>9.4E-2</v>
      </c>
      <c r="AF13" s="35">
        <v>0.08</v>
      </c>
      <c r="AG13" s="35">
        <v>8.3000000000000004E-2</v>
      </c>
      <c r="AH13" s="37">
        <v>9.6000000000000002E-2</v>
      </c>
      <c r="AI13" s="35">
        <v>9.9000000000000005E-2</v>
      </c>
      <c r="AJ13" s="37">
        <v>0.10100000000000001</v>
      </c>
      <c r="AK13" s="35">
        <v>9.5000000000000001E-2</v>
      </c>
      <c r="AL13" s="35">
        <v>0.129</v>
      </c>
      <c r="AM13" s="35">
        <v>0.14599999999999999</v>
      </c>
      <c r="AN13" s="35">
        <v>0.19500000000000001</v>
      </c>
      <c r="AO13" s="25"/>
      <c r="AP13" s="30" t="s">
        <v>2</v>
      </c>
      <c r="AQ13" s="35">
        <v>0.13900000000000001</v>
      </c>
      <c r="AR13" s="35">
        <v>0.106</v>
      </c>
      <c r="AS13" s="35">
        <v>0.104</v>
      </c>
      <c r="AT13" s="35">
        <v>0.108</v>
      </c>
      <c r="AU13" s="35">
        <v>9.4E-2</v>
      </c>
      <c r="AV13" s="35">
        <v>0.10199999999999999</v>
      </c>
      <c r="AW13" s="35">
        <v>0.10199999999999999</v>
      </c>
      <c r="AX13" s="35">
        <v>0.11600000000000001</v>
      </c>
      <c r="AY13" s="35">
        <v>0.105</v>
      </c>
      <c r="AZ13" s="35">
        <v>0.125</v>
      </c>
      <c r="BA13" s="25"/>
      <c r="BB13" s="30" t="s">
        <v>2</v>
      </c>
      <c r="BC13" s="35">
        <v>0.14599999999999999</v>
      </c>
      <c r="BD13" s="35">
        <v>0.13200000000000001</v>
      </c>
      <c r="BE13" s="35">
        <v>0.104</v>
      </c>
      <c r="BF13" s="35">
        <v>9.7000000000000003E-2</v>
      </c>
      <c r="BG13" s="35">
        <v>8.3000000000000004E-2</v>
      </c>
      <c r="BH13" s="35">
        <v>7.8E-2</v>
      </c>
      <c r="BI13" s="35">
        <v>0.09</v>
      </c>
      <c r="BJ13" s="35">
        <v>9.2999999999999999E-2</v>
      </c>
      <c r="BK13" s="35">
        <v>0.10199999999999999</v>
      </c>
      <c r="BL13" s="35">
        <v>8.8999999999999996E-2</v>
      </c>
      <c r="BM13" s="35">
        <v>0.10299999999999999</v>
      </c>
      <c r="BN13" s="35">
        <v>9.4E-2</v>
      </c>
      <c r="BO13" s="35">
        <v>0.09</v>
      </c>
      <c r="BP13" s="35">
        <v>0.09</v>
      </c>
      <c r="BQ13" s="35">
        <v>0.1</v>
      </c>
      <c r="BR13" s="35">
        <v>9.4E-2</v>
      </c>
      <c r="BS13" s="35">
        <v>0.10199999999999999</v>
      </c>
      <c r="BT13" s="35">
        <v>0.1</v>
      </c>
      <c r="BU13" s="35">
        <v>0.105</v>
      </c>
      <c r="BV13" s="35">
        <v>0.111</v>
      </c>
      <c r="BW13" s="35">
        <v>0.112</v>
      </c>
      <c r="BX13" s="35">
        <v>9.9000000000000005E-2</v>
      </c>
      <c r="BY13" s="35">
        <v>0.10199999999999999</v>
      </c>
      <c r="BZ13" s="35">
        <v>0.113</v>
      </c>
      <c r="CA13" s="35">
        <v>0.112</v>
      </c>
      <c r="CB13" s="35">
        <v>0.114</v>
      </c>
      <c r="CC13" s="35">
        <v>0.11899999999999999</v>
      </c>
      <c r="CD13" s="37">
        <v>0.13200000000000001</v>
      </c>
      <c r="CE13" s="35">
        <v>0.124</v>
      </c>
      <c r="CF13" s="35">
        <v>0.13200000000000001</v>
      </c>
      <c r="CG13" s="25"/>
      <c r="CH13" s="30" t="s">
        <v>2</v>
      </c>
      <c r="CI13" s="35">
        <v>0.11899999999999999</v>
      </c>
      <c r="CJ13" s="35">
        <v>0.113</v>
      </c>
      <c r="CK13" s="35">
        <v>0.11</v>
      </c>
      <c r="CL13" s="35">
        <v>0.11600000000000001</v>
      </c>
      <c r="CM13" s="35">
        <v>0.10100000000000001</v>
      </c>
      <c r="CN13" s="35">
        <v>9.1999999999999998E-2</v>
      </c>
      <c r="CO13" s="35">
        <v>0.109</v>
      </c>
      <c r="CP13" s="35">
        <v>0.111</v>
      </c>
      <c r="CQ13" s="35">
        <v>0.114</v>
      </c>
      <c r="CR13" s="35">
        <v>0.13100000000000001</v>
      </c>
      <c r="CS13" s="35">
        <v>0.13200000000000001</v>
      </c>
      <c r="CT13" s="35">
        <v>0.13700000000000001</v>
      </c>
      <c r="CU13" s="35">
        <v>0.151</v>
      </c>
      <c r="CV13" s="35">
        <v>0.154</v>
      </c>
      <c r="CW13" s="35">
        <v>0.14699999999999999</v>
      </c>
      <c r="CX13" s="25"/>
      <c r="CY13" s="30" t="s">
        <v>2</v>
      </c>
      <c r="CZ13" s="23">
        <v>0.187</v>
      </c>
      <c r="DA13" s="35">
        <v>0.161</v>
      </c>
      <c r="DB13" s="35">
        <v>0.13800000000000001</v>
      </c>
      <c r="DC13" s="35">
        <v>0.126</v>
      </c>
      <c r="DD13" s="35">
        <v>9.6000000000000002E-2</v>
      </c>
      <c r="DE13" s="35">
        <v>9.5000000000000001E-2</v>
      </c>
      <c r="DF13" s="35">
        <v>0.16</v>
      </c>
      <c r="DG13" s="35">
        <v>0.182</v>
      </c>
    </row>
    <row r="14" spans="1:111" s="1" customFormat="1" ht="16">
      <c r="A14" s="30" t="s">
        <v>5</v>
      </c>
      <c r="B14" s="35" t="s">
        <v>90</v>
      </c>
      <c r="C14" s="35">
        <v>0.105</v>
      </c>
      <c r="D14" s="35" t="s">
        <v>90</v>
      </c>
      <c r="E14" s="35" t="s">
        <v>90</v>
      </c>
      <c r="F14" s="35" t="s">
        <v>90</v>
      </c>
      <c r="G14" s="35" t="s">
        <v>90</v>
      </c>
      <c r="H14" s="35" t="s">
        <v>90</v>
      </c>
      <c r="I14" s="35" t="s">
        <v>90</v>
      </c>
      <c r="J14" s="35" t="s">
        <v>90</v>
      </c>
      <c r="K14" s="35" t="s">
        <v>90</v>
      </c>
      <c r="L14" s="35" t="s">
        <v>90</v>
      </c>
      <c r="M14" s="35" t="s">
        <v>90</v>
      </c>
      <c r="N14" s="35" t="s">
        <v>90</v>
      </c>
      <c r="O14" s="35">
        <v>0.122</v>
      </c>
      <c r="P14" s="35" t="s">
        <v>90</v>
      </c>
      <c r="Q14" s="35" t="s">
        <v>90</v>
      </c>
      <c r="R14" s="35" t="s">
        <v>90</v>
      </c>
      <c r="S14" s="25"/>
      <c r="T14" s="30" t="s">
        <v>5</v>
      </c>
      <c r="U14" s="23" t="s">
        <v>90</v>
      </c>
      <c r="V14" s="35" t="s">
        <v>90</v>
      </c>
      <c r="W14" s="35" t="s">
        <v>90</v>
      </c>
      <c r="X14" s="23" t="s">
        <v>90</v>
      </c>
      <c r="Y14" s="35" t="s">
        <v>90</v>
      </c>
      <c r="Z14" s="35" t="s">
        <v>90</v>
      </c>
      <c r="AA14" s="35" t="s">
        <v>90</v>
      </c>
      <c r="AB14" s="35">
        <v>0.108</v>
      </c>
      <c r="AC14" s="35" t="s">
        <v>90</v>
      </c>
      <c r="AD14" s="35" t="s">
        <v>90</v>
      </c>
      <c r="AE14" s="35">
        <v>0.11799999999999999</v>
      </c>
      <c r="AF14" s="35" t="s">
        <v>90</v>
      </c>
      <c r="AG14" s="35">
        <v>0.109</v>
      </c>
      <c r="AH14" s="37" t="s">
        <v>90</v>
      </c>
      <c r="AI14" s="35" t="s">
        <v>90</v>
      </c>
      <c r="AJ14" s="37" t="s">
        <v>90</v>
      </c>
      <c r="AK14" s="35" t="s">
        <v>90</v>
      </c>
      <c r="AL14" s="35" t="s">
        <v>90</v>
      </c>
      <c r="AM14" s="35" t="s">
        <v>90</v>
      </c>
      <c r="AN14" s="35" t="s">
        <v>90</v>
      </c>
      <c r="AO14" s="25"/>
      <c r="AP14" s="30" t="s">
        <v>5</v>
      </c>
      <c r="AQ14" s="35" t="s">
        <v>90</v>
      </c>
      <c r="AR14" s="35" t="s">
        <v>90</v>
      </c>
      <c r="AS14" s="35" t="s">
        <v>90</v>
      </c>
      <c r="AT14" s="35" t="s">
        <v>90</v>
      </c>
      <c r="AU14" s="35" t="s">
        <v>90</v>
      </c>
      <c r="AV14" s="35" t="s">
        <v>90</v>
      </c>
      <c r="AW14" s="35" t="s">
        <v>90</v>
      </c>
      <c r="AX14" s="35" t="s">
        <v>90</v>
      </c>
      <c r="AY14" s="35">
        <v>0.106</v>
      </c>
      <c r="AZ14" s="35" t="s">
        <v>90</v>
      </c>
      <c r="BA14" s="25"/>
      <c r="BB14" s="30" t="s">
        <v>5</v>
      </c>
      <c r="BC14" s="35">
        <v>0.11</v>
      </c>
      <c r="BD14" s="35" t="s">
        <v>90</v>
      </c>
      <c r="BE14" s="35" t="s">
        <v>90</v>
      </c>
      <c r="BF14" s="35">
        <v>0.111</v>
      </c>
      <c r="BG14" s="35">
        <v>0.10299999999999999</v>
      </c>
      <c r="BH14" s="35" t="s">
        <v>90</v>
      </c>
      <c r="BI14" s="35">
        <v>0.124</v>
      </c>
      <c r="BJ14" s="35" t="s">
        <v>90</v>
      </c>
      <c r="BK14" s="35" t="s">
        <v>90</v>
      </c>
      <c r="BL14" s="35" t="s">
        <v>90</v>
      </c>
      <c r="BM14" s="35" t="s">
        <v>90</v>
      </c>
      <c r="BN14" s="35" t="s">
        <v>90</v>
      </c>
      <c r="BO14" s="35">
        <v>0.10299999999999999</v>
      </c>
      <c r="BP14" s="35" t="s">
        <v>90</v>
      </c>
      <c r="BQ14" s="35" t="s">
        <v>90</v>
      </c>
      <c r="BR14" s="35" t="s">
        <v>90</v>
      </c>
      <c r="BS14" s="35">
        <v>0.128</v>
      </c>
      <c r="BT14" s="35" t="s">
        <v>90</v>
      </c>
      <c r="BU14" s="35" t="s">
        <v>90</v>
      </c>
      <c r="BV14" s="35" t="s">
        <v>90</v>
      </c>
      <c r="BW14" s="35" t="s">
        <v>90</v>
      </c>
      <c r="BX14" s="35" t="s">
        <v>90</v>
      </c>
      <c r="BY14" s="35" t="s">
        <v>90</v>
      </c>
      <c r="BZ14" s="35" t="s">
        <v>90</v>
      </c>
      <c r="CA14" s="35" t="s">
        <v>90</v>
      </c>
      <c r="CB14" s="35" t="s">
        <v>90</v>
      </c>
      <c r="CC14" s="35" t="s">
        <v>90</v>
      </c>
      <c r="CD14" s="37">
        <v>0.11899999999999999</v>
      </c>
      <c r="CE14" s="35" t="s">
        <v>90</v>
      </c>
      <c r="CF14" s="35" t="s">
        <v>90</v>
      </c>
      <c r="CG14" s="25"/>
      <c r="CH14" s="30" t="s">
        <v>5</v>
      </c>
      <c r="CI14" s="35" t="s">
        <v>90</v>
      </c>
      <c r="CJ14" s="35" t="s">
        <v>90</v>
      </c>
      <c r="CK14" s="35" t="s">
        <v>90</v>
      </c>
      <c r="CL14" s="35" t="s">
        <v>90</v>
      </c>
      <c r="CM14" s="35" t="s">
        <v>90</v>
      </c>
      <c r="CN14" s="35" t="s">
        <v>90</v>
      </c>
      <c r="CO14" s="35" t="s">
        <v>90</v>
      </c>
      <c r="CP14" s="35" t="s">
        <v>90</v>
      </c>
      <c r="CQ14" s="35" t="s">
        <v>90</v>
      </c>
      <c r="CR14" s="35" t="s">
        <v>90</v>
      </c>
      <c r="CS14" s="35">
        <v>0.125</v>
      </c>
      <c r="CT14" s="35" t="s">
        <v>90</v>
      </c>
      <c r="CU14" s="35" t="s">
        <v>90</v>
      </c>
      <c r="CV14" s="35" t="s">
        <v>90</v>
      </c>
      <c r="CW14" s="35" t="s">
        <v>90</v>
      </c>
      <c r="CX14" s="25"/>
      <c r="CY14" s="30" t="s">
        <v>5</v>
      </c>
      <c r="CZ14" s="23" t="s">
        <v>90</v>
      </c>
      <c r="DA14" s="35">
        <v>0.124</v>
      </c>
      <c r="DB14" s="35" t="s">
        <v>90</v>
      </c>
      <c r="DC14" s="35" t="s">
        <v>90</v>
      </c>
      <c r="DD14" s="35" t="s">
        <v>90</v>
      </c>
      <c r="DE14" s="35">
        <v>0.106</v>
      </c>
      <c r="DF14" s="35" t="s">
        <v>90</v>
      </c>
      <c r="DG14" s="35" t="s">
        <v>90</v>
      </c>
    </row>
    <row r="15" spans="1:111" s="1" customFormat="1" ht="18">
      <c r="A15" s="30" t="s">
        <v>17</v>
      </c>
      <c r="B15" s="35" t="s">
        <v>90</v>
      </c>
      <c r="C15" s="35">
        <v>2.9000000000000001E-2</v>
      </c>
      <c r="D15" s="35" t="s">
        <v>90</v>
      </c>
      <c r="E15" s="35">
        <v>3.5000000000000003E-2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 t="s">
        <v>90</v>
      </c>
      <c r="L15" s="35" t="s">
        <v>90</v>
      </c>
      <c r="M15" s="35" t="s">
        <v>90</v>
      </c>
      <c r="N15" s="35" t="s">
        <v>90</v>
      </c>
      <c r="O15" s="35" t="s">
        <v>90</v>
      </c>
      <c r="P15" s="35" t="s">
        <v>90</v>
      </c>
      <c r="Q15" s="35" t="s">
        <v>90</v>
      </c>
      <c r="R15" s="35" t="s">
        <v>90</v>
      </c>
      <c r="S15" s="25"/>
      <c r="T15" s="30" t="s">
        <v>17</v>
      </c>
      <c r="U15" s="23" t="s">
        <v>90</v>
      </c>
      <c r="V15" s="35" t="s">
        <v>90</v>
      </c>
      <c r="W15" s="35" t="s">
        <v>90</v>
      </c>
      <c r="X15" s="23">
        <v>2.1999999999999999E-2</v>
      </c>
      <c r="Y15" s="35" t="s">
        <v>90</v>
      </c>
      <c r="Z15" s="35" t="s">
        <v>90</v>
      </c>
      <c r="AA15" s="35" t="s">
        <v>90</v>
      </c>
      <c r="AB15" s="35" t="s">
        <v>90</v>
      </c>
      <c r="AC15" s="35" t="s">
        <v>90</v>
      </c>
      <c r="AD15" s="35" t="s">
        <v>90</v>
      </c>
      <c r="AE15" s="35" t="s">
        <v>90</v>
      </c>
      <c r="AF15" s="35" t="s">
        <v>90</v>
      </c>
      <c r="AG15" s="35" t="s">
        <v>90</v>
      </c>
      <c r="AH15" s="37" t="s">
        <v>90</v>
      </c>
      <c r="AI15" s="35" t="s">
        <v>90</v>
      </c>
      <c r="AJ15" s="37" t="s">
        <v>90</v>
      </c>
      <c r="AK15" s="35" t="s">
        <v>90</v>
      </c>
      <c r="AL15" s="35" t="s">
        <v>90</v>
      </c>
      <c r="AM15" s="35" t="s">
        <v>90</v>
      </c>
      <c r="AN15" s="35" t="s">
        <v>90</v>
      </c>
      <c r="AO15" s="25"/>
      <c r="AP15" s="30" t="s">
        <v>17</v>
      </c>
      <c r="AQ15" s="35" t="s">
        <v>90</v>
      </c>
      <c r="AR15" s="35">
        <v>2.4E-2</v>
      </c>
      <c r="AS15" s="35">
        <v>2.4E-2</v>
      </c>
      <c r="AT15" s="35" t="s">
        <v>90</v>
      </c>
      <c r="AU15" s="35">
        <v>2.5999999999999999E-2</v>
      </c>
      <c r="AV15" s="35">
        <v>2.7E-2</v>
      </c>
      <c r="AW15" s="35" t="s">
        <v>90</v>
      </c>
      <c r="AX15" s="35" t="s">
        <v>90</v>
      </c>
      <c r="AY15" s="35" t="s">
        <v>90</v>
      </c>
      <c r="AZ15" s="35" t="s">
        <v>90</v>
      </c>
      <c r="BA15" s="25"/>
      <c r="BB15" s="30" t="s">
        <v>17</v>
      </c>
      <c r="BC15" s="35" t="s">
        <v>90</v>
      </c>
      <c r="BD15" s="35" t="s">
        <v>90</v>
      </c>
      <c r="BE15" s="35" t="s">
        <v>90</v>
      </c>
      <c r="BF15" s="35">
        <v>2.4E-2</v>
      </c>
      <c r="BG15" s="35" t="s">
        <v>90</v>
      </c>
      <c r="BH15" s="35">
        <v>2.8000000000000001E-2</v>
      </c>
      <c r="BI15" s="35" t="s">
        <v>90</v>
      </c>
      <c r="BJ15" s="35" t="s">
        <v>90</v>
      </c>
      <c r="BK15" s="35" t="s">
        <v>90</v>
      </c>
      <c r="BL15" s="35" t="s">
        <v>90</v>
      </c>
      <c r="BM15" s="35">
        <v>2.5000000000000001E-2</v>
      </c>
      <c r="BN15" s="35" t="s">
        <v>90</v>
      </c>
      <c r="BO15" s="35" t="s">
        <v>90</v>
      </c>
      <c r="BP15" s="35" t="s">
        <v>90</v>
      </c>
      <c r="BQ15" s="35" t="s">
        <v>90</v>
      </c>
      <c r="BR15" s="35" t="s">
        <v>90</v>
      </c>
      <c r="BS15" s="35" t="s">
        <v>90</v>
      </c>
      <c r="BT15" s="35" t="s">
        <v>90</v>
      </c>
      <c r="BU15" s="35" t="s">
        <v>90</v>
      </c>
      <c r="BV15" s="35" t="s">
        <v>90</v>
      </c>
      <c r="BW15" s="35">
        <v>2.7E-2</v>
      </c>
      <c r="BX15" s="35" t="s">
        <v>90</v>
      </c>
      <c r="BY15" s="35" t="s">
        <v>90</v>
      </c>
      <c r="BZ15" s="35" t="s">
        <v>90</v>
      </c>
      <c r="CA15" s="35">
        <v>2.5000000000000001E-2</v>
      </c>
      <c r="CB15" s="35">
        <v>2.8000000000000001E-2</v>
      </c>
      <c r="CC15" s="35">
        <v>3.4000000000000002E-2</v>
      </c>
      <c r="CD15" s="37" t="s">
        <v>90</v>
      </c>
      <c r="CE15" s="35">
        <v>2.3E-2</v>
      </c>
      <c r="CF15" s="35" t="s">
        <v>90</v>
      </c>
      <c r="CG15" s="25"/>
      <c r="CH15" s="30" t="s">
        <v>17</v>
      </c>
      <c r="CI15" s="35">
        <v>3.2000000000000001E-2</v>
      </c>
      <c r="CJ15" s="35" t="s">
        <v>90</v>
      </c>
      <c r="CK15" s="35" t="s">
        <v>90</v>
      </c>
      <c r="CL15" s="35" t="s">
        <v>90</v>
      </c>
      <c r="CM15" s="35" t="s">
        <v>90</v>
      </c>
      <c r="CN15" s="35">
        <v>2.3E-2</v>
      </c>
      <c r="CO15" s="35" t="s">
        <v>90</v>
      </c>
      <c r="CP15" s="35">
        <v>2.4E-2</v>
      </c>
      <c r="CQ15" s="35" t="s">
        <v>90</v>
      </c>
      <c r="CR15" s="35" t="s">
        <v>90</v>
      </c>
      <c r="CS15" s="35">
        <v>2.3E-2</v>
      </c>
      <c r="CT15" s="35" t="s">
        <v>90</v>
      </c>
      <c r="CU15" s="35" t="s">
        <v>90</v>
      </c>
      <c r="CV15" s="35" t="s">
        <v>90</v>
      </c>
      <c r="CW15" s="35" t="s">
        <v>90</v>
      </c>
      <c r="CX15" s="25"/>
      <c r="CY15" s="30" t="s">
        <v>17</v>
      </c>
      <c r="CZ15" s="23" t="s">
        <v>90</v>
      </c>
      <c r="DA15" s="35" t="s">
        <v>90</v>
      </c>
      <c r="DB15" s="35" t="s">
        <v>90</v>
      </c>
      <c r="DC15" s="35" t="s">
        <v>90</v>
      </c>
      <c r="DD15" s="35" t="s">
        <v>90</v>
      </c>
      <c r="DE15" s="35" t="s">
        <v>90</v>
      </c>
      <c r="DF15" s="35" t="s">
        <v>90</v>
      </c>
      <c r="DG15" s="35" t="s">
        <v>90</v>
      </c>
    </row>
    <row r="16" spans="1:111" s="1" customFormat="1" ht="18">
      <c r="A16" s="30" t="s">
        <v>18</v>
      </c>
      <c r="B16" s="35" t="s">
        <v>90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 t="s">
        <v>90</v>
      </c>
      <c r="N16" s="35" t="s">
        <v>90</v>
      </c>
      <c r="O16" s="35" t="s">
        <v>90</v>
      </c>
      <c r="P16" s="35" t="s">
        <v>90</v>
      </c>
      <c r="Q16" s="35" t="s">
        <v>90</v>
      </c>
      <c r="R16" s="35" t="s">
        <v>90</v>
      </c>
      <c r="S16" s="25"/>
      <c r="T16" s="30" t="s">
        <v>18</v>
      </c>
      <c r="U16" s="23" t="s">
        <v>90</v>
      </c>
      <c r="V16" s="35" t="s">
        <v>90</v>
      </c>
      <c r="W16" s="35" t="s">
        <v>90</v>
      </c>
      <c r="X16" s="23" t="s">
        <v>90</v>
      </c>
      <c r="Y16" s="35" t="s">
        <v>90</v>
      </c>
      <c r="Z16" s="35" t="s">
        <v>90</v>
      </c>
      <c r="AA16" s="35" t="s">
        <v>90</v>
      </c>
      <c r="AB16" s="35" t="s">
        <v>90</v>
      </c>
      <c r="AC16" s="35" t="s">
        <v>90</v>
      </c>
      <c r="AD16" s="35" t="s">
        <v>90</v>
      </c>
      <c r="AE16" s="35" t="s">
        <v>90</v>
      </c>
      <c r="AF16" s="35" t="s">
        <v>90</v>
      </c>
      <c r="AG16" s="35" t="s">
        <v>90</v>
      </c>
      <c r="AH16" s="37" t="s">
        <v>90</v>
      </c>
      <c r="AI16" s="35" t="s">
        <v>90</v>
      </c>
      <c r="AJ16" s="37" t="s">
        <v>90</v>
      </c>
      <c r="AK16" s="35" t="s">
        <v>90</v>
      </c>
      <c r="AL16" s="35" t="s">
        <v>90</v>
      </c>
      <c r="AM16" s="35" t="s">
        <v>90</v>
      </c>
      <c r="AN16" s="35" t="s">
        <v>90</v>
      </c>
      <c r="AO16" s="25"/>
      <c r="AP16" s="30" t="s">
        <v>18</v>
      </c>
      <c r="AQ16" s="35" t="s">
        <v>90</v>
      </c>
      <c r="AR16" s="35" t="s">
        <v>90</v>
      </c>
      <c r="AS16" s="35" t="s">
        <v>90</v>
      </c>
      <c r="AT16" s="35" t="s">
        <v>90</v>
      </c>
      <c r="AU16" s="35" t="s">
        <v>90</v>
      </c>
      <c r="AV16" s="35" t="s">
        <v>90</v>
      </c>
      <c r="AW16" s="35" t="s">
        <v>90</v>
      </c>
      <c r="AX16" s="35" t="s">
        <v>90</v>
      </c>
      <c r="AY16" s="35" t="s">
        <v>90</v>
      </c>
      <c r="AZ16" s="35" t="s">
        <v>90</v>
      </c>
      <c r="BA16" s="25"/>
      <c r="BB16" s="30" t="s">
        <v>18</v>
      </c>
      <c r="BC16" s="35" t="s">
        <v>90</v>
      </c>
      <c r="BD16" s="35" t="s">
        <v>90</v>
      </c>
      <c r="BE16" s="35" t="s">
        <v>90</v>
      </c>
      <c r="BF16" s="35" t="s">
        <v>90</v>
      </c>
      <c r="BG16" s="35" t="s">
        <v>90</v>
      </c>
      <c r="BH16" s="35" t="s">
        <v>90</v>
      </c>
      <c r="BI16" s="35" t="s">
        <v>90</v>
      </c>
      <c r="BJ16" s="35" t="s">
        <v>90</v>
      </c>
      <c r="BK16" s="35" t="s">
        <v>90</v>
      </c>
      <c r="BL16" s="35" t="s">
        <v>90</v>
      </c>
      <c r="BM16" s="35" t="s">
        <v>90</v>
      </c>
      <c r="BN16" s="35" t="s">
        <v>90</v>
      </c>
      <c r="BO16" s="35" t="s">
        <v>90</v>
      </c>
      <c r="BP16" s="35" t="s">
        <v>90</v>
      </c>
      <c r="BQ16" s="35" t="s">
        <v>90</v>
      </c>
      <c r="BR16" s="35" t="s">
        <v>90</v>
      </c>
      <c r="BS16" s="35" t="s">
        <v>90</v>
      </c>
      <c r="BT16" s="35" t="s">
        <v>90</v>
      </c>
      <c r="BU16" s="35" t="s">
        <v>90</v>
      </c>
      <c r="BV16" s="35" t="s">
        <v>90</v>
      </c>
      <c r="BW16" s="35" t="s">
        <v>90</v>
      </c>
      <c r="BX16" s="35" t="s">
        <v>90</v>
      </c>
      <c r="BY16" s="35" t="s">
        <v>90</v>
      </c>
      <c r="BZ16" s="35" t="s">
        <v>90</v>
      </c>
      <c r="CA16" s="35" t="s">
        <v>90</v>
      </c>
      <c r="CB16" s="35" t="s">
        <v>90</v>
      </c>
      <c r="CC16" s="35" t="s">
        <v>90</v>
      </c>
      <c r="CD16" s="37" t="s">
        <v>90</v>
      </c>
      <c r="CE16" s="35" t="s">
        <v>90</v>
      </c>
      <c r="CF16" s="35" t="s">
        <v>90</v>
      </c>
      <c r="CG16" s="25"/>
      <c r="CH16" s="30" t="s">
        <v>18</v>
      </c>
      <c r="CI16" s="35" t="s">
        <v>90</v>
      </c>
      <c r="CJ16" s="35" t="s">
        <v>90</v>
      </c>
      <c r="CK16" s="35" t="s">
        <v>90</v>
      </c>
      <c r="CL16" s="35" t="s">
        <v>90</v>
      </c>
      <c r="CM16" s="35" t="s">
        <v>90</v>
      </c>
      <c r="CN16" s="35" t="s">
        <v>90</v>
      </c>
      <c r="CO16" s="35" t="s">
        <v>90</v>
      </c>
      <c r="CP16" s="35" t="s">
        <v>90</v>
      </c>
      <c r="CQ16" s="35" t="s">
        <v>90</v>
      </c>
      <c r="CR16" s="35" t="s">
        <v>90</v>
      </c>
      <c r="CS16" s="35" t="s">
        <v>90</v>
      </c>
      <c r="CT16" s="35" t="s">
        <v>90</v>
      </c>
      <c r="CU16" s="35" t="s">
        <v>90</v>
      </c>
      <c r="CV16" s="35" t="s">
        <v>90</v>
      </c>
      <c r="CW16" s="35" t="s">
        <v>90</v>
      </c>
      <c r="CX16" s="25"/>
      <c r="CY16" s="30" t="s">
        <v>18</v>
      </c>
      <c r="CZ16" s="23" t="s">
        <v>90</v>
      </c>
      <c r="DA16" s="35" t="s">
        <v>90</v>
      </c>
      <c r="DB16" s="35" t="s">
        <v>90</v>
      </c>
      <c r="DC16" s="35" t="s">
        <v>90</v>
      </c>
      <c r="DD16" s="35" t="s">
        <v>90</v>
      </c>
      <c r="DE16" s="35" t="s">
        <v>90</v>
      </c>
      <c r="DF16" s="35" t="s">
        <v>90</v>
      </c>
      <c r="DG16" s="35" t="s">
        <v>90</v>
      </c>
    </row>
    <row r="17" spans="1:111" ht="16">
      <c r="A17" s="33" t="s">
        <v>12</v>
      </c>
      <c r="B17" s="36">
        <f>SUM(B6:B16)</f>
        <v>100.193</v>
      </c>
      <c r="C17" s="36">
        <f t="shared" ref="C17:BN17" si="0">SUM(C6:C16)</f>
        <v>100.60699999999999</v>
      </c>
      <c r="D17" s="36">
        <f t="shared" si="0"/>
        <v>100.37100000000001</v>
      </c>
      <c r="E17" s="36">
        <f t="shared" si="0"/>
        <v>100.39699999999999</v>
      </c>
      <c r="F17" s="36">
        <f t="shared" si="0"/>
        <v>101.00600000000003</v>
      </c>
      <c r="G17" s="36">
        <f t="shared" si="0"/>
        <v>100.86799999999999</v>
      </c>
      <c r="H17" s="36">
        <f t="shared" si="0"/>
        <v>99.981999999999999</v>
      </c>
      <c r="I17" s="36">
        <f t="shared" si="0"/>
        <v>100.53</v>
      </c>
      <c r="J17" s="36">
        <f t="shared" si="0"/>
        <v>100.45899999999999</v>
      </c>
      <c r="K17" s="36">
        <f t="shared" si="0"/>
        <v>100.121</v>
      </c>
      <c r="L17" s="36">
        <f t="shared" si="0"/>
        <v>100.36799999999999</v>
      </c>
      <c r="M17" s="36">
        <f t="shared" si="0"/>
        <v>100.331</v>
      </c>
      <c r="N17" s="36">
        <f t="shared" si="0"/>
        <v>99.940999999999988</v>
      </c>
      <c r="O17" s="36">
        <f t="shared" si="0"/>
        <v>100.627</v>
      </c>
      <c r="P17" s="36">
        <f t="shared" si="0"/>
        <v>100.444</v>
      </c>
      <c r="Q17" s="36">
        <f t="shared" si="0"/>
        <v>100.28099999999999</v>
      </c>
      <c r="R17" s="36">
        <f t="shared" si="0"/>
        <v>100.44900000000001</v>
      </c>
      <c r="S17" s="34"/>
      <c r="T17" s="33" t="s">
        <v>12</v>
      </c>
      <c r="U17" s="36">
        <f t="shared" si="0"/>
        <v>100.14399999999999</v>
      </c>
      <c r="V17" s="36">
        <f t="shared" si="0"/>
        <v>100.33800000000001</v>
      </c>
      <c r="W17" s="36">
        <f t="shared" si="0"/>
        <v>100.556</v>
      </c>
      <c r="X17" s="36">
        <f t="shared" si="0"/>
        <v>100.46499999999999</v>
      </c>
      <c r="Y17" s="36">
        <f t="shared" si="0"/>
        <v>100.61300000000001</v>
      </c>
      <c r="Z17" s="36">
        <f t="shared" si="0"/>
        <v>99.905000000000001</v>
      </c>
      <c r="AA17" s="36">
        <f t="shared" si="0"/>
        <v>100.49299999999999</v>
      </c>
      <c r="AB17" s="36">
        <f t="shared" si="0"/>
        <v>100.42</v>
      </c>
      <c r="AC17" s="36">
        <f t="shared" si="0"/>
        <v>100.449</v>
      </c>
      <c r="AD17" s="36">
        <f t="shared" si="0"/>
        <v>100.06299999999999</v>
      </c>
      <c r="AE17" s="36">
        <f t="shared" si="0"/>
        <v>99.949999999999989</v>
      </c>
      <c r="AF17" s="36">
        <f t="shared" si="0"/>
        <v>100.24499999999999</v>
      </c>
      <c r="AG17" s="36">
        <f t="shared" si="0"/>
        <v>100.127</v>
      </c>
      <c r="AH17" s="36">
        <f t="shared" si="0"/>
        <v>99.979000000000013</v>
      </c>
      <c r="AI17" s="36">
        <f t="shared" si="0"/>
        <v>100.10600000000001</v>
      </c>
      <c r="AJ17" s="36">
        <f t="shared" si="0"/>
        <v>99.688999999999993</v>
      </c>
      <c r="AK17" s="36">
        <f t="shared" si="0"/>
        <v>100.16</v>
      </c>
      <c r="AL17" s="36">
        <f t="shared" si="0"/>
        <v>100.203</v>
      </c>
      <c r="AM17" s="36">
        <f t="shared" si="0"/>
        <v>100.23100000000001</v>
      </c>
      <c r="AN17" s="36">
        <f t="shared" si="0"/>
        <v>100.30399999999997</v>
      </c>
      <c r="AO17" s="34"/>
      <c r="AP17" s="33" t="s">
        <v>12</v>
      </c>
      <c r="AQ17" s="36">
        <f t="shared" si="0"/>
        <v>99.475000000000009</v>
      </c>
      <c r="AR17" s="36">
        <f t="shared" si="0"/>
        <v>100.024</v>
      </c>
      <c r="AS17" s="36">
        <f t="shared" si="0"/>
        <v>100.229</v>
      </c>
      <c r="AT17" s="36">
        <f t="shared" si="0"/>
        <v>99.567000000000007</v>
      </c>
      <c r="AU17" s="36">
        <f t="shared" si="0"/>
        <v>99.667999999999992</v>
      </c>
      <c r="AV17" s="36">
        <f t="shared" si="0"/>
        <v>99.768000000000015</v>
      </c>
      <c r="AW17" s="36">
        <f t="shared" si="0"/>
        <v>99.817000000000007</v>
      </c>
      <c r="AX17" s="36">
        <f t="shared" si="0"/>
        <v>99.569000000000003</v>
      </c>
      <c r="AY17" s="36">
        <f t="shared" si="0"/>
        <v>99.933000000000007</v>
      </c>
      <c r="AZ17" s="36">
        <f t="shared" si="0"/>
        <v>99.772000000000006</v>
      </c>
      <c r="BA17" s="34"/>
      <c r="BB17" s="33" t="s">
        <v>12</v>
      </c>
      <c r="BC17" s="36">
        <f t="shared" si="0"/>
        <v>99.787999999999997</v>
      </c>
      <c r="BD17" s="36">
        <f t="shared" si="0"/>
        <v>99.500000000000014</v>
      </c>
      <c r="BE17" s="36">
        <f t="shared" si="0"/>
        <v>100.024</v>
      </c>
      <c r="BF17" s="36">
        <f t="shared" si="0"/>
        <v>100.107</v>
      </c>
      <c r="BG17" s="36">
        <f t="shared" si="0"/>
        <v>100.11499999999999</v>
      </c>
      <c r="BH17" s="36">
        <f t="shared" si="0"/>
        <v>99.7</v>
      </c>
      <c r="BI17" s="36">
        <f t="shared" si="0"/>
        <v>100.161</v>
      </c>
      <c r="BJ17" s="36">
        <f t="shared" si="0"/>
        <v>99.964000000000013</v>
      </c>
      <c r="BK17" s="36">
        <f t="shared" si="0"/>
        <v>100.21299999999999</v>
      </c>
      <c r="BL17" s="36">
        <f t="shared" si="0"/>
        <v>99.990999999999985</v>
      </c>
      <c r="BM17" s="36">
        <f t="shared" si="0"/>
        <v>99.825000000000003</v>
      </c>
      <c r="BN17" s="36">
        <f t="shared" si="0"/>
        <v>99.416999999999987</v>
      </c>
      <c r="BO17" s="36">
        <f t="shared" ref="BO17:CF17" si="1">SUM(BO6:BO16)</f>
        <v>100.169</v>
      </c>
      <c r="BP17" s="36">
        <f t="shared" si="1"/>
        <v>100.069</v>
      </c>
      <c r="BQ17" s="36">
        <f t="shared" si="1"/>
        <v>99.968999999999994</v>
      </c>
      <c r="BR17" s="36">
        <f t="shared" si="1"/>
        <v>100.03399999999999</v>
      </c>
      <c r="BS17" s="36">
        <f t="shared" si="1"/>
        <v>100.015</v>
      </c>
      <c r="BT17" s="36">
        <f t="shared" si="1"/>
        <v>99.657999999999987</v>
      </c>
      <c r="BU17" s="36">
        <f t="shared" si="1"/>
        <v>99.912999999999997</v>
      </c>
      <c r="BV17" s="36">
        <f t="shared" si="1"/>
        <v>99.61999999999999</v>
      </c>
      <c r="BW17" s="36">
        <f t="shared" si="1"/>
        <v>100.06099999999999</v>
      </c>
      <c r="BX17" s="36">
        <f t="shared" si="1"/>
        <v>100.015</v>
      </c>
      <c r="BY17" s="36">
        <f t="shared" si="1"/>
        <v>99.936000000000007</v>
      </c>
      <c r="BZ17" s="36">
        <f t="shared" si="1"/>
        <v>100.048</v>
      </c>
      <c r="CA17" s="36">
        <f t="shared" si="1"/>
        <v>100.124</v>
      </c>
      <c r="CB17" s="36">
        <f t="shared" si="1"/>
        <v>100.08200000000001</v>
      </c>
      <c r="CC17" s="36">
        <f t="shared" si="1"/>
        <v>100.241</v>
      </c>
      <c r="CD17" s="36">
        <f t="shared" si="1"/>
        <v>100.102</v>
      </c>
      <c r="CE17" s="36">
        <f t="shared" si="1"/>
        <v>100.196</v>
      </c>
      <c r="CF17" s="36">
        <f t="shared" si="1"/>
        <v>101.59599999999999</v>
      </c>
      <c r="CG17" s="34"/>
      <c r="CH17" s="33" t="s">
        <v>12</v>
      </c>
      <c r="CI17" s="36">
        <f t="shared" ref="CI17:CW17" si="2">SUM(CI6:CI16)</f>
        <v>100.03400000000001</v>
      </c>
      <c r="CJ17" s="36">
        <f t="shared" si="2"/>
        <v>100.285</v>
      </c>
      <c r="CK17" s="36">
        <f t="shared" si="2"/>
        <v>99.956000000000003</v>
      </c>
      <c r="CL17" s="36">
        <f t="shared" si="2"/>
        <v>100.175</v>
      </c>
      <c r="CM17" s="36">
        <f t="shared" si="2"/>
        <v>100.172</v>
      </c>
      <c r="CN17" s="36">
        <f t="shared" si="2"/>
        <v>99.792000000000002</v>
      </c>
      <c r="CO17" s="36">
        <f t="shared" si="2"/>
        <v>100.05099999999999</v>
      </c>
      <c r="CP17" s="36">
        <f t="shared" si="2"/>
        <v>99.98899999999999</v>
      </c>
      <c r="CQ17" s="36">
        <f t="shared" si="2"/>
        <v>100.00200000000001</v>
      </c>
      <c r="CR17" s="36">
        <f t="shared" si="2"/>
        <v>100.18400000000001</v>
      </c>
      <c r="CS17" s="36">
        <f t="shared" si="2"/>
        <v>100.22300000000001</v>
      </c>
      <c r="CT17" s="36">
        <f t="shared" si="2"/>
        <v>99.97999999999999</v>
      </c>
      <c r="CU17" s="36">
        <f t="shared" si="2"/>
        <v>100.042</v>
      </c>
      <c r="CV17" s="36">
        <f t="shared" si="2"/>
        <v>100.246</v>
      </c>
      <c r="CW17" s="36">
        <f t="shared" si="2"/>
        <v>100.59099999999999</v>
      </c>
      <c r="CX17" s="34"/>
      <c r="CY17" s="33" t="s">
        <v>12</v>
      </c>
      <c r="CZ17" s="36">
        <f t="shared" ref="CZ17:DG17" si="3">SUM(CZ6:CZ16)</f>
        <v>100.089</v>
      </c>
      <c r="DA17" s="36">
        <f t="shared" si="3"/>
        <v>100.535</v>
      </c>
      <c r="DB17" s="36">
        <f t="shared" si="3"/>
        <v>100.376</v>
      </c>
      <c r="DC17" s="36">
        <f t="shared" si="3"/>
        <v>100.14100000000001</v>
      </c>
      <c r="DD17" s="36">
        <f t="shared" si="3"/>
        <v>100.42800000000001</v>
      </c>
      <c r="DE17" s="36">
        <f t="shared" si="3"/>
        <v>100.40799999999999</v>
      </c>
      <c r="DF17" s="36">
        <f t="shared" si="3"/>
        <v>99.769000000000005</v>
      </c>
      <c r="DG17" s="36">
        <f t="shared" si="3"/>
        <v>100.194</v>
      </c>
    </row>
    <row r="19" spans="1:111" ht="16">
      <c r="A19" s="24" t="s">
        <v>20</v>
      </c>
      <c r="B19" s="82" t="s">
        <v>103</v>
      </c>
      <c r="C19" s="82" t="s">
        <v>102</v>
      </c>
      <c r="T19" s="26" t="s">
        <v>22</v>
      </c>
      <c r="U19" s="82" t="s">
        <v>103</v>
      </c>
      <c r="V19" s="82" t="s">
        <v>102</v>
      </c>
      <c r="AP19" s="24" t="s">
        <v>24</v>
      </c>
      <c r="AQ19" s="82" t="s">
        <v>103</v>
      </c>
      <c r="AR19" s="82" t="s">
        <v>102</v>
      </c>
      <c r="BB19" s="24" t="s">
        <v>26</v>
      </c>
      <c r="BC19" s="82" t="s">
        <v>103</v>
      </c>
      <c r="BD19" s="82" t="s">
        <v>102</v>
      </c>
      <c r="CH19" s="24" t="s">
        <v>28</v>
      </c>
      <c r="CI19" s="82" t="s">
        <v>103</v>
      </c>
      <c r="CJ19" s="82" t="s">
        <v>102</v>
      </c>
      <c r="CY19" s="41" t="s">
        <v>30</v>
      </c>
      <c r="CZ19" s="82" t="s">
        <v>103</v>
      </c>
      <c r="DA19" s="82" t="s">
        <v>102</v>
      </c>
    </row>
    <row r="20" spans="1:111" ht="16">
      <c r="A20" s="17" t="s">
        <v>6</v>
      </c>
      <c r="B20" s="83">
        <f>AVERAGE(F6:L6)</f>
        <v>58.485285714285716</v>
      </c>
      <c r="C20" s="35">
        <v>58.124000000000002</v>
      </c>
      <c r="T20" s="17" t="s">
        <v>6</v>
      </c>
      <c r="U20" s="83">
        <f>AVERAGE(Z6:AI6)</f>
        <v>58.635199999999998</v>
      </c>
      <c r="V20" s="23">
        <v>58.362000000000002</v>
      </c>
      <c r="AP20" s="17" t="s">
        <v>6</v>
      </c>
      <c r="AQ20" s="83">
        <f>AVERAGE(AT6:AX6)</f>
        <v>58.591999999999999</v>
      </c>
      <c r="AR20" s="83">
        <f>AVERAGE(AQ6,AZ6)</f>
        <v>58.322000000000003</v>
      </c>
      <c r="BB20" s="17" t="s">
        <v>6</v>
      </c>
      <c r="BC20" s="83">
        <f>AVERAGE(BH6:BR6)</f>
        <v>58.761272727272733</v>
      </c>
      <c r="BD20" s="83">
        <f>AVERAGE(BC6,CF6)</f>
        <v>58.968999999999994</v>
      </c>
      <c r="CH20" s="17" t="s">
        <v>6</v>
      </c>
      <c r="CI20" s="83">
        <f>AVERAGE(CM6:CR6)</f>
        <v>58.801499999999997</v>
      </c>
      <c r="CJ20" s="83">
        <f>AVERAGE(CI6,CW6)</f>
        <v>58.540500000000002</v>
      </c>
      <c r="CY20" s="17" t="s">
        <v>6</v>
      </c>
      <c r="CZ20" s="35">
        <v>58.984000000000002</v>
      </c>
      <c r="DA20" s="83">
        <f>AVERAGE(CZ6,DG6)</f>
        <v>58.350999999999999</v>
      </c>
      <c r="DC20" s="2"/>
      <c r="DD20" s="2"/>
    </row>
    <row r="21" spans="1:111" ht="16">
      <c r="A21" s="17" t="s">
        <v>7</v>
      </c>
      <c r="B21" s="83">
        <f t="shared" ref="B21:B27" si="4">AVERAGE(F7:L7)</f>
        <v>0.66142857142857137</v>
      </c>
      <c r="C21" s="35">
        <v>0.78800000000000003</v>
      </c>
      <c r="T21" s="17" t="s">
        <v>7</v>
      </c>
      <c r="U21" s="83">
        <f t="shared" ref="U21:U27" si="5">AVERAGE(Z7:AI7)</f>
        <v>0.32419999999999999</v>
      </c>
      <c r="V21" s="23">
        <v>0.82</v>
      </c>
      <c r="AP21" s="17" t="s">
        <v>7</v>
      </c>
      <c r="AQ21" s="83">
        <f t="shared" ref="AQ21:AQ27" si="6">AVERAGE(AT7:AX7)</f>
        <v>0.35599999999999998</v>
      </c>
      <c r="AR21" s="83">
        <f t="shared" ref="AR21:AR27" si="7">AVERAGE(AQ7,AZ7)</f>
        <v>0.57000000000000006</v>
      </c>
      <c r="BB21" s="17" t="s">
        <v>7</v>
      </c>
      <c r="BC21" s="83">
        <f t="shared" ref="BC21:BC27" si="8">AVERAGE(BH7:BR7)</f>
        <v>0.29145454545454547</v>
      </c>
      <c r="BD21" s="83">
        <f t="shared" ref="BD21:BD27" si="9">AVERAGE(BC7,CF7)</f>
        <v>0.60599999999999998</v>
      </c>
      <c r="CH21" s="17" t="s">
        <v>7</v>
      </c>
      <c r="CI21" s="83">
        <f t="shared" ref="CI21:CI27" si="10">AVERAGE(CM7:CR7)</f>
        <v>0.38783333333333331</v>
      </c>
      <c r="CJ21" s="83">
        <f t="shared" ref="CJ21:CJ29" si="11">AVERAGE(CI7,CW7)</f>
        <v>0.68700000000000006</v>
      </c>
      <c r="CY21" s="17" t="s">
        <v>7</v>
      </c>
      <c r="CZ21" s="35">
        <v>0.378</v>
      </c>
      <c r="DA21" s="83">
        <f t="shared" ref="DA21:DA27" si="12">AVERAGE(CZ7,DG7)</f>
        <v>0.98549999999999993</v>
      </c>
    </row>
    <row r="22" spans="1:111">
      <c r="A22" s="17" t="s">
        <v>8</v>
      </c>
      <c r="B22" s="83" t="s">
        <v>90</v>
      </c>
      <c r="C22" s="83" t="s">
        <v>90</v>
      </c>
      <c r="T22" s="17" t="s">
        <v>8</v>
      </c>
      <c r="U22" s="83" t="s">
        <v>90</v>
      </c>
      <c r="V22" s="83" t="s">
        <v>90</v>
      </c>
      <c r="AP22" s="17" t="s">
        <v>8</v>
      </c>
      <c r="AQ22" s="83" t="s">
        <v>90</v>
      </c>
      <c r="AR22" s="83" t="s">
        <v>90</v>
      </c>
      <c r="BB22" s="17" t="s">
        <v>8</v>
      </c>
      <c r="BC22" s="83" t="s">
        <v>90</v>
      </c>
      <c r="BD22" s="83" t="s">
        <v>90</v>
      </c>
      <c r="CH22" s="17" t="s">
        <v>8</v>
      </c>
      <c r="CI22" s="83" t="s">
        <v>90</v>
      </c>
      <c r="CJ22" s="83" t="s">
        <v>90</v>
      </c>
      <c r="CY22" s="17" t="s">
        <v>8</v>
      </c>
      <c r="CZ22" s="83" t="s">
        <v>90</v>
      </c>
      <c r="DA22" s="83" t="s">
        <v>90</v>
      </c>
      <c r="DC22" s="2"/>
      <c r="DD22" s="2"/>
    </row>
    <row r="23" spans="1:111" ht="18.75" customHeight="1">
      <c r="A23" s="17" t="s">
        <v>9</v>
      </c>
      <c r="B23" s="83">
        <f t="shared" si="4"/>
        <v>0.13257142857142859</v>
      </c>
      <c r="C23" s="35">
        <v>0.188</v>
      </c>
      <c r="T23" s="17" t="s">
        <v>9</v>
      </c>
      <c r="U23" s="83">
        <f t="shared" si="5"/>
        <v>9.8624999999999977E-2</v>
      </c>
      <c r="V23" s="38">
        <v>0.17</v>
      </c>
      <c r="AP23" s="17" t="s">
        <v>9</v>
      </c>
      <c r="AQ23" s="83">
        <f t="shared" si="6"/>
        <v>0.1105</v>
      </c>
      <c r="AR23" s="83">
        <f t="shared" si="7"/>
        <v>0.15</v>
      </c>
      <c r="BB23" s="17" t="s">
        <v>9</v>
      </c>
      <c r="BC23" s="83">
        <f t="shared" si="8"/>
        <v>0.10349999999999999</v>
      </c>
      <c r="BD23" s="83">
        <f t="shared" si="9"/>
        <v>0.13750000000000001</v>
      </c>
      <c r="CH23" s="17" t="s">
        <v>9</v>
      </c>
      <c r="CI23" s="83">
        <f t="shared" si="10"/>
        <v>0.11933333333333333</v>
      </c>
      <c r="CJ23" s="83">
        <f t="shared" si="11"/>
        <v>0.13700000000000001</v>
      </c>
      <c r="CY23" s="17" t="s">
        <v>9</v>
      </c>
      <c r="CZ23" s="35">
        <v>0.06</v>
      </c>
      <c r="DA23" s="83">
        <f t="shared" si="12"/>
        <v>0.16499999999999998</v>
      </c>
    </row>
    <row r="24" spans="1:111" s="2" customFormat="1" ht="16">
      <c r="A24" s="18" t="s">
        <v>4</v>
      </c>
      <c r="B24" s="83">
        <f t="shared" si="4"/>
        <v>4.7727142857142857</v>
      </c>
      <c r="C24" s="35">
        <v>4.6369999999999996</v>
      </c>
      <c r="T24" s="18" t="s">
        <v>4</v>
      </c>
      <c r="U24" s="83">
        <f t="shared" si="5"/>
        <v>4.6066000000000003</v>
      </c>
      <c r="V24" s="23">
        <v>4.7759999999999998</v>
      </c>
      <c r="W24" s="11"/>
      <c r="Z24" s="11"/>
      <c r="AA24" s="11"/>
      <c r="AB24" s="11"/>
      <c r="AC24" s="11"/>
      <c r="AD24" s="11"/>
      <c r="AE24" s="11"/>
      <c r="AF24" s="11"/>
      <c r="AG24" s="11"/>
      <c r="AH24" s="12"/>
      <c r="AI24" s="11"/>
      <c r="AJ24" s="12"/>
      <c r="AK24" s="11"/>
      <c r="AL24" s="11"/>
      <c r="AM24" s="11"/>
      <c r="AN24" s="11"/>
      <c r="AO24" s="11"/>
      <c r="AP24" s="18" t="s">
        <v>4</v>
      </c>
      <c r="AQ24" s="83">
        <f t="shared" si="6"/>
        <v>4.5046000000000008</v>
      </c>
      <c r="AR24" s="83">
        <f t="shared" si="7"/>
        <v>4.6289999999999996</v>
      </c>
      <c r="BB24" s="18" t="s">
        <v>4</v>
      </c>
      <c r="BC24" s="83">
        <f t="shared" si="8"/>
        <v>4.581818181818182</v>
      </c>
      <c r="BD24" s="83">
        <f t="shared" si="9"/>
        <v>4.6639999999999997</v>
      </c>
      <c r="CD24" s="13"/>
      <c r="CH24" s="18" t="s">
        <v>4</v>
      </c>
      <c r="CI24" s="83">
        <f t="shared" si="10"/>
        <v>4.6154999999999999</v>
      </c>
      <c r="CJ24" s="83">
        <f t="shared" si="11"/>
        <v>4.7664999999999997</v>
      </c>
      <c r="CY24" s="18" t="s">
        <v>4</v>
      </c>
      <c r="CZ24" s="35">
        <v>4.7140000000000004</v>
      </c>
      <c r="DA24" s="83">
        <f t="shared" si="12"/>
        <v>4.7610000000000001</v>
      </c>
      <c r="DC24"/>
      <c r="DD24"/>
    </row>
    <row r="25" spans="1:111" s="2" customFormat="1" ht="16">
      <c r="A25" s="17" t="s">
        <v>3</v>
      </c>
      <c r="B25" s="83">
        <f t="shared" si="4"/>
        <v>0.10857142857142857</v>
      </c>
      <c r="C25" s="35">
        <v>0.123</v>
      </c>
      <c r="T25" s="17" t="s">
        <v>3</v>
      </c>
      <c r="U25" s="83">
        <f t="shared" si="5"/>
        <v>0.1036</v>
      </c>
      <c r="V25" s="23">
        <v>0.115</v>
      </c>
      <c r="AH25" s="13"/>
      <c r="AJ25" s="13"/>
      <c r="AP25" s="17" t="s">
        <v>3</v>
      </c>
      <c r="AQ25" s="83">
        <f t="shared" si="6"/>
        <v>0.1012</v>
      </c>
      <c r="AR25" s="83">
        <f t="shared" si="7"/>
        <v>0.109</v>
      </c>
      <c r="BB25" s="17" t="s">
        <v>3</v>
      </c>
      <c r="BC25" s="83">
        <f t="shared" si="8"/>
        <v>0.1072</v>
      </c>
      <c r="BD25" s="83">
        <f t="shared" si="9"/>
        <v>9.8500000000000004E-2</v>
      </c>
      <c r="CD25" s="13"/>
      <c r="CH25" s="17" t="s">
        <v>3</v>
      </c>
      <c r="CI25" s="83">
        <f t="shared" si="10"/>
        <v>9.3166666666666662E-2</v>
      </c>
      <c r="CJ25" s="83">
        <f t="shared" si="11"/>
        <v>0.10450000000000001</v>
      </c>
      <c r="CY25" s="17" t="s">
        <v>3</v>
      </c>
      <c r="CZ25" s="35">
        <v>0.125</v>
      </c>
      <c r="DA25" s="83">
        <f t="shared" si="12"/>
        <v>9.2999999999999999E-2</v>
      </c>
    </row>
    <row r="26" spans="1:111" s="2" customFormat="1" ht="16">
      <c r="A26" s="17" t="s">
        <v>1</v>
      </c>
      <c r="B26" s="83">
        <f t="shared" si="4"/>
        <v>36.199714285714286</v>
      </c>
      <c r="C26" s="35">
        <v>36.133000000000003</v>
      </c>
      <c r="T26" s="17" t="s">
        <v>1</v>
      </c>
      <c r="U26" s="83">
        <f t="shared" si="5"/>
        <v>36.293999999999997</v>
      </c>
      <c r="V26" s="23">
        <v>35.741999999999997</v>
      </c>
      <c r="AH26" s="13"/>
      <c r="AJ26" s="13"/>
      <c r="AP26" s="17" t="s">
        <v>1</v>
      </c>
      <c r="AQ26" s="83">
        <f t="shared" si="6"/>
        <v>35.9206</v>
      </c>
      <c r="AR26" s="83">
        <f t="shared" si="7"/>
        <v>35.711500000000001</v>
      </c>
      <c r="BB26" s="17" t="s">
        <v>1</v>
      </c>
      <c r="BC26" s="83">
        <f t="shared" si="8"/>
        <v>36.01109090909091</v>
      </c>
      <c r="BD26" s="83">
        <f t="shared" si="9"/>
        <v>36.022999999999996</v>
      </c>
      <c r="CD26" s="13"/>
      <c r="CH26" s="17" t="s">
        <v>1</v>
      </c>
      <c r="CI26" s="83">
        <f t="shared" si="10"/>
        <v>35.956500000000005</v>
      </c>
      <c r="CJ26" s="83">
        <f t="shared" si="11"/>
        <v>35.927999999999997</v>
      </c>
      <c r="CY26" s="17" t="s">
        <v>1</v>
      </c>
      <c r="CZ26" s="35">
        <v>36.131</v>
      </c>
      <c r="DA26" s="83">
        <f t="shared" si="12"/>
        <v>35.601500000000001</v>
      </c>
    </row>
    <row r="27" spans="1:111" s="2" customFormat="1" ht="16">
      <c r="A27" s="17" t="s">
        <v>2</v>
      </c>
      <c r="B27" s="83">
        <f t="shared" si="4"/>
        <v>0.11599999999999999</v>
      </c>
      <c r="C27" s="35">
        <v>0.2</v>
      </c>
      <c r="T27" s="17" t="s">
        <v>2</v>
      </c>
      <c r="U27" s="83">
        <f t="shared" si="5"/>
        <v>9.7699999999999981E-2</v>
      </c>
      <c r="V27" s="23">
        <v>0.159</v>
      </c>
      <c r="AH27" s="13"/>
      <c r="AJ27" s="13"/>
      <c r="AP27" s="17" t="s">
        <v>2</v>
      </c>
      <c r="AQ27" s="83">
        <f t="shared" si="6"/>
        <v>0.10440000000000001</v>
      </c>
      <c r="AR27" s="83">
        <f t="shared" si="7"/>
        <v>0.13200000000000001</v>
      </c>
      <c r="BB27" s="17" t="s">
        <v>2</v>
      </c>
      <c r="BC27" s="83">
        <f t="shared" si="8"/>
        <v>9.2999999999999985E-2</v>
      </c>
      <c r="BD27" s="83">
        <f t="shared" si="9"/>
        <v>0.13900000000000001</v>
      </c>
      <c r="CD27" s="13"/>
      <c r="CH27" s="17" t="s">
        <v>2</v>
      </c>
      <c r="CI27" s="83">
        <f t="shared" si="10"/>
        <v>0.10966666666666668</v>
      </c>
      <c r="CJ27" s="83">
        <f t="shared" si="11"/>
        <v>0.13300000000000001</v>
      </c>
      <c r="CY27" s="17" t="s">
        <v>2</v>
      </c>
      <c r="CZ27" s="35">
        <v>9.6000000000000002E-2</v>
      </c>
      <c r="DA27" s="83">
        <f t="shared" si="12"/>
        <v>0.1845</v>
      </c>
      <c r="DC27"/>
      <c r="DD27"/>
    </row>
    <row r="28" spans="1:111" s="2" customFormat="1">
      <c r="A28" s="17" t="s">
        <v>5</v>
      </c>
      <c r="B28" s="83" t="s">
        <v>90</v>
      </c>
      <c r="C28" s="83" t="s">
        <v>90</v>
      </c>
      <c r="T28" s="17" t="s">
        <v>5</v>
      </c>
      <c r="U28" s="83" t="s">
        <v>90</v>
      </c>
      <c r="V28" s="83" t="s">
        <v>90</v>
      </c>
      <c r="AH28" s="13"/>
      <c r="AJ28" s="13"/>
      <c r="AP28" s="17" t="s">
        <v>5</v>
      </c>
      <c r="AQ28" s="83" t="s">
        <v>90</v>
      </c>
      <c r="AR28" s="83" t="s">
        <v>90</v>
      </c>
      <c r="BB28" s="17" t="s">
        <v>5</v>
      </c>
      <c r="BC28" s="83" t="s">
        <v>90</v>
      </c>
      <c r="BD28" s="83" t="s">
        <v>90</v>
      </c>
      <c r="CD28" s="13"/>
      <c r="CH28" s="17" t="s">
        <v>5</v>
      </c>
      <c r="CI28" s="83" t="s">
        <v>90</v>
      </c>
      <c r="CJ28" s="83" t="s">
        <v>90</v>
      </c>
      <c r="CY28" s="17" t="s">
        <v>5</v>
      </c>
      <c r="CZ28" s="83" t="s">
        <v>90</v>
      </c>
      <c r="DA28" s="83" t="s">
        <v>90</v>
      </c>
    </row>
    <row r="29" spans="1:111" s="2" customFormat="1">
      <c r="A29" s="17" t="s">
        <v>10</v>
      </c>
      <c r="B29" s="83" t="s">
        <v>90</v>
      </c>
      <c r="C29" s="83" t="s">
        <v>90</v>
      </c>
      <c r="T29" s="17" t="s">
        <v>10</v>
      </c>
      <c r="U29" s="83" t="s">
        <v>90</v>
      </c>
      <c r="V29" s="83" t="s">
        <v>90</v>
      </c>
      <c r="AH29" s="13"/>
      <c r="AJ29" s="13"/>
      <c r="AP29" s="17" t="s">
        <v>10</v>
      </c>
      <c r="AQ29" s="83" t="s">
        <v>90</v>
      </c>
      <c r="AR29" s="83" t="s">
        <v>90</v>
      </c>
      <c r="BB29" s="17" t="s">
        <v>10</v>
      </c>
      <c r="BC29" s="83" t="s">
        <v>90</v>
      </c>
      <c r="BD29" s="83" t="s">
        <v>90</v>
      </c>
      <c r="CD29" s="13"/>
      <c r="CH29" s="17" t="s">
        <v>10</v>
      </c>
      <c r="CI29" s="83" t="s">
        <v>109</v>
      </c>
      <c r="CJ29" s="83">
        <f t="shared" si="11"/>
        <v>3.2000000000000001E-2</v>
      </c>
      <c r="CY29" s="17" t="s">
        <v>10</v>
      </c>
      <c r="CZ29" s="83" t="s">
        <v>90</v>
      </c>
      <c r="DA29" s="83" t="s">
        <v>90</v>
      </c>
    </row>
    <row r="30" spans="1:111" s="2" customFormat="1">
      <c r="A30" s="17" t="s">
        <v>11</v>
      </c>
      <c r="B30" s="83" t="s">
        <v>90</v>
      </c>
      <c r="C30" s="83" t="s">
        <v>90</v>
      </c>
      <c r="T30" s="17" t="s">
        <v>11</v>
      </c>
      <c r="U30" s="83" t="s">
        <v>90</v>
      </c>
      <c r="V30" s="83" t="s">
        <v>90</v>
      </c>
      <c r="AH30" s="13"/>
      <c r="AJ30" s="13"/>
      <c r="AP30" s="17" t="s">
        <v>11</v>
      </c>
      <c r="AQ30" s="83" t="s">
        <v>90</v>
      </c>
      <c r="AR30" s="83" t="s">
        <v>90</v>
      </c>
      <c r="BB30" s="17" t="s">
        <v>11</v>
      </c>
      <c r="BC30" s="83" t="s">
        <v>90</v>
      </c>
      <c r="BD30" s="83" t="s">
        <v>90</v>
      </c>
      <c r="CD30" s="13"/>
      <c r="CH30" s="17" t="s">
        <v>11</v>
      </c>
      <c r="CI30" s="83" t="s">
        <v>109</v>
      </c>
      <c r="CJ30" s="83" t="s">
        <v>109</v>
      </c>
      <c r="CY30" s="17" t="s">
        <v>11</v>
      </c>
      <c r="CZ30" s="83" t="s">
        <v>90</v>
      </c>
      <c r="DA30" s="83" t="s">
        <v>90</v>
      </c>
    </row>
    <row r="31" spans="1:111" s="2" customFormat="1" ht="16">
      <c r="A31" s="19" t="s">
        <v>12</v>
      </c>
      <c r="B31" s="83">
        <f>SUM(B20:B30)</f>
        <v>100.47628571428571</v>
      </c>
      <c r="C31" s="83">
        <f>SUM(C20:C30)</f>
        <v>100.193</v>
      </c>
      <c r="T31" s="19" t="s">
        <v>12</v>
      </c>
      <c r="U31" s="83">
        <f>SUM(U20:U30)</f>
        <v>100.15992499999999</v>
      </c>
      <c r="V31" s="83">
        <f>SUM(V20:V30)</f>
        <v>100.14399999999999</v>
      </c>
      <c r="X31" s="13"/>
      <c r="AH31" s="13"/>
      <c r="AJ31" s="13"/>
      <c r="AP31" s="19" t="s">
        <v>12</v>
      </c>
      <c r="AQ31" s="83">
        <f>SUM(AQ20:AQ30)</f>
        <v>99.689300000000003</v>
      </c>
      <c r="AR31" s="83">
        <f>SUM(AR20:AR30)</f>
        <v>99.623500000000007</v>
      </c>
      <c r="BB31" s="19" t="s">
        <v>12</v>
      </c>
      <c r="BC31" s="83">
        <f>SUM(BC20:BC30)</f>
        <v>99.949336363636363</v>
      </c>
      <c r="BD31" s="83">
        <f>SUM(BD20:BD30)</f>
        <v>100.63699999999999</v>
      </c>
      <c r="CD31" s="13"/>
      <c r="CH31" s="19" t="s">
        <v>12</v>
      </c>
      <c r="CI31" s="83">
        <f>SUM(CI20:CI30)</f>
        <v>100.0835</v>
      </c>
      <c r="CJ31" s="83">
        <f>SUM(CJ20:CJ30)</f>
        <v>100.32849999999999</v>
      </c>
      <c r="CY31" s="19" t="s">
        <v>12</v>
      </c>
      <c r="CZ31" s="36">
        <f>SUM(CZ20:CZ30)</f>
        <v>100.48800000000001</v>
      </c>
      <c r="DA31" s="36">
        <f>SUM(DA20:DA30)</f>
        <v>100.14150000000001</v>
      </c>
    </row>
    <row r="32" spans="1:111" s="2" customFormat="1">
      <c r="A32"/>
      <c r="B32"/>
      <c r="C32"/>
      <c r="T32"/>
      <c r="U32"/>
      <c r="V32"/>
      <c r="X32" s="13"/>
      <c r="AH32" s="13"/>
      <c r="AJ32" s="13"/>
      <c r="AP32"/>
      <c r="AQ32"/>
      <c r="AR32"/>
      <c r="BB32"/>
      <c r="BC32"/>
      <c r="BD32"/>
      <c r="CD32" s="13"/>
      <c r="CH32"/>
      <c r="CI32"/>
      <c r="CJ32"/>
      <c r="CY32"/>
      <c r="CZ32"/>
      <c r="DA32"/>
    </row>
    <row r="33" spans="1:105" s="2" customFormat="1" ht="16">
      <c r="A33" s="24" t="s">
        <v>20</v>
      </c>
      <c r="B33" s="77" t="s">
        <v>100</v>
      </c>
      <c r="C33" s="77" t="s">
        <v>101</v>
      </c>
      <c r="T33" s="26" t="s">
        <v>22</v>
      </c>
      <c r="U33" s="77" t="s">
        <v>100</v>
      </c>
      <c r="V33" s="77" t="s">
        <v>101</v>
      </c>
      <c r="X33" s="13"/>
      <c r="AH33" s="13"/>
      <c r="AJ33" s="13"/>
      <c r="AP33" s="24" t="s">
        <v>24</v>
      </c>
      <c r="AQ33" s="77" t="s">
        <v>100</v>
      </c>
      <c r="AR33" s="77" t="s">
        <v>101</v>
      </c>
      <c r="BB33" s="24" t="s">
        <v>26</v>
      </c>
      <c r="BC33" s="77" t="s">
        <v>100</v>
      </c>
      <c r="BD33" s="77" t="s">
        <v>101</v>
      </c>
      <c r="CD33" s="13"/>
      <c r="CH33" s="24" t="s">
        <v>28</v>
      </c>
      <c r="CI33" s="77" t="s">
        <v>100</v>
      </c>
      <c r="CJ33" s="77" t="s">
        <v>101</v>
      </c>
      <c r="CY33" s="41" t="s">
        <v>30</v>
      </c>
      <c r="CZ33" s="77" t="s">
        <v>100</v>
      </c>
      <c r="DA33" s="77" t="s">
        <v>101</v>
      </c>
    </row>
    <row r="34" spans="1:105" s="2" customFormat="1" ht="16">
      <c r="A34" s="53" t="s">
        <v>92</v>
      </c>
      <c r="B34" s="94">
        <v>1.9902724491002195</v>
      </c>
      <c r="C34" s="94">
        <v>1.9826842688725201</v>
      </c>
      <c r="T34" s="53" t="s">
        <v>92</v>
      </c>
      <c r="U34" s="94">
        <v>2.0005414036077758</v>
      </c>
      <c r="V34" s="94">
        <v>1.9951560958406231</v>
      </c>
      <c r="X34" s="13"/>
      <c r="AH34" s="13"/>
      <c r="AJ34" s="13"/>
      <c r="AP34" s="53" t="s">
        <v>92</v>
      </c>
      <c r="AQ34" s="79">
        <v>2.009894310057093</v>
      </c>
      <c r="AR34" s="79">
        <v>2.0032541563877371</v>
      </c>
      <c r="BB34" s="53" t="s">
        <v>92</v>
      </c>
      <c r="BC34" s="94">
        <v>2.0108668740192992</v>
      </c>
      <c r="BD34" s="94">
        <v>2.0052996189891008</v>
      </c>
      <c r="CD34" s="13"/>
      <c r="CH34" s="53" t="s">
        <v>92</v>
      </c>
      <c r="CI34" s="94">
        <v>2.0104103176564383</v>
      </c>
      <c r="CJ34" s="94">
        <v>1.9965695463484132</v>
      </c>
      <c r="CY34" s="53" t="s">
        <v>92</v>
      </c>
      <c r="CZ34" s="94">
        <v>2.0081280366586229</v>
      </c>
      <c r="DA34" s="94">
        <v>1.9953463713058073</v>
      </c>
    </row>
    <row r="35" spans="1:105" s="2" customFormat="1" ht="16">
      <c r="A35" s="53" t="s">
        <v>93</v>
      </c>
      <c r="B35" s="94">
        <v>9.7275508997805016E-3</v>
      </c>
      <c r="C35" s="94">
        <v>1.7315731127479861E-2</v>
      </c>
      <c r="T35" s="53" t="s">
        <v>93</v>
      </c>
      <c r="U35" s="94">
        <v>0</v>
      </c>
      <c r="V35" s="94">
        <v>4.843904159376855E-3</v>
      </c>
      <c r="X35" s="13"/>
      <c r="AH35" s="13"/>
      <c r="AJ35" s="13"/>
      <c r="AP35" s="53" t="s">
        <v>93</v>
      </c>
      <c r="AQ35" s="79">
        <v>0</v>
      </c>
      <c r="AR35" s="79">
        <v>0</v>
      </c>
      <c r="BB35" s="53" t="s">
        <v>93</v>
      </c>
      <c r="BC35" s="94">
        <v>0</v>
      </c>
      <c r="BD35" s="94">
        <v>0</v>
      </c>
      <c r="CD35" s="13"/>
      <c r="CH35" s="53" t="s">
        <v>93</v>
      </c>
      <c r="CI35" s="94">
        <v>0</v>
      </c>
      <c r="CJ35" s="94">
        <v>3.4304536515867845E-3</v>
      </c>
      <c r="CY35" s="53" t="s">
        <v>93</v>
      </c>
      <c r="CZ35" s="94">
        <v>0</v>
      </c>
      <c r="DA35" s="94">
        <v>4.6536286941927241E-3</v>
      </c>
    </row>
    <row r="36" spans="1:105" s="13" customFormat="1" ht="16">
      <c r="A36" s="53" t="s">
        <v>94</v>
      </c>
      <c r="B36" s="94">
        <v>1.6800315551428326E-2</v>
      </c>
      <c r="C36" s="94">
        <v>1.4363726703563846E-2</v>
      </c>
      <c r="T36" s="53" t="s">
        <v>94</v>
      </c>
      <c r="U36" s="94">
        <v>1.3036337633677789E-2</v>
      </c>
      <c r="V36" s="94">
        <v>2.8194116600551933E-2</v>
      </c>
      <c r="W36" s="2"/>
      <c r="Y36" s="2"/>
      <c r="Z36" s="2"/>
      <c r="AA36" s="2"/>
      <c r="AB36" s="2"/>
      <c r="AC36" s="2"/>
      <c r="AD36" s="2"/>
      <c r="AE36" s="2"/>
      <c r="AF36" s="2"/>
      <c r="AG36" s="2"/>
      <c r="AI36" s="2"/>
      <c r="AJ36" s="14"/>
      <c r="AK36" s="2"/>
      <c r="AL36" s="2"/>
      <c r="AM36" s="2"/>
      <c r="AN36" s="2"/>
      <c r="AO36" s="2"/>
      <c r="AP36" s="53" t="s">
        <v>94</v>
      </c>
      <c r="AQ36" s="79">
        <v>1.4392570062347421E-2</v>
      </c>
      <c r="AR36" s="79">
        <v>2.3074481760138297E-2</v>
      </c>
      <c r="AS36" s="2"/>
      <c r="AT36" s="2"/>
      <c r="AU36" s="2"/>
      <c r="AV36" s="2"/>
      <c r="AW36" s="2"/>
      <c r="AX36" s="2"/>
      <c r="AY36" s="2"/>
      <c r="AZ36" s="2"/>
      <c r="BA36" s="2"/>
      <c r="BB36" s="53" t="s">
        <v>94</v>
      </c>
      <c r="BC36" s="94">
        <v>1.1754831690758775E-2</v>
      </c>
      <c r="BD36" s="94">
        <v>2.4287431492735195E-2</v>
      </c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E36" s="2"/>
      <c r="CF36" s="2"/>
      <c r="CG36" s="2"/>
      <c r="CH36" s="53" t="s">
        <v>94</v>
      </c>
      <c r="CI36" s="94">
        <v>1.5627693631975224E-2</v>
      </c>
      <c r="CJ36" s="94">
        <v>2.4184111472661623E-2</v>
      </c>
      <c r="CY36" s="53" t="s">
        <v>94</v>
      </c>
      <c r="CZ36" s="94">
        <v>1.5167095969204472E-2</v>
      </c>
      <c r="DA36" s="94">
        <v>3.5063704212776006E-2</v>
      </c>
    </row>
    <row r="37" spans="1:105" s="2" customFormat="1">
      <c r="A37" s="53" t="s">
        <v>80</v>
      </c>
      <c r="B37" s="80" t="s">
        <v>89</v>
      </c>
      <c r="C37" s="80" t="s">
        <v>89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53" t="s">
        <v>80</v>
      </c>
      <c r="U37" s="80" t="s">
        <v>89</v>
      </c>
      <c r="V37" s="80" t="s">
        <v>89</v>
      </c>
      <c r="W37" s="15"/>
      <c r="X37" s="16"/>
      <c r="Y37" s="15"/>
      <c r="Z37" s="15"/>
      <c r="AA37" s="15"/>
      <c r="AB37" s="15"/>
      <c r="AC37" s="15"/>
      <c r="AD37" s="15"/>
      <c r="AE37" s="15"/>
      <c r="AF37" s="15"/>
      <c r="AG37" s="15"/>
      <c r="AH37" s="16"/>
      <c r="AI37" s="15"/>
      <c r="AJ37" s="16"/>
      <c r="AK37" s="15"/>
      <c r="AL37" s="15"/>
      <c r="AM37" s="15"/>
      <c r="AN37" s="15"/>
      <c r="AO37" s="15"/>
      <c r="AP37" s="53" t="s">
        <v>80</v>
      </c>
      <c r="AQ37" s="80" t="s">
        <v>89</v>
      </c>
      <c r="AR37" s="80" t="s">
        <v>89</v>
      </c>
      <c r="AS37" s="15"/>
      <c r="AT37" s="15"/>
      <c r="AU37" s="15"/>
      <c r="AV37" s="15"/>
      <c r="AW37" s="15"/>
      <c r="AX37" s="15"/>
      <c r="AY37" s="15"/>
      <c r="AZ37" s="15"/>
      <c r="BA37" s="15"/>
      <c r="BB37" s="53" t="s">
        <v>80</v>
      </c>
      <c r="BC37" s="80" t="s">
        <v>89</v>
      </c>
      <c r="BD37" s="80" t="s">
        <v>89</v>
      </c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6"/>
      <c r="CE37" s="15"/>
      <c r="CF37" s="15"/>
      <c r="CG37" s="15"/>
      <c r="CH37" s="53" t="s">
        <v>80</v>
      </c>
      <c r="CI37" s="80" t="s">
        <v>111</v>
      </c>
      <c r="CJ37" s="80" t="s">
        <v>111</v>
      </c>
      <c r="CY37" s="53" t="s">
        <v>80</v>
      </c>
      <c r="CZ37" s="80" t="s">
        <v>111</v>
      </c>
      <c r="DA37" s="80" t="s">
        <v>111</v>
      </c>
    </row>
    <row r="38" spans="1:105">
      <c r="A38" s="53" t="s">
        <v>81</v>
      </c>
      <c r="B38" s="94">
        <v>3.5669020462017528E-3</v>
      </c>
      <c r="C38" s="94">
        <v>5.0702718746102647E-3</v>
      </c>
      <c r="T38" s="53" t="s">
        <v>81</v>
      </c>
      <c r="U38" s="94">
        <v>2.4196742774076478E-3</v>
      </c>
      <c r="V38" s="94">
        <v>4.5948460607890245E-3</v>
      </c>
      <c r="AP38" s="53" t="s">
        <v>81</v>
      </c>
      <c r="AQ38" s="79">
        <v>2.8097649130275531E-3</v>
      </c>
      <c r="AR38" s="79">
        <v>4.0735235782994473E-3</v>
      </c>
      <c r="BB38" s="53" t="s">
        <v>81</v>
      </c>
      <c r="BC38" s="94">
        <v>2.7326803337062344E-3</v>
      </c>
      <c r="BD38" s="94">
        <v>3.6968645429172743E-3</v>
      </c>
      <c r="CH38" s="53" t="s">
        <v>81</v>
      </c>
      <c r="CI38" s="94">
        <v>2.622064467368282E-3</v>
      </c>
      <c r="CJ38" s="94">
        <v>3.6942298542759471E-3</v>
      </c>
      <c r="CY38" s="53" t="s">
        <v>81</v>
      </c>
      <c r="CZ38" s="94">
        <v>1.6150417757033115E-3</v>
      </c>
      <c r="DA38" s="94">
        <v>4.4609696439928967E-3</v>
      </c>
    </row>
    <row r="39" spans="1:105">
      <c r="A39" s="67" t="s">
        <v>95</v>
      </c>
      <c r="B39" s="79">
        <v>0</v>
      </c>
      <c r="C39" s="79">
        <v>0</v>
      </c>
      <c r="T39" s="67" t="s">
        <v>95</v>
      </c>
      <c r="U39" s="79">
        <v>0</v>
      </c>
      <c r="V39" s="79">
        <v>0</v>
      </c>
      <c r="AP39" s="67" t="s">
        <v>95</v>
      </c>
      <c r="AQ39" s="79">
        <v>0</v>
      </c>
      <c r="AR39" s="79">
        <v>0</v>
      </c>
      <c r="BB39" s="67" t="s">
        <v>95</v>
      </c>
      <c r="BC39" s="79">
        <v>0</v>
      </c>
      <c r="BD39" s="79">
        <v>0</v>
      </c>
      <c r="CH39" s="67" t="s">
        <v>95</v>
      </c>
      <c r="CI39" s="79">
        <v>0</v>
      </c>
      <c r="CJ39" s="79">
        <v>0</v>
      </c>
      <c r="CY39" s="67" t="s">
        <v>95</v>
      </c>
      <c r="CZ39" s="79">
        <v>0</v>
      </c>
      <c r="DA39" s="79">
        <v>0</v>
      </c>
    </row>
    <row r="40" spans="1:105">
      <c r="A40" s="67" t="s">
        <v>96</v>
      </c>
      <c r="B40" s="79">
        <v>0.13582783506780638</v>
      </c>
      <c r="C40" s="79">
        <v>0.13227951362309964</v>
      </c>
      <c r="T40" s="67" t="s">
        <v>96</v>
      </c>
      <c r="U40" s="79">
        <v>0.13143985256312984</v>
      </c>
      <c r="V40" s="79">
        <v>0.13654269111255307</v>
      </c>
      <c r="AP40" s="67" t="s">
        <v>96</v>
      </c>
      <c r="AQ40" s="79">
        <v>0.12922560002974323</v>
      </c>
      <c r="AR40" s="79">
        <v>0.13296834139003563</v>
      </c>
      <c r="BB40" s="67" t="s">
        <v>96</v>
      </c>
      <c r="BC40" s="79">
        <v>0.13112557456263085</v>
      </c>
      <c r="BD40" s="79">
        <v>0.13263907263902619</v>
      </c>
      <c r="CH40" s="67" t="s">
        <v>96</v>
      </c>
      <c r="CI40" s="79">
        <v>0.13196916890263444</v>
      </c>
      <c r="CJ40" s="79">
        <v>0.13595182417183121</v>
      </c>
      <c r="CY40" s="67" t="s">
        <v>96</v>
      </c>
      <c r="CZ40" s="79">
        <v>0.13421596668449357</v>
      </c>
      <c r="DA40" s="79">
        <v>0.13615249386410044</v>
      </c>
    </row>
    <row r="41" spans="1:105">
      <c r="A41" s="53" t="s">
        <v>82</v>
      </c>
      <c r="B41" s="79">
        <v>3.129365922489026E-3</v>
      </c>
      <c r="C41" s="79">
        <v>3.5536778840745274E-3</v>
      </c>
      <c r="T41" s="53" t="s">
        <v>82</v>
      </c>
      <c r="U41" s="79">
        <v>2.9938067966391582E-3</v>
      </c>
      <c r="V41" s="79">
        <v>3.3298098593764506E-3</v>
      </c>
      <c r="AP41" s="53" t="s">
        <v>82</v>
      </c>
      <c r="AQ41" s="79">
        <v>2.9402908469935343E-3</v>
      </c>
      <c r="AR41" s="79">
        <v>3.1710641167514795E-3</v>
      </c>
      <c r="BB41" s="53" t="s">
        <v>82</v>
      </c>
      <c r="BC41" s="79">
        <v>2.9985865204315084E-3</v>
      </c>
      <c r="BD41" s="79">
        <v>2.8370475847603665E-3</v>
      </c>
      <c r="CH41" s="53" t="s">
        <v>82</v>
      </c>
      <c r="CI41" s="79">
        <v>2.6979365916777126E-3</v>
      </c>
      <c r="CJ41" s="79">
        <v>3.0186946627643063E-3</v>
      </c>
      <c r="CY41" s="53" t="s">
        <v>82</v>
      </c>
      <c r="CZ41" s="79">
        <v>3.6044754600821367E-3</v>
      </c>
      <c r="DA41" s="79">
        <v>2.6935672453062541E-3</v>
      </c>
    </row>
    <row r="42" spans="1:105">
      <c r="A42" s="53" t="s">
        <v>83</v>
      </c>
      <c r="B42" s="79">
        <v>1.8364461502081648</v>
      </c>
      <c r="C42" s="79">
        <v>1.8374233359605958</v>
      </c>
      <c r="T42" s="53" t="s">
        <v>83</v>
      </c>
      <c r="U42" s="79">
        <v>1.8459974982864973</v>
      </c>
      <c r="V42" s="79">
        <v>1.8215147974353207</v>
      </c>
      <c r="AP42" s="53" t="s">
        <v>83</v>
      </c>
      <c r="AQ42" s="79">
        <v>1.8369004494412713</v>
      </c>
      <c r="AR42" s="79">
        <v>1.8286006774511734</v>
      </c>
      <c r="BB42" s="53" t="s">
        <v>83</v>
      </c>
      <c r="BC42" s="79">
        <v>1.8371116196713912</v>
      </c>
      <c r="BD42" s="79">
        <v>1.8261755604492043</v>
      </c>
      <c r="CH42" s="53" t="s">
        <v>83</v>
      </c>
      <c r="CI42" s="79">
        <v>1.8326555674186438</v>
      </c>
      <c r="CJ42" s="79">
        <v>1.8267040731168589</v>
      </c>
      <c r="CY42" s="53" t="s">
        <v>83</v>
      </c>
      <c r="CZ42" s="79">
        <v>1.8337676226876609</v>
      </c>
      <c r="DA42" s="79">
        <v>1.814869611708221</v>
      </c>
    </row>
    <row r="43" spans="1:105">
      <c r="A43" s="53" t="s">
        <v>84</v>
      </c>
      <c r="B43" s="79">
        <v>4.2294312039096796E-3</v>
      </c>
      <c r="C43" s="79">
        <v>7.3094739540565451E-3</v>
      </c>
      <c r="T43" s="53" t="s">
        <v>84</v>
      </c>
      <c r="U43" s="79">
        <v>3.5714268348727121E-3</v>
      </c>
      <c r="V43" s="79">
        <v>5.8237389314089033E-3</v>
      </c>
      <c r="AP43" s="53" t="s">
        <v>84</v>
      </c>
      <c r="AQ43" s="79">
        <v>3.8370146495247657E-3</v>
      </c>
      <c r="AR43" s="79">
        <v>4.8577553158643278E-3</v>
      </c>
      <c r="BB43" s="53" t="s">
        <v>84</v>
      </c>
      <c r="BC43" s="79">
        <v>3.4098332017823774E-3</v>
      </c>
      <c r="BD43" s="79">
        <v>5.0644043022555077E-3</v>
      </c>
      <c r="CH43" s="53" t="s">
        <v>84</v>
      </c>
      <c r="CI43" s="79">
        <v>4.0172513312620095E-3</v>
      </c>
      <c r="CJ43" s="79">
        <v>4.8600161964579792E-3</v>
      </c>
      <c r="CY43" s="53" t="s">
        <v>84</v>
      </c>
      <c r="CZ43" s="79">
        <v>3.5017607642324924E-3</v>
      </c>
      <c r="DA43" s="79">
        <v>6.7596533256031573E-3</v>
      </c>
    </row>
    <row r="44" spans="1:105">
      <c r="A44" s="53" t="s">
        <v>85</v>
      </c>
      <c r="B44" s="80" t="s">
        <v>89</v>
      </c>
      <c r="C44" s="80" t="s">
        <v>89</v>
      </c>
      <c r="T44" s="53" t="s">
        <v>85</v>
      </c>
      <c r="U44" s="80" t="s">
        <v>89</v>
      </c>
      <c r="V44" s="80" t="s">
        <v>89</v>
      </c>
      <c r="AP44" s="53" t="s">
        <v>85</v>
      </c>
      <c r="AQ44" s="80" t="s">
        <v>89</v>
      </c>
      <c r="AR44" s="80" t="s">
        <v>89</v>
      </c>
      <c r="BB44" s="53" t="s">
        <v>85</v>
      </c>
      <c r="BC44" s="80" t="s">
        <v>89</v>
      </c>
      <c r="BD44" s="80" t="s">
        <v>89</v>
      </c>
      <c r="CH44" s="53" t="s">
        <v>85</v>
      </c>
      <c r="CI44" s="80" t="s">
        <v>111</v>
      </c>
      <c r="CJ44" s="80" t="s">
        <v>111</v>
      </c>
      <c r="CY44" s="53" t="s">
        <v>85</v>
      </c>
      <c r="CZ44" s="80" t="s">
        <v>111</v>
      </c>
      <c r="DA44" s="80" t="s">
        <v>111</v>
      </c>
    </row>
    <row r="45" spans="1:105">
      <c r="A45" s="53" t="s">
        <v>86</v>
      </c>
      <c r="B45" s="80" t="s">
        <v>89</v>
      </c>
      <c r="C45" s="80" t="s">
        <v>89</v>
      </c>
      <c r="T45" s="53" t="s">
        <v>86</v>
      </c>
      <c r="U45" s="80" t="s">
        <v>89</v>
      </c>
      <c r="V45" s="80" t="s">
        <v>89</v>
      </c>
      <c r="AP45" s="53" t="s">
        <v>86</v>
      </c>
      <c r="AQ45" s="80" t="s">
        <v>89</v>
      </c>
      <c r="AR45" s="80" t="s">
        <v>89</v>
      </c>
      <c r="BB45" s="53" t="s">
        <v>86</v>
      </c>
      <c r="BC45" s="80" t="s">
        <v>89</v>
      </c>
      <c r="BD45" s="80" t="s">
        <v>89</v>
      </c>
      <c r="CH45" s="53" t="s">
        <v>86</v>
      </c>
      <c r="CI45" s="80" t="s">
        <v>111</v>
      </c>
      <c r="CJ45" s="94">
        <v>1.5870505251503993E-3</v>
      </c>
      <c r="CY45" s="53" t="s">
        <v>86</v>
      </c>
      <c r="CZ45" s="80" t="s">
        <v>111</v>
      </c>
      <c r="DA45" s="80" t="s">
        <v>111</v>
      </c>
    </row>
    <row r="46" spans="1:105" ht="16">
      <c r="A46" s="22" t="s">
        <v>12</v>
      </c>
      <c r="B46" s="79">
        <f>SUM(B34:B45)</f>
        <v>4</v>
      </c>
      <c r="C46" s="79">
        <f>SUM(C34:C45)</f>
        <v>4.0000000000000009</v>
      </c>
      <c r="T46" s="22" t="s">
        <v>12</v>
      </c>
      <c r="U46" s="79">
        <f>SUM(U34:U45)</f>
        <v>4</v>
      </c>
      <c r="V46" s="79">
        <f>SUM(V34:V45)</f>
        <v>4</v>
      </c>
      <c r="AP46" s="22" t="s">
        <v>12</v>
      </c>
      <c r="AQ46" s="79">
        <f>SUM(AQ34:AQ45)</f>
        <v>4.0000000000000009</v>
      </c>
      <c r="AR46" s="79">
        <f>SUM(AR34:AR45)</f>
        <v>4</v>
      </c>
      <c r="BB46" s="22" t="s">
        <v>12</v>
      </c>
      <c r="BC46" s="79">
        <f>SUM(BC34:BC45)</f>
        <v>4</v>
      </c>
      <c r="BD46" s="79">
        <f>SUM(BD34:BD45)</f>
        <v>4</v>
      </c>
      <c r="CH46" s="22" t="s">
        <v>12</v>
      </c>
      <c r="CI46" s="79">
        <f>SUM(CI34:CI45)</f>
        <v>3.9999999999999996</v>
      </c>
      <c r="CJ46" s="79">
        <f>SUM(CJ34:CJ45)</f>
        <v>4</v>
      </c>
      <c r="CY46" s="22" t="s">
        <v>12</v>
      </c>
      <c r="CZ46" s="79">
        <f>SUM(CZ34:CZ45)</f>
        <v>4</v>
      </c>
      <c r="DA46" s="79">
        <f>SUM(DA34:DA45)</f>
        <v>4</v>
      </c>
    </row>
  </sheetData>
  <phoneticPr fontId="4" type="noConversion"/>
  <conditionalFormatting sqref="CZ33:DA33 BC33:BD33 AQ33:AR33 U33:V33 B33:C33 CI33:CJ33">
    <cfRule type="cellIs" dxfId="1" priority="14" stopIfTrue="1" operator="lessThanOrEqual">
      <formula>$M$7</formula>
    </cfRule>
  </conditionalFormatting>
  <conditionalFormatting sqref="DA33 BD33 AR33 V33 C33 CJ33">
    <cfRule type="cellIs" dxfId="0" priority="13" stopIfTrue="1" operator="lessThanOrEqual">
      <formula>$N$7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2015-04-15T03:27:59Z</dcterms:created>
  <dcterms:modified xsi:type="dcterms:W3CDTF">2017-02-23T16:32:41Z</dcterms:modified>
</cp:coreProperties>
</file>