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9440" windowHeight="12240" activeTab="0"/>
  </bookViews>
  <sheets>
    <sheet name="SM Table" sheetId="1" r:id="rId1"/>
  </sheets>
  <externalReferences>
    <externalReference r:id="rId4"/>
    <externalReference r:id="rId5"/>
  </externalReferences>
  <definedNames>
    <definedName name="_xlnm._FilterDatabase" localSheetId="0" hidden="1">'SM Table'!$A$2:$EW$72</definedName>
    <definedName name="what">'[2]Все опыты'!$A$2:$HA$314</definedName>
    <definedName name="поиск_работы">'[1]Все опыты'!$A$2:$HA$314</definedName>
  </definedNames>
  <calcPr fullCalcOnLoad="1"/>
</workbook>
</file>

<file path=xl/sharedStrings.xml><?xml version="1.0" encoding="utf-8"?>
<sst xmlns="http://schemas.openxmlformats.org/spreadsheetml/2006/main" count="563" uniqueCount="216">
  <si>
    <t>N</t>
  </si>
  <si>
    <t>Comment</t>
  </si>
  <si>
    <t>Run</t>
  </si>
  <si>
    <t xml:space="preserve"> Pressure,   (MPa) ±5MPa</t>
  </si>
  <si>
    <t>Duration, [hour]</t>
  </si>
  <si>
    <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perscript"/>
        <sz val="8"/>
        <rFont val="Times New Roman"/>
        <family val="1"/>
      </rPr>
      <t>m</t>
    </r>
    <r>
      <rPr>
        <b/>
        <sz val="8"/>
        <rFont val="Times New Roman"/>
        <family val="1"/>
      </rPr>
      <t xml:space="preserve"> KFT, (wt%)</t>
    </r>
  </si>
  <si>
    <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perscript"/>
        <sz val="8"/>
        <rFont val="Times New Roman"/>
        <family val="1"/>
      </rPr>
      <t>m</t>
    </r>
    <r>
      <rPr>
        <b/>
        <sz val="8"/>
        <rFont val="Times New Roman"/>
        <family val="1"/>
      </rPr>
      <t xml:space="preserve">, (wt%) </t>
    </r>
  </si>
  <si>
    <t>Method</t>
  </si>
  <si>
    <t>L</t>
  </si>
  <si>
    <r>
      <t>a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O*</t>
    </r>
  </si>
  <si>
    <r>
      <t xml:space="preserve"> log </t>
    </r>
    <r>
      <rPr>
        <b/>
        <i/>
        <sz val="8"/>
        <rFont val="Times New Roman"/>
        <family val="1"/>
      </rPr>
      <t>f</t>
    </r>
    <r>
      <rPr>
        <b/>
        <sz val="8"/>
        <rFont val="Times New Roman"/>
        <family val="1"/>
      </rPr>
      <t>O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</t>
    </r>
  </si>
  <si>
    <r>
      <t>D</t>
    </r>
    <r>
      <rPr>
        <b/>
        <sz val="8"/>
        <rFont val="Times New Roman"/>
        <family val="1"/>
      </rPr>
      <t>QFM</t>
    </r>
  </si>
  <si>
    <r>
      <t>Fe</t>
    </r>
    <r>
      <rPr>
        <b/>
        <vertAlign val="superscript"/>
        <sz val="8"/>
        <rFont val="Times New Roman"/>
        <family val="1"/>
      </rPr>
      <t>2+</t>
    </r>
    <r>
      <rPr>
        <b/>
        <sz val="8"/>
        <rFont val="Times New Roman"/>
        <family val="1"/>
      </rPr>
      <t>/Fe</t>
    </r>
    <r>
      <rPr>
        <b/>
        <vertAlign val="superscript"/>
        <sz val="8"/>
        <rFont val="Times New Roman"/>
        <family val="1"/>
      </rPr>
      <t>T ‡</t>
    </r>
    <r>
      <rPr>
        <b/>
        <sz val="8"/>
        <rFont val="Times New Roman"/>
        <family val="1"/>
      </rPr>
      <t xml:space="preserve"> </t>
    </r>
  </si>
  <si>
    <t>Ph-1</t>
  </si>
  <si>
    <t>Ph-2</t>
  </si>
  <si>
    <t>Ph-3</t>
  </si>
  <si>
    <t>Ph-4</t>
  </si>
  <si>
    <t>Ph-5</t>
  </si>
  <si>
    <t>Gl</t>
  </si>
  <si>
    <t>Glass mg no.†</t>
  </si>
  <si>
    <t>Glass Ca/Na (molar)</t>
  </si>
  <si>
    <t>Plag Ca/Na (molar)</t>
  </si>
  <si>
    <t>An  (mol%)</t>
  </si>
  <si>
    <r>
      <t>KD</t>
    </r>
    <r>
      <rPr>
        <b/>
        <vertAlign val="sub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§</t>
    </r>
  </si>
  <si>
    <t>SiO2</t>
  </si>
  <si>
    <t>TiO2</t>
  </si>
  <si>
    <t>Al2O3</t>
  </si>
  <si>
    <t>FeOt</t>
  </si>
  <si>
    <t>MnO</t>
  </si>
  <si>
    <t>MgO</t>
  </si>
  <si>
    <t>CaO</t>
  </si>
  <si>
    <t>Na2O</t>
  </si>
  <si>
    <t>K2O</t>
  </si>
  <si>
    <t>SUM</t>
  </si>
  <si>
    <t>Glass SiO2</t>
  </si>
  <si>
    <t>Glass TiO2</t>
  </si>
  <si>
    <t>Glass Al2O3</t>
  </si>
  <si>
    <t>Glass FeOt</t>
  </si>
  <si>
    <t>Glass MnO</t>
  </si>
  <si>
    <t>Glass MgO</t>
  </si>
  <si>
    <t>Glass CaO</t>
  </si>
  <si>
    <t>Glass Na2O</t>
  </si>
  <si>
    <t>Glass K2O</t>
  </si>
  <si>
    <t>Glass FeO/MgO</t>
  </si>
  <si>
    <r>
      <t>Glass FeO (as Fe</t>
    </r>
    <r>
      <rPr>
        <b/>
        <vertAlign val="superscript"/>
        <sz val="8"/>
        <rFont val="Times New Roman"/>
        <family val="1"/>
      </rPr>
      <t>2+</t>
    </r>
    <r>
      <rPr>
        <b/>
        <sz val="8"/>
        <rFont val="Times New Roman"/>
        <family val="1"/>
      </rPr>
      <t>)</t>
    </r>
  </si>
  <si>
    <t>Glass Fe2O3</t>
  </si>
  <si>
    <t>Plag SiO2</t>
  </si>
  <si>
    <t>Plag TiO2</t>
  </si>
  <si>
    <t>Plag Al2O3</t>
  </si>
  <si>
    <t>Plag FeO</t>
  </si>
  <si>
    <t>Plag MnO</t>
  </si>
  <si>
    <t>Plag MgO</t>
  </si>
  <si>
    <t>Plag CaO</t>
  </si>
  <si>
    <t>Plag Na2O</t>
  </si>
  <si>
    <t>Plag K2O</t>
  </si>
  <si>
    <t>Oliv SiO2</t>
  </si>
  <si>
    <t>Oliv TiO2</t>
  </si>
  <si>
    <t>Oliv Al2O3</t>
  </si>
  <si>
    <t>Oliv FeO</t>
  </si>
  <si>
    <t>Oliv MnO</t>
  </si>
  <si>
    <t>Oliv MgO</t>
  </si>
  <si>
    <t>Oliv CaO</t>
  </si>
  <si>
    <t>Oliv Na2O</t>
  </si>
  <si>
    <t>Oliv K2O</t>
  </si>
  <si>
    <t>Oliv SUM</t>
  </si>
  <si>
    <t>Oliv Fo (mol%)</t>
  </si>
  <si>
    <t>Cpx SiO2</t>
  </si>
  <si>
    <t>Cpx TiO2</t>
  </si>
  <si>
    <t>Cpx Al2O3</t>
  </si>
  <si>
    <t>Cpx FeO</t>
  </si>
  <si>
    <t>Cpx MnO</t>
  </si>
  <si>
    <t>Cpx MgO</t>
  </si>
  <si>
    <t>Cpx CaO</t>
  </si>
  <si>
    <t>Cpx Na2O</t>
  </si>
  <si>
    <t>Cpx K2O</t>
  </si>
  <si>
    <t>Cpx SUM</t>
  </si>
  <si>
    <t>Cpx MGN#</t>
  </si>
  <si>
    <t>Cpx En (mol%)</t>
  </si>
  <si>
    <t>Cpx Wo (mol%)</t>
  </si>
  <si>
    <t>Cpx Fs (mol%)</t>
  </si>
  <si>
    <t>paper</t>
  </si>
  <si>
    <t>1260  (1270)</t>
  </si>
  <si>
    <t>dry</t>
  </si>
  <si>
    <t>1250 (1260)</t>
  </si>
  <si>
    <t>Pl</t>
  </si>
  <si>
    <t>1240 (1250)</t>
  </si>
  <si>
    <t>300**</t>
  </si>
  <si>
    <t>FTIR</t>
  </si>
  <si>
    <t>1230 (1240)</t>
  </si>
  <si>
    <t>SupplMat</t>
  </si>
  <si>
    <t>290**</t>
  </si>
  <si>
    <t>289**</t>
  </si>
  <si>
    <t>266**</t>
  </si>
  <si>
    <t>285**</t>
  </si>
  <si>
    <r>
      <t>29</t>
    </r>
    <r>
      <rPr>
        <b/>
        <vertAlign val="superscript"/>
        <sz val="8"/>
        <rFont val="Times New Roman"/>
        <family val="1"/>
      </rPr>
      <t>|</t>
    </r>
  </si>
  <si>
    <t>0.5±0.03</t>
  </si>
  <si>
    <t>+0.1</t>
  </si>
  <si>
    <t>1210 (1220)</t>
  </si>
  <si>
    <t>+0.4</t>
  </si>
  <si>
    <t>+0.5</t>
  </si>
  <si>
    <t>+0.7</t>
  </si>
  <si>
    <t>+0.9</t>
  </si>
  <si>
    <t>+0.3</t>
  </si>
  <si>
    <r>
      <t>210</t>
    </r>
    <r>
      <rPr>
        <b/>
        <vertAlign val="superscript"/>
        <sz val="8"/>
        <rFont val="Times New Roman"/>
        <family val="1"/>
      </rPr>
      <t>|</t>
    </r>
  </si>
  <si>
    <t>+0.6</t>
  </si>
  <si>
    <t>+1</t>
  </si>
  <si>
    <t>+1.1</t>
  </si>
  <si>
    <t>+1.2</t>
  </si>
  <si>
    <t>+0.8</t>
  </si>
  <si>
    <r>
      <t>70</t>
    </r>
    <r>
      <rPr>
        <b/>
        <vertAlign val="superscript"/>
        <sz val="8"/>
        <rFont val="Times New Roman"/>
        <family val="1"/>
      </rPr>
      <t>|</t>
    </r>
  </si>
  <si>
    <t>Ol</t>
  </si>
  <si>
    <t>+1.8</t>
  </si>
  <si>
    <t>+1.3</t>
  </si>
  <si>
    <t>1.35±0.05</t>
  </si>
  <si>
    <t>KFT</t>
  </si>
  <si>
    <t>+1.7</t>
  </si>
  <si>
    <t>0.78±0.07</t>
  </si>
  <si>
    <t>Cpx</t>
  </si>
  <si>
    <t>+1.5</t>
  </si>
  <si>
    <t>1.3±0.04</t>
  </si>
  <si>
    <t>+1.9</t>
  </si>
  <si>
    <t>1.57±0.05</t>
  </si>
  <si>
    <t>+2</t>
  </si>
  <si>
    <t>1.8±0.06</t>
  </si>
  <si>
    <t>+2.1</t>
  </si>
  <si>
    <t>1.81±0.03</t>
  </si>
  <si>
    <t>+2.2</t>
  </si>
  <si>
    <t>+2.4</t>
  </si>
  <si>
    <t>0.99±0.05</t>
  </si>
  <si>
    <t>1.47±0.05</t>
  </si>
  <si>
    <t>1.9±0.03</t>
  </si>
  <si>
    <t>2.07±0.03</t>
  </si>
  <si>
    <t>+2.3</t>
  </si>
  <si>
    <t>2.1±0.07</t>
  </si>
  <si>
    <t>1.99±0.04</t>
  </si>
  <si>
    <t>2.92±0.05</t>
  </si>
  <si>
    <t>+2.8</t>
  </si>
  <si>
    <t>3±0.04</t>
  </si>
  <si>
    <t>3.61±0.04</t>
  </si>
  <si>
    <t>+3</t>
  </si>
  <si>
    <t>3.67±0.04</t>
  </si>
  <si>
    <t>2.45±0.04</t>
  </si>
  <si>
    <t>+2.6</t>
  </si>
  <si>
    <t>3.03±0.04</t>
  </si>
  <si>
    <t>3.2±0.05</t>
  </si>
  <si>
    <t>+2.9</t>
  </si>
  <si>
    <t>3.9±0.04</t>
  </si>
  <si>
    <t>+3.1</t>
  </si>
  <si>
    <t>4.01±0.04</t>
  </si>
  <si>
    <t>2.53±0.05</t>
  </si>
  <si>
    <t>n.a.</t>
  </si>
  <si>
    <t>3.02±0.05</t>
  </si>
  <si>
    <t>3.08±0.06</t>
  </si>
  <si>
    <t>3.96±0.12</t>
  </si>
  <si>
    <t>4.01±0.06</t>
  </si>
  <si>
    <t xml:space="preserve">          </t>
  </si>
  <si>
    <t>** - experiments in graphite-lined capsules (double capsules with inner graphite and outer platinum capsules)</t>
  </si>
  <si>
    <r>
      <t xml:space="preserve">* - </t>
    </r>
    <r>
      <rPr>
        <i/>
        <sz val="8"/>
        <rFont val="Times New Roman"/>
        <family val="1"/>
      </rPr>
      <t>a</t>
    </r>
    <r>
      <rPr>
        <sz val="8"/>
        <rFont val="Times New Roman"/>
        <family val="0"/>
      </rP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 calculated from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perscript"/>
        <sz val="8"/>
        <rFont val="Times New Roman"/>
        <family val="1"/>
      </rPr>
      <t>m</t>
    </r>
    <r>
      <rPr>
        <sz val="8"/>
        <rFont val="Times New Roman"/>
        <family val="0"/>
      </rPr>
      <t xml:space="preserve"> using a model of Burnham (1979)</t>
    </r>
  </si>
  <si>
    <r>
      <t>SM Table 1.</t>
    </r>
    <r>
      <rPr>
        <sz val="10"/>
        <rFont val="Times New Roman"/>
        <family val="0"/>
      </rPr>
      <t xml:space="preserve"> Experimental conditions and products (entire dataset)</t>
    </r>
  </si>
  <si>
    <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perscript"/>
        <sz val="8"/>
        <rFont val="Times New Roman"/>
        <family val="1"/>
      </rPr>
      <t>m</t>
    </r>
    <r>
      <rPr>
        <b/>
        <sz val="8"/>
        <rFont val="Times New Roman"/>
        <family val="1"/>
      </rPr>
      <t xml:space="preserve"> FTIR, (wt%)</t>
    </r>
  </si>
  <si>
    <t>0.03±0.004</t>
  </si>
  <si>
    <t>0.04±0.005</t>
  </si>
  <si>
    <t>0.09±0.02</t>
  </si>
  <si>
    <t>0.18±0.03</t>
  </si>
  <si>
    <t>0.06±0.011</t>
  </si>
  <si>
    <t>0.55±0.11</t>
  </si>
  <si>
    <t>0.56±0.09</t>
  </si>
  <si>
    <t>0.59±0.09</t>
  </si>
  <si>
    <t>0.69±0.14</t>
  </si>
  <si>
    <t>0.76±0.12</t>
  </si>
  <si>
    <t>0.51±0.14</t>
  </si>
  <si>
    <t>0.55±0.09</t>
  </si>
  <si>
    <t>0.44±0.04</t>
  </si>
  <si>
    <t>0.47±0.06</t>
  </si>
  <si>
    <t>0.43±0.05</t>
  </si>
  <si>
    <t>0.58±0.10</t>
  </si>
  <si>
    <t>0.46±0.05</t>
  </si>
  <si>
    <t>0.63±0.07</t>
  </si>
  <si>
    <t>0.84±0.17</t>
  </si>
  <si>
    <t>0.86±0.09</t>
  </si>
  <si>
    <t>0.93±0.23</t>
  </si>
  <si>
    <t>0.93±0.22</t>
  </si>
  <si>
    <t>0.71±0.16</t>
  </si>
  <si>
    <t>0.87±0.14</t>
  </si>
  <si>
    <t>L+PL</t>
  </si>
  <si>
    <t>Gl, Mag</t>
  </si>
  <si>
    <t>Mag</t>
  </si>
  <si>
    <t>by difference</t>
  </si>
  <si>
    <t>0.45±0.09</t>
  </si>
  <si>
    <t>0.53±0.08</t>
  </si>
  <si>
    <t>0.63±0.13</t>
  </si>
  <si>
    <t>0.77±0.21</t>
  </si>
  <si>
    <t>0.86±0.11</t>
  </si>
  <si>
    <t>1.09±0.16</t>
  </si>
  <si>
    <t>1.36±0.26</t>
  </si>
  <si>
    <t>1.45±0.21</t>
  </si>
  <si>
    <t>1.66±0.17</t>
  </si>
  <si>
    <t>1.84±0.28</t>
  </si>
  <si>
    <t>2.11±0.30</t>
  </si>
  <si>
    <r>
      <t>Notes:</t>
    </r>
    <r>
      <rPr>
        <sz val="8"/>
        <rFont val="Times New Roman"/>
        <family val="0"/>
      </rPr>
      <t xml:space="preserve"> Product abreviations: </t>
    </r>
    <r>
      <rPr>
        <i/>
        <sz val="8"/>
        <rFont val="Times New Roman"/>
        <family val="1"/>
      </rPr>
      <t>Gl</t>
    </r>
    <r>
      <rPr>
        <sz val="8"/>
        <rFont val="Times New Roman"/>
        <family val="0"/>
      </rPr>
      <t xml:space="preserve"> - glass, </t>
    </r>
    <r>
      <rPr>
        <i/>
        <sz val="8"/>
        <rFont val="Times New Roman"/>
        <family val="1"/>
      </rPr>
      <t>Pl</t>
    </r>
    <r>
      <rPr>
        <sz val="8"/>
        <rFont val="Times New Roman"/>
        <family val="0"/>
      </rPr>
      <t xml:space="preserve"> - plagioclase, </t>
    </r>
    <r>
      <rPr>
        <i/>
        <sz val="8"/>
        <rFont val="Times New Roman"/>
        <family val="1"/>
      </rPr>
      <t>Ol</t>
    </r>
    <r>
      <rPr>
        <sz val="8"/>
        <rFont val="Times New Roman"/>
        <family val="0"/>
      </rPr>
      <t xml:space="preserve"> - olivine, </t>
    </r>
    <r>
      <rPr>
        <i/>
        <sz val="8"/>
        <rFont val="Times New Roman"/>
        <family val="1"/>
      </rPr>
      <t>Cpx</t>
    </r>
    <r>
      <rPr>
        <sz val="8"/>
        <rFont val="Times New Roman"/>
        <family val="0"/>
      </rPr>
      <t xml:space="preserve"> - clinopyroxene, </t>
    </r>
    <r>
      <rPr>
        <i/>
        <sz val="8"/>
        <rFont val="Times New Roman"/>
        <family val="1"/>
      </rPr>
      <t>Mag</t>
    </r>
    <r>
      <rPr>
        <sz val="8"/>
        <rFont val="Times New Roman"/>
        <family val="0"/>
      </rPr>
      <t xml:space="preserve"> - magnetite</t>
    </r>
  </si>
  <si>
    <r>
      <t>†</t>
    </r>
    <r>
      <rPr>
        <sz val="8"/>
        <rFont val="Times New Roman"/>
        <family val="0"/>
      </rPr>
      <t xml:space="preserve"> - mg# = Mg/(Mg+Fe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0"/>
      </rPr>
      <t>) molar</t>
    </r>
  </si>
  <si>
    <r>
      <t>‡</t>
    </r>
    <r>
      <rPr>
        <sz val="8"/>
        <rFont val="Times New Roman"/>
        <family val="0"/>
      </rPr>
      <t xml:space="preserve"> - 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0"/>
      </rPr>
      <t>/Fe</t>
    </r>
    <r>
      <rPr>
        <vertAlign val="superscript"/>
        <sz val="8"/>
        <rFont val="Times New Roman"/>
        <family val="1"/>
      </rPr>
      <t>Total</t>
    </r>
    <r>
      <rPr>
        <sz val="8"/>
        <rFont val="Times New Roman"/>
        <family val="0"/>
      </rPr>
      <t xml:space="preserve"> - calculated after Kress &amp; Carmichael (1988)</t>
    </r>
  </si>
  <si>
    <r>
      <t>‡‡</t>
    </r>
    <r>
      <rPr>
        <sz val="8"/>
        <rFont val="Times New Roman"/>
        <family val="0"/>
      </rPr>
      <t xml:space="preserve"> - 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0"/>
      </rPr>
      <t>/Fe</t>
    </r>
    <r>
      <rPr>
        <vertAlign val="superscript"/>
        <sz val="8"/>
        <rFont val="Times New Roman"/>
        <family val="1"/>
      </rPr>
      <t>Total</t>
    </r>
    <r>
      <rPr>
        <sz val="8"/>
        <rFont val="Times New Roman"/>
        <family val="0"/>
      </rPr>
      <t xml:space="preserve"> - in glasses determined by colorimetric wet-chemical analysis (Schuessler et al., 2008)</t>
    </r>
  </si>
  <si>
    <r>
      <t>§§</t>
    </r>
    <r>
      <rPr>
        <sz val="8"/>
        <rFont val="Times New Roman"/>
        <family val="0"/>
      </rPr>
      <t xml:space="preserve">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 in runs 70 and 93 was determined by difference from 100% of microprobe totals, using pre-hydrated glass standards from Shishkina et al. (2010)</t>
    </r>
  </si>
  <si>
    <r>
      <t>|</t>
    </r>
    <r>
      <rPr>
        <sz val="8"/>
        <rFont val="Times New Roman"/>
        <family val="0"/>
      </rPr>
      <t xml:space="preserve"> - nominally dry experiments without adding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</si>
  <si>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t>KFT analysis represents a single measurement with error calculated by error propagation considering errors in titration rate of 0.02 mg/s, errors in sample weight of 0.1 mg, and uncertainty of unextracted water of 0.10 wt.%.</t>
  </si>
  <si>
    <t>and error of the absorption coefficient (10 % relative)</t>
  </si>
  <si>
    <t>For 1 atm experiments (0.1 MPa) temperatures corrected for pressure 200MPa (assuming dT/dP ~ 5°C/100MPa) are given in parentnesses</t>
  </si>
  <si>
    <t>Temperature, (°C) ±5°C</t>
  </si>
  <si>
    <r>
      <t>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0"/>
      </rPr>
      <t>/Fe</t>
    </r>
    <r>
      <rPr>
        <vertAlign val="superscript"/>
        <sz val="8"/>
        <rFont val="Times New Roman"/>
        <family val="1"/>
      </rPr>
      <t>T ‡‡</t>
    </r>
  </si>
  <si>
    <r>
      <t>KD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§</t>
    </r>
  </si>
  <si>
    <r>
      <t>§</t>
    </r>
    <r>
      <rPr>
        <sz val="8"/>
        <rFont val="Times New Roman"/>
        <family val="0"/>
      </rPr>
      <t xml:space="preserve"> - KD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0"/>
      </rPr>
      <t>= (Ca/Na)</t>
    </r>
    <r>
      <rPr>
        <vertAlign val="superscript"/>
        <sz val="8"/>
        <rFont val="Times New Roman"/>
        <family val="1"/>
      </rPr>
      <t>Pl</t>
    </r>
    <r>
      <rPr>
        <sz val="8"/>
        <rFont val="Times New Roman"/>
        <family val="0"/>
      </rPr>
      <t>/(Ca/Na)</t>
    </r>
    <r>
      <rPr>
        <vertAlign val="superscript"/>
        <sz val="8"/>
        <rFont val="Times New Roman"/>
        <family val="1"/>
      </rPr>
      <t>Gl</t>
    </r>
    <r>
      <rPr>
        <sz val="8"/>
        <rFont val="Times New Roman"/>
        <family val="0"/>
      </rPr>
      <t>; KD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= (Fe/Mg)</t>
    </r>
    <r>
      <rPr>
        <vertAlign val="superscript"/>
        <sz val="8"/>
        <rFont val="Times New Roman"/>
        <family val="1"/>
      </rPr>
      <t>Ol</t>
    </r>
    <r>
      <rPr>
        <sz val="8"/>
        <rFont val="Times New Roman"/>
        <family val="0"/>
      </rPr>
      <t>/(Fe/Mg)</t>
    </r>
    <r>
      <rPr>
        <vertAlign val="superscript"/>
        <sz val="8"/>
        <rFont val="Times New Roman"/>
        <family val="1"/>
      </rPr>
      <t>Gl</t>
    </r>
  </si>
  <si>
    <r>
      <t>0.3±0.5</t>
    </r>
    <r>
      <rPr>
        <vertAlign val="superscript"/>
        <sz val="8"/>
        <rFont val="Times New Roman"/>
        <family val="1"/>
      </rPr>
      <t>§§</t>
    </r>
  </si>
  <si>
    <r>
      <t>0.99±0.5</t>
    </r>
    <r>
      <rPr>
        <vertAlign val="superscript"/>
        <sz val="8"/>
        <rFont val="Times New Roman"/>
        <family val="1"/>
      </rPr>
      <t>§§</t>
    </r>
  </si>
  <si>
    <r>
      <t>FTIR analysis represents an average of three measurements with error calculated by error propagation considering errors of thickness (0.0002 cm), density (2% relative), 
reproducibility of absorbance (for band 3550 cm</t>
    </r>
    <r>
      <rPr>
        <vertAlign val="superscript"/>
        <sz val="8"/>
        <rFont val="Times New Roman"/>
        <family val="1"/>
      </rPr>
      <t>-1</t>
    </r>
    <r>
      <rPr>
        <sz val="8"/>
        <rFont val="Times New Roman"/>
        <family val="0"/>
      </rPr>
      <t>)</t>
    </r>
  </si>
  <si>
    <t>1.37±0.24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</si>
</sst>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E+00"/>
    <numFmt numFmtId="191" formatCode="0.000E+00"/>
    <numFmt numFmtId="192" formatCode="0.00000000"/>
  </numFmts>
  <fonts count="50"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sz val="8"/>
      <name val="Symbol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6" fillId="0" borderId="0" xfId="58" applyFont="1" applyFill="1" applyAlignment="1">
      <alignment horizontal="left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NumberFormat="1" applyFont="1" applyFill="1" applyBorder="1" applyAlignment="1">
      <alignment horizontal="center"/>
      <protection/>
    </xf>
    <xf numFmtId="2" fontId="4" fillId="0" borderId="0" xfId="58" applyNumberFormat="1" applyFont="1" applyFill="1" applyBorder="1" applyAlignment="1">
      <alignment horizontal="center"/>
      <protection/>
    </xf>
    <xf numFmtId="2" fontId="4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center"/>
      <protection/>
    </xf>
    <xf numFmtId="2" fontId="4" fillId="0" borderId="0" xfId="58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2" fontId="7" fillId="0" borderId="0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185" fontId="7" fillId="0" borderId="0" xfId="64" applyNumberFormat="1" applyFont="1" applyFill="1" applyBorder="1" applyAlignment="1">
      <alignment horizontal="center" vertical="center" wrapText="1"/>
      <protection/>
    </xf>
    <xf numFmtId="1" fontId="7" fillId="0" borderId="0" xfId="64" applyNumberFormat="1" applyFont="1" applyFill="1" applyBorder="1" applyAlignment="1">
      <alignment horizontal="center" vertical="center" wrapText="1"/>
      <protection/>
    </xf>
    <xf numFmtId="0" fontId="7" fillId="0" borderId="0" xfId="64" applyNumberFormat="1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11" fillId="0" borderId="0" xfId="64" applyFont="1" applyFill="1" applyBorder="1" applyAlignment="1">
      <alignment horizontal="center" vertical="center" wrapText="1"/>
      <protection/>
    </xf>
    <xf numFmtId="2" fontId="7" fillId="0" borderId="10" xfId="64" applyNumberFormat="1" applyFont="1" applyFill="1" applyBorder="1" applyAlignment="1">
      <alignment horizontal="center" vertical="center" wrapText="1"/>
      <protection/>
    </xf>
    <xf numFmtId="2" fontId="7" fillId="0" borderId="0" xfId="64" applyNumberFormat="1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left" vertical="top" wrapText="1"/>
      <protection/>
    </xf>
    <xf numFmtId="1" fontId="7" fillId="0" borderId="0" xfId="58" applyNumberFormat="1" applyFont="1" applyFill="1" applyBorder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"/>
      <protection/>
    </xf>
    <xf numFmtId="0" fontId="4" fillId="0" borderId="0" xfId="58" applyNumberFormat="1" applyFont="1" applyFill="1" applyBorder="1" applyAlignment="1">
      <alignment horizontal="center"/>
      <protection/>
    </xf>
    <xf numFmtId="2" fontId="4" fillId="0" borderId="0" xfId="57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/>
      <protection/>
    </xf>
    <xf numFmtId="2" fontId="4" fillId="0" borderId="0" xfId="60" applyNumberFormat="1" applyFont="1" applyFill="1" applyBorder="1">
      <alignment/>
      <protection/>
    </xf>
    <xf numFmtId="1" fontId="7" fillId="0" borderId="0" xfId="60" applyNumberFormat="1" applyFont="1" applyFill="1" applyBorder="1" applyAlignment="1">
      <alignment horizontal="center"/>
      <protection/>
    </xf>
    <xf numFmtId="2" fontId="4" fillId="0" borderId="0" xfId="60" applyNumberFormat="1" applyFont="1" applyFill="1" applyBorder="1" applyAlignment="1">
      <alignment horizontal="center"/>
      <protection/>
    </xf>
    <xf numFmtId="185" fontId="4" fillId="0" borderId="0" xfId="60" applyNumberFormat="1" applyFont="1" applyFill="1" applyBorder="1">
      <alignment/>
      <protection/>
    </xf>
    <xf numFmtId="185" fontId="4" fillId="0" borderId="0" xfId="58" applyNumberFormat="1" applyFont="1" applyFill="1" applyBorder="1">
      <alignment/>
      <protection/>
    </xf>
    <xf numFmtId="1" fontId="4" fillId="0" borderId="0" xfId="60" applyNumberFormat="1" applyFont="1" applyFill="1" applyBorder="1">
      <alignment/>
      <protection/>
    </xf>
    <xf numFmtId="2" fontId="7" fillId="0" borderId="0" xfId="60" applyNumberFormat="1" applyFont="1" applyFill="1" applyBorder="1" applyAlignment="1">
      <alignment horizontal="right"/>
      <protection/>
    </xf>
    <xf numFmtId="2" fontId="4" fillId="0" borderId="0" xfId="60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 applyAlignment="1">
      <alignment horizontal="center"/>
      <protection/>
    </xf>
    <xf numFmtId="185" fontId="4" fillId="0" borderId="0" xfId="58" applyNumberFormat="1" applyFont="1" applyFill="1" applyBorder="1" applyAlignment="1">
      <alignment horizontal="center"/>
      <protection/>
    </xf>
    <xf numFmtId="1" fontId="7" fillId="0" borderId="0" xfId="60" applyNumberFormat="1" applyFont="1" applyFill="1" applyBorder="1" applyAlignment="1">
      <alignment horizontal="right"/>
      <protection/>
    </xf>
    <xf numFmtId="1" fontId="4" fillId="0" borderId="0" xfId="60" applyNumberFormat="1" applyFont="1" applyFill="1" applyBorder="1" applyAlignment="1">
      <alignment horizontal="right"/>
      <protection/>
    </xf>
    <xf numFmtId="2" fontId="4" fillId="0" borderId="0" xfId="58" applyNumberFormat="1" applyFont="1" applyFill="1" applyBorder="1" applyAlignment="1">
      <alignment horizontal="right"/>
      <protection/>
    </xf>
    <xf numFmtId="2" fontId="4" fillId="0" borderId="0" xfId="59" applyNumberFormat="1" applyFont="1" applyFill="1" applyBorder="1">
      <alignment/>
      <protection/>
    </xf>
    <xf numFmtId="2" fontId="13" fillId="0" borderId="0" xfId="58" applyNumberFormat="1" applyFont="1" applyFill="1" applyBorder="1">
      <alignment/>
      <protection/>
    </xf>
    <xf numFmtId="185" fontId="7" fillId="0" borderId="0" xfId="58" applyNumberFormat="1" applyFont="1" applyFill="1" applyAlignment="1">
      <alignment horizontal="left"/>
      <protection/>
    </xf>
    <xf numFmtId="185" fontId="4" fillId="0" borderId="0" xfId="58" applyNumberFormat="1" applyFont="1" applyFill="1" applyAlignment="1">
      <alignment/>
      <protection/>
    </xf>
    <xf numFmtId="185" fontId="12" fillId="0" borderId="0" xfId="58" applyNumberFormat="1" applyFont="1" applyFill="1" applyAlignment="1">
      <alignment/>
      <protection/>
    </xf>
    <xf numFmtId="0" fontId="4" fillId="0" borderId="0" xfId="58" applyFont="1" applyFill="1" applyBorder="1" applyAlignment="1">
      <alignment/>
      <protection/>
    </xf>
    <xf numFmtId="189" fontId="4" fillId="0" borderId="0" xfId="58" applyNumberFormat="1" applyFont="1" applyFill="1" applyBorder="1" applyAlignment="1">
      <alignment horizontal="center"/>
      <protection/>
    </xf>
    <xf numFmtId="184" fontId="4" fillId="0" borderId="0" xfId="58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_Melts_28-11-2005" xfId="57"/>
    <cellStyle name="Normal_Experimental" xfId="58"/>
    <cellStyle name="Normal_Experimental results ver3" xfId="59"/>
    <cellStyle name="Normal_Melts Natural versus INFOREX" xfId="60"/>
    <cellStyle name="Note" xfId="61"/>
    <cellStyle name="Output" xfId="62"/>
    <cellStyle name="Percent" xfId="63"/>
    <cellStyle name="Standard_Exp_Melts" xfId="64"/>
    <cellStyle name="Title" xfId="65"/>
    <cellStyle name="Total" xfId="66"/>
    <cellStyle name="Warning Text" xfId="67"/>
    <cellStyle name="Обычный_1848 (Data Table)" xfId="68"/>
  </cellStyles>
  <dxfs count="1"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1\Fileserver\XRF-Data\amphibole\HBL_LI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eev\d_(almeev)\Program%20Files\The%20Bat!\MAIL\renat\Attach\amphibole\HBL_LI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опыты"/>
      <sheetName val="Рис1 Статистика"/>
      <sheetName val="Рис2 Расплавы"/>
      <sheetName val="Рис3 HBL"/>
      <sheetName val="Рис 4 HBL классификация"/>
      <sheetName val="Data for plots"/>
      <sheetName val="HB-mol"/>
      <sheetName val="Данные"/>
      <sheetName val="LIQ-mol"/>
      <sheetName val="REFERENCE"/>
      <sheetName val="H2O"/>
      <sheetName val="Структ форм (сред)"/>
      <sheetName val="To STAT"/>
      <sheetName val="LIQ-mol (Н2О)"/>
      <sheetName val="H2O calc"/>
      <sheetName val="LIQ(Fe3-Fe2calculus)"/>
      <sheetName val="Data"/>
    </sheetNames>
    <sheetDataSet>
      <sheetData sheetId="0">
        <row r="2">
          <cell r="A2" t="str">
            <v>N_Ref</v>
          </cell>
          <cell r="B2" t="str">
            <v>N_run</v>
          </cell>
          <cell r="C2" t="str">
            <v>P_bar</v>
          </cell>
          <cell r="D2" t="str">
            <v>P_kb</v>
          </cell>
          <cell r="E2" t="str">
            <v>T_C</v>
          </cell>
          <cell r="F2" t="str">
            <v>f_O2</v>
          </cell>
          <cell r="G2" t="str">
            <v>Container</v>
          </cell>
          <cell r="H2" t="str">
            <v>Apparatus</v>
          </cell>
          <cell r="I2" t="str">
            <v>Method</v>
          </cell>
          <cell r="J2" t="str">
            <v>Duration, hrs</v>
          </cell>
          <cell r="K2" t="str">
            <v>SiO2</v>
          </cell>
          <cell r="L2" t="str">
            <v>TiO2</v>
          </cell>
          <cell r="M2" t="str">
            <v>Al2O3</v>
          </cell>
          <cell r="N2" t="str">
            <v>Fe2O3</v>
          </cell>
          <cell r="O2" t="str">
            <v>FeO</v>
          </cell>
          <cell r="P2" t="str">
            <v>FeOt</v>
          </cell>
          <cell r="Q2" t="str">
            <v>MnO</v>
          </cell>
          <cell r="R2" t="str">
            <v>MgO</v>
          </cell>
          <cell r="S2" t="str">
            <v>CaO</v>
          </cell>
          <cell r="T2" t="str">
            <v>Na2O</v>
          </cell>
          <cell r="U2" t="str">
            <v>K2O</v>
          </cell>
          <cell r="V2" t="str">
            <v>P2O5</v>
          </cell>
          <cell r="W2" t="str">
            <v>Cr2O3</v>
          </cell>
          <cell r="X2" t="str">
            <v>H2O</v>
          </cell>
          <cell r="Y2" t="str">
            <v>FeO/MgO</v>
          </cell>
          <cell r="Z2" t="str">
            <v>CaO/Al2O3</v>
          </cell>
          <cell r="AA2" t="str">
            <v>Na2O+K2O</v>
          </cell>
          <cell r="AB2" t="str">
            <v>X_MgO(afm)</v>
          </cell>
          <cell r="AC2" t="str">
            <v>Y_FeO(afm)</v>
          </cell>
          <cell r="AD2" t="str">
            <v>GL_mg#</v>
          </cell>
          <cell r="AE2" t="str">
            <v>SiO2</v>
          </cell>
          <cell r="AF2" t="str">
            <v>TiO2</v>
          </cell>
          <cell r="AG2" t="str">
            <v>Al2O3</v>
          </cell>
          <cell r="AH2" t="str">
            <v>FeO</v>
          </cell>
          <cell r="AI2" t="str">
            <v>MnO</v>
          </cell>
          <cell r="AJ2" t="str">
            <v>MgO</v>
          </cell>
          <cell r="AK2" t="str">
            <v>CaO</v>
          </cell>
          <cell r="AL2" t="str">
            <v>Na2O</v>
          </cell>
          <cell r="AM2" t="str">
            <v>K2O</v>
          </cell>
          <cell r="AN2" t="str">
            <v>P2O5</v>
          </cell>
          <cell r="AO2" t="str">
            <v>Cr2O3</v>
          </cell>
          <cell r="AP2" t="str">
            <v>mg#</v>
          </cell>
          <cell r="AQ2" t="str">
            <v>Fo</v>
          </cell>
          <cell r="AR2" t="str">
            <v>OL</v>
          </cell>
          <cell r="AS2" t="str">
            <v>SiO2</v>
          </cell>
          <cell r="AT2" t="str">
            <v>TiO2</v>
          </cell>
          <cell r="AU2" t="str">
            <v>Al2O3</v>
          </cell>
          <cell r="AV2" t="str">
            <v>Fe2O3</v>
          </cell>
          <cell r="AW2" t="str">
            <v>FeO</v>
          </cell>
          <cell r="AX2" t="str">
            <v>MnO</v>
          </cell>
          <cell r="AY2" t="str">
            <v>MgO</v>
          </cell>
          <cell r="AZ2" t="str">
            <v>CaO</v>
          </cell>
          <cell r="BA2" t="str">
            <v>Na2O</v>
          </cell>
          <cell r="BB2" t="str">
            <v>K2O</v>
          </cell>
          <cell r="BC2" t="str">
            <v>P2O5</v>
          </cell>
          <cell r="BD2" t="str">
            <v>Cr2O3</v>
          </cell>
          <cell r="BE2" t="str">
            <v>AN</v>
          </cell>
          <cell r="BF2" t="str">
            <v>AB</v>
          </cell>
          <cell r="BG2" t="str">
            <v>ORT</v>
          </cell>
          <cell r="BH2" t="str">
            <v>PLAG</v>
          </cell>
          <cell r="BI2" t="str">
            <v>SiO2</v>
          </cell>
          <cell r="BJ2" t="str">
            <v>TiO2</v>
          </cell>
          <cell r="BK2" t="str">
            <v>Al2O3</v>
          </cell>
          <cell r="BL2" t="str">
            <v>Fe2O3</v>
          </cell>
          <cell r="BM2" t="str">
            <v>FeO</v>
          </cell>
          <cell r="BN2" t="str">
            <v>MnO</v>
          </cell>
          <cell r="BO2" t="str">
            <v>MgO</v>
          </cell>
          <cell r="BP2" t="str">
            <v>CaO</v>
          </cell>
          <cell r="BQ2" t="str">
            <v>Na2O</v>
          </cell>
          <cell r="BR2" t="str">
            <v>K2O</v>
          </cell>
          <cell r="BS2" t="str">
            <v>P2O5</v>
          </cell>
          <cell r="BT2" t="str">
            <v>Cr2O3</v>
          </cell>
          <cell r="BU2" t="str">
            <v>mg#</v>
          </cell>
          <cell r="BV2" t="str">
            <v>En</v>
          </cell>
          <cell r="BW2" t="str">
            <v>Wo</v>
          </cell>
          <cell r="BX2" t="str">
            <v>Fs</v>
          </cell>
          <cell r="BY2" t="str">
            <v>x_fs</v>
          </cell>
          <cell r="BZ2" t="str">
            <v>CPX</v>
          </cell>
          <cell r="CA2" t="str">
            <v>SiO2</v>
          </cell>
          <cell r="CB2" t="str">
            <v>TiO2</v>
          </cell>
          <cell r="CC2" t="str">
            <v>Al2O3</v>
          </cell>
          <cell r="CD2" t="str">
            <v>Fe2O3</v>
          </cell>
          <cell r="CE2" t="str">
            <v>FeO</v>
          </cell>
          <cell r="CF2" t="str">
            <v>MnO</v>
          </cell>
          <cell r="CG2" t="str">
            <v>MgO</v>
          </cell>
          <cell r="CH2" t="str">
            <v>CaO</v>
          </cell>
          <cell r="CI2" t="str">
            <v>Na2O</v>
          </cell>
          <cell r="CJ2" t="str">
            <v>K2O</v>
          </cell>
          <cell r="CK2" t="str">
            <v>P2O5</v>
          </cell>
          <cell r="CL2" t="str">
            <v>Cr2O3</v>
          </cell>
          <cell r="CM2" t="str">
            <v>mg#</v>
          </cell>
          <cell r="CN2" t="str">
            <v>En</v>
          </cell>
          <cell r="CO2" t="str">
            <v>Wo</v>
          </cell>
          <cell r="CP2" t="str">
            <v>Fs</v>
          </cell>
          <cell r="CQ2" t="str">
            <v>x_fs</v>
          </cell>
          <cell r="CR2" t="str">
            <v>OPX</v>
          </cell>
          <cell r="CS2" t="str">
            <v>SiO2</v>
          </cell>
          <cell r="CT2" t="str">
            <v>TiO2</v>
          </cell>
          <cell r="CU2" t="str">
            <v>Al2O3</v>
          </cell>
          <cell r="CV2" t="str">
            <v>Fe2O3</v>
          </cell>
          <cell r="CW2" t="str">
            <v>FeO</v>
          </cell>
          <cell r="CX2" t="str">
            <v>MnO</v>
          </cell>
          <cell r="CY2" t="str">
            <v>MgO</v>
          </cell>
          <cell r="CZ2" t="str">
            <v>CaO</v>
          </cell>
          <cell r="DA2" t="str">
            <v>Na2O</v>
          </cell>
          <cell r="DB2" t="str">
            <v>K2O</v>
          </cell>
          <cell r="DC2" t="str">
            <v>P2O5</v>
          </cell>
          <cell r="DD2" t="str">
            <v>Cr2O3</v>
          </cell>
          <cell r="DE2" t="str">
            <v>H2O</v>
          </cell>
          <cell r="DJ2" t="str">
            <v>Amph</v>
          </cell>
          <cell r="DK2" t="str">
            <v>SiO2</v>
          </cell>
          <cell r="DL2" t="str">
            <v>TiO2</v>
          </cell>
          <cell r="DM2" t="str">
            <v>Al2O3</v>
          </cell>
          <cell r="DN2" t="str">
            <v>Fe2O3</v>
          </cell>
          <cell r="DO2" t="str">
            <v>FeO</v>
          </cell>
          <cell r="DP2" t="str">
            <v>MnO</v>
          </cell>
          <cell r="DQ2" t="str">
            <v>MgO</v>
          </cell>
          <cell r="DR2" t="str">
            <v>CaO</v>
          </cell>
          <cell r="DS2" t="str">
            <v>Na2O</v>
          </cell>
          <cell r="DT2" t="str">
            <v>K2O</v>
          </cell>
          <cell r="DU2" t="str">
            <v>P2O5</v>
          </cell>
          <cell r="DV2" t="str">
            <v>Cr2O3</v>
          </cell>
          <cell r="DW2" t="str">
            <v>TI </v>
          </cell>
          <cell r="DX2" t="str">
            <v>AL</v>
          </cell>
          <cell r="DY2" t="str">
            <v>FE3</v>
          </cell>
          <cell r="DZ2" t="str">
            <v>FE2</v>
          </cell>
          <cell r="EA2" t="str">
            <v>MG</v>
          </cell>
          <cell r="EB2" t="str">
            <v>CR</v>
          </cell>
          <cell r="EC2" t="str">
            <v>SUM</v>
          </cell>
          <cell r="ED2" t="str">
            <v>X_Ti</v>
          </cell>
          <cell r="EE2" t="str">
            <v>X_Al</v>
          </cell>
          <cell r="EF2" t="str">
            <v>X_Fe3</v>
          </cell>
          <cell r="EG2" t="str">
            <v>X_Fe2</v>
          </cell>
          <cell r="EH2" t="str">
            <v>X_Mg</v>
          </cell>
          <cell r="EI2" t="str">
            <v>X_Cr</v>
          </cell>
          <cell r="EJ2" t="str">
            <v>X_FE3</v>
          </cell>
          <cell r="EK2" t="str">
            <v>X_FE2</v>
          </cell>
          <cell r="EL2" t="str">
            <v>SUM</v>
          </cell>
          <cell r="EM2" t="str">
            <v>AL$</v>
          </cell>
          <cell r="EN2" t="str">
            <v>FE$</v>
          </cell>
          <cell r="EO2" t="str">
            <v>CR$</v>
          </cell>
          <cell r="EP2" t="str">
            <v>MG$</v>
          </cell>
          <cell r="EQ2" t="str">
            <v>Cr/Fe</v>
          </cell>
          <cell r="ER2" t="str">
            <v>Mg#</v>
          </cell>
          <cell r="ES2" t="str">
            <v>Cr#</v>
          </cell>
          <cell r="ET2" t="str">
            <v>MG$100</v>
          </cell>
          <cell r="EU2" t="str">
            <v>X'USP</v>
          </cell>
          <cell r="EW2" t="str">
            <v>ILM</v>
          </cell>
          <cell r="EX2" t="str">
            <v>SiO2</v>
          </cell>
          <cell r="EY2" t="str">
            <v>TiO2</v>
          </cell>
          <cell r="EZ2" t="str">
            <v>Al2O3</v>
          </cell>
          <cell r="FA2" t="str">
            <v>Fe2O3</v>
          </cell>
          <cell r="FB2" t="str">
            <v>FeO</v>
          </cell>
          <cell r="FC2" t="str">
            <v>MnO</v>
          </cell>
          <cell r="FD2" t="str">
            <v>MgO</v>
          </cell>
          <cell r="FE2" t="str">
            <v>CaO</v>
          </cell>
          <cell r="FF2" t="str">
            <v>Na2O</v>
          </cell>
          <cell r="FG2" t="str">
            <v>K2O</v>
          </cell>
          <cell r="FH2" t="str">
            <v>P2O5</v>
          </cell>
          <cell r="FI2" t="str">
            <v>Cr2O3</v>
          </cell>
          <cell r="FJ2" t="str">
            <v>TI </v>
          </cell>
          <cell r="FK2" t="str">
            <v>AL</v>
          </cell>
          <cell r="FL2" t="str">
            <v>FE3</v>
          </cell>
          <cell r="FM2" t="str">
            <v>FE2</v>
          </cell>
          <cell r="FN2" t="str">
            <v>MG</v>
          </cell>
          <cell r="FO2" t="str">
            <v>CR</v>
          </cell>
          <cell r="FP2" t="str">
            <v>SUM</v>
          </cell>
          <cell r="FQ2" t="str">
            <v>X_Ti</v>
          </cell>
          <cell r="FR2" t="str">
            <v>X_Al</v>
          </cell>
          <cell r="FS2" t="str">
            <v>X_Fe</v>
          </cell>
          <cell r="FT2" t="str">
            <v>X_Mg</v>
          </cell>
          <cell r="FU2" t="str">
            <v>X_Cr</v>
          </cell>
          <cell r="FV2" t="str">
            <v>X_FE3</v>
          </cell>
          <cell r="FW2" t="str">
            <v>X_FE2</v>
          </cell>
          <cell r="FX2" t="str">
            <v>SUM</v>
          </cell>
          <cell r="FY2" t="str">
            <v>AL$</v>
          </cell>
          <cell r="FZ2" t="str">
            <v>FE$</v>
          </cell>
          <cell r="GA2" t="str">
            <v>CR$</v>
          </cell>
          <cell r="GB2" t="str">
            <v>MG$</v>
          </cell>
          <cell r="GC2" t="str">
            <v>Cr/Fe</v>
          </cell>
          <cell r="GD2" t="str">
            <v>Mg#</v>
          </cell>
          <cell r="GE2" t="str">
            <v>Cr#</v>
          </cell>
          <cell r="GF2" t="str">
            <v>MG$100</v>
          </cell>
          <cell r="GG2" t="str">
            <v>X'USP</v>
          </cell>
          <cell r="GK2" t="str">
            <v>SPIN</v>
          </cell>
          <cell r="GL2" t="str">
            <v>SiO2</v>
          </cell>
          <cell r="GM2" t="str">
            <v>TiO2</v>
          </cell>
          <cell r="GN2" t="str">
            <v>Al2O3</v>
          </cell>
          <cell r="GO2" t="str">
            <v>FeO</v>
          </cell>
          <cell r="GP2" t="str">
            <v>MnO</v>
          </cell>
          <cell r="GQ2" t="str">
            <v>MgO</v>
          </cell>
          <cell r="GR2" t="str">
            <v>CaO</v>
          </cell>
          <cell r="GS2" t="str">
            <v>Na2O</v>
          </cell>
          <cell r="GT2" t="str">
            <v>K2O</v>
          </cell>
          <cell r="GU2" t="str">
            <v>P2O5</v>
          </cell>
          <cell r="GV2" t="str">
            <v>Cr2O3</v>
          </cell>
          <cell r="GW2" t="str">
            <v>GRN</v>
          </cell>
          <cell r="GX2" t="str">
            <v>H2O, mol %</v>
          </cell>
          <cell r="GY2" t="str">
            <v>CO2, mol %</v>
          </cell>
          <cell r="GZ2" t="str">
            <v>CH4, mol%</v>
          </cell>
          <cell r="HA2" t="str">
            <v>H2, mol%</v>
          </cell>
        </row>
        <row r="3">
          <cell r="A3">
            <v>47</v>
          </cell>
          <cell r="B3">
            <v>7843</v>
          </cell>
          <cell r="C3">
            <v>10000</v>
          </cell>
          <cell r="D3">
            <v>10</v>
          </cell>
          <cell r="E3">
            <v>900</v>
          </cell>
          <cell r="F3" t="str">
            <v>ND</v>
          </cell>
          <cell r="G3" t="str">
            <v>Ag-Pd or Pt caps</v>
          </cell>
          <cell r="H3" t="str">
            <v>PC</v>
          </cell>
          <cell r="I3" t="str">
            <v>Piston-in, -10% P corr.</v>
          </cell>
          <cell r="J3">
            <v>24</v>
          </cell>
          <cell r="K3">
            <v>64.30999755859375</v>
          </cell>
          <cell r="M3">
            <v>23.290000915527344</v>
          </cell>
          <cell r="R3">
            <v>1.840000033378601</v>
          </cell>
          <cell r="S3">
            <v>10.5600004196167</v>
          </cell>
          <cell r="X3">
            <v>-1</v>
          </cell>
          <cell r="Y3">
            <v>0</v>
          </cell>
          <cell r="Z3">
            <v>0.45341348237459245</v>
          </cell>
          <cell r="AA3">
            <v>0</v>
          </cell>
          <cell r="AB3">
            <v>1</v>
          </cell>
          <cell r="AC3">
            <v>0</v>
          </cell>
          <cell r="AD3">
            <v>1</v>
          </cell>
          <cell r="BI3">
            <v>54.2599983215332</v>
          </cell>
          <cell r="BK3">
            <v>6.510000228881836</v>
          </cell>
          <cell r="BO3">
            <v>17.559999465942383</v>
          </cell>
          <cell r="BP3">
            <v>23.309999465942383</v>
          </cell>
          <cell r="CS3">
            <v>54.029998779296875</v>
          </cell>
          <cell r="CU3">
            <v>9.670000076293945</v>
          </cell>
          <cell r="CY3">
            <v>22.18000030517578</v>
          </cell>
          <cell r="CZ3">
            <v>12.819999694824219</v>
          </cell>
          <cell r="GX3">
            <v>100</v>
          </cell>
        </row>
        <row r="4">
          <cell r="A4">
            <v>47</v>
          </cell>
          <cell r="B4">
            <v>7844</v>
          </cell>
          <cell r="C4">
            <v>10000</v>
          </cell>
          <cell r="D4">
            <v>10</v>
          </cell>
          <cell r="E4">
            <v>850</v>
          </cell>
          <cell r="F4" t="str">
            <v>ND</v>
          </cell>
          <cell r="G4" t="str">
            <v>Ag-Pd or Pt caps</v>
          </cell>
          <cell r="H4" t="str">
            <v>PC</v>
          </cell>
          <cell r="I4" t="str">
            <v>Piston-in, -10% P corr.</v>
          </cell>
          <cell r="J4">
            <v>288</v>
          </cell>
          <cell r="K4">
            <v>66.61000061035156</v>
          </cell>
          <cell r="M4">
            <v>21.489999771118164</v>
          </cell>
          <cell r="R4">
            <v>2.0399999618530273</v>
          </cell>
          <cell r="S4">
            <v>9.859999656677246</v>
          </cell>
          <cell r="X4">
            <v>-1</v>
          </cell>
          <cell r="Y4">
            <v>0</v>
          </cell>
          <cell r="Z4">
            <v>0.45881804382002617</v>
          </cell>
          <cell r="AA4">
            <v>0</v>
          </cell>
          <cell r="AB4">
            <v>1</v>
          </cell>
          <cell r="AC4">
            <v>0</v>
          </cell>
          <cell r="AD4">
            <v>1</v>
          </cell>
          <cell r="CS4">
            <v>54.650001525878906</v>
          </cell>
          <cell r="CU4">
            <v>10.100000381469727</v>
          </cell>
          <cell r="CY4">
            <v>20.950000762939453</v>
          </cell>
          <cell r="CZ4">
            <v>12.770000457763672</v>
          </cell>
          <cell r="GX4">
            <v>100</v>
          </cell>
        </row>
        <row r="5">
          <cell r="A5">
            <v>47</v>
          </cell>
          <cell r="B5">
            <v>7845</v>
          </cell>
          <cell r="C5">
            <v>5000</v>
          </cell>
          <cell r="D5">
            <v>5</v>
          </cell>
          <cell r="E5">
            <v>900</v>
          </cell>
          <cell r="F5" t="str">
            <v>ND</v>
          </cell>
          <cell r="G5" t="str">
            <v>Ag-Pd or Pt caps</v>
          </cell>
          <cell r="H5" t="str">
            <v>PC</v>
          </cell>
          <cell r="I5" t="str">
            <v>Piston-in, -10% P corr.</v>
          </cell>
          <cell r="J5">
            <v>91</v>
          </cell>
          <cell r="K5">
            <v>69.16999816894531</v>
          </cell>
          <cell r="M5">
            <v>18.549999237060547</v>
          </cell>
          <cell r="R5">
            <v>3.25</v>
          </cell>
          <cell r="S5">
            <v>9.029999732971191</v>
          </cell>
          <cell r="X5">
            <v>-1</v>
          </cell>
          <cell r="Y5">
            <v>0</v>
          </cell>
          <cell r="Z5">
            <v>0.4867924584562999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CS5">
            <v>56.650001525878906</v>
          </cell>
          <cell r="CU5">
            <v>4.369999885559082</v>
          </cell>
          <cell r="CY5">
            <v>23.5</v>
          </cell>
          <cell r="CZ5">
            <v>12.34000015258789</v>
          </cell>
          <cell r="GX5">
            <v>100</v>
          </cell>
        </row>
        <row r="6">
          <cell r="A6">
            <v>47</v>
          </cell>
          <cell r="B6">
            <v>7846</v>
          </cell>
          <cell r="C6">
            <v>5000</v>
          </cell>
          <cell r="D6">
            <v>5</v>
          </cell>
          <cell r="E6">
            <v>850</v>
          </cell>
          <cell r="F6" t="str">
            <v>ND</v>
          </cell>
          <cell r="G6" t="str">
            <v>Ag-Pd or Pt caps</v>
          </cell>
          <cell r="H6" t="str">
            <v>PC</v>
          </cell>
          <cell r="I6" t="str">
            <v>Piston-in, -10% P corr.</v>
          </cell>
          <cell r="J6">
            <v>164</v>
          </cell>
          <cell r="K6">
            <v>72.5199966430664</v>
          </cell>
          <cell r="M6">
            <v>17.100000381469727</v>
          </cell>
          <cell r="R6">
            <v>2.690000057220459</v>
          </cell>
          <cell r="S6">
            <v>7.690000057220459</v>
          </cell>
          <cell r="X6">
            <v>-1</v>
          </cell>
          <cell r="Y6">
            <v>0</v>
          </cell>
          <cell r="Z6">
            <v>0.44970759565325297</v>
          </cell>
          <cell r="AA6">
            <v>0</v>
          </cell>
          <cell r="AB6">
            <v>1</v>
          </cell>
          <cell r="AC6">
            <v>0</v>
          </cell>
          <cell r="AD6">
            <v>1</v>
          </cell>
          <cell r="CA6">
            <v>57.0099983215332</v>
          </cell>
          <cell r="CC6">
            <v>2.430000066757202</v>
          </cell>
          <cell r="CG6">
            <v>37.130001068115234</v>
          </cell>
          <cell r="CH6">
            <v>0.27000001072883606</v>
          </cell>
          <cell r="CM6">
            <v>99.99999999999999</v>
          </cell>
          <cell r="CN6">
            <v>99.48002853143674</v>
          </cell>
          <cell r="CO6">
            <v>0.5199714685632522</v>
          </cell>
          <cell r="CP6">
            <v>0</v>
          </cell>
          <cell r="CQ6">
            <v>0.2599857342816261</v>
          </cell>
          <cell r="CR6">
            <v>1</v>
          </cell>
          <cell r="CS6">
            <v>55.7400016784668</v>
          </cell>
          <cell r="CU6">
            <v>6.96999979019165</v>
          </cell>
          <cell r="CY6">
            <v>20.68000030517578</v>
          </cell>
          <cell r="CZ6">
            <v>11.029999732971191</v>
          </cell>
          <cell r="GX6">
            <v>100</v>
          </cell>
        </row>
        <row r="7">
          <cell r="A7">
            <v>47</v>
          </cell>
          <cell r="B7">
            <v>7849</v>
          </cell>
          <cell r="C7">
            <v>5000</v>
          </cell>
          <cell r="D7">
            <v>5</v>
          </cell>
          <cell r="E7">
            <v>825</v>
          </cell>
          <cell r="F7" t="str">
            <v>ND</v>
          </cell>
          <cell r="G7" t="str">
            <v>Ag-Pd or Pt caps</v>
          </cell>
          <cell r="H7" t="str">
            <v>PC</v>
          </cell>
          <cell r="I7" t="str">
            <v>Piston-in, -10% P corr.</v>
          </cell>
          <cell r="J7">
            <v>119</v>
          </cell>
          <cell r="K7">
            <v>75.30999755859375</v>
          </cell>
          <cell r="M7">
            <v>15.729999542236328</v>
          </cell>
          <cell r="R7">
            <v>2.180000066757202</v>
          </cell>
          <cell r="S7">
            <v>6.78000020980835</v>
          </cell>
          <cell r="X7">
            <v>-1</v>
          </cell>
          <cell r="Y7">
            <v>0</v>
          </cell>
          <cell r="Z7">
            <v>0.4310235478140668</v>
          </cell>
          <cell r="AA7">
            <v>0</v>
          </cell>
          <cell r="AB7">
            <v>1</v>
          </cell>
          <cell r="AC7">
            <v>0</v>
          </cell>
          <cell r="AD7">
            <v>1</v>
          </cell>
          <cell r="CS7">
            <v>58.380001068115234</v>
          </cell>
          <cell r="CU7">
            <v>3.759999990463257</v>
          </cell>
          <cell r="CY7">
            <v>24.579999923706055</v>
          </cell>
          <cell r="CZ7">
            <v>12.8100004196167</v>
          </cell>
          <cell r="GX7">
            <v>100</v>
          </cell>
        </row>
        <row r="8">
          <cell r="A8">
            <v>47</v>
          </cell>
          <cell r="B8">
            <v>7852</v>
          </cell>
          <cell r="C8">
            <v>10000</v>
          </cell>
          <cell r="D8">
            <v>10</v>
          </cell>
          <cell r="E8">
            <v>770</v>
          </cell>
          <cell r="F8" t="str">
            <v>ND</v>
          </cell>
          <cell r="G8" t="str">
            <v>Ag-Pd or Pt caps</v>
          </cell>
          <cell r="H8" t="str">
            <v>PC</v>
          </cell>
          <cell r="I8" t="str">
            <v>Piston-in, -10% P corr.</v>
          </cell>
          <cell r="J8">
            <v>214</v>
          </cell>
          <cell r="K8">
            <v>74.48999786376953</v>
          </cell>
          <cell r="M8">
            <v>15.979999542236328</v>
          </cell>
          <cell r="R8">
            <v>1.3300000429153442</v>
          </cell>
          <cell r="S8">
            <v>8.1899995803833</v>
          </cell>
          <cell r="X8">
            <v>-1</v>
          </cell>
          <cell r="Y8">
            <v>0</v>
          </cell>
          <cell r="Z8">
            <v>0.5125156329783691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CS8">
            <v>56.810001373291016</v>
          </cell>
          <cell r="CU8">
            <v>6.440000057220459</v>
          </cell>
          <cell r="CY8">
            <v>23.3700008392334</v>
          </cell>
          <cell r="CZ8">
            <v>13.380000114440918</v>
          </cell>
          <cell r="GX8">
            <v>100</v>
          </cell>
        </row>
        <row r="9">
          <cell r="A9">
            <v>172</v>
          </cell>
          <cell r="B9">
            <v>7917</v>
          </cell>
          <cell r="C9">
            <v>10000</v>
          </cell>
          <cell r="D9">
            <v>10</v>
          </cell>
          <cell r="E9">
            <v>970</v>
          </cell>
          <cell r="F9" t="str">
            <v>ND</v>
          </cell>
          <cell r="G9" t="str">
            <v>Ag-Pd</v>
          </cell>
          <cell r="H9" t="str">
            <v>PC</v>
          </cell>
          <cell r="I9" t="str">
            <v>-10% P correction</v>
          </cell>
          <cell r="J9">
            <v>2</v>
          </cell>
          <cell r="K9">
            <v>63.29999923706055</v>
          </cell>
          <cell r="L9">
            <v>0.800000011920929</v>
          </cell>
          <cell r="M9">
            <v>18.200000762939453</v>
          </cell>
          <cell r="O9">
            <v>5.300000190734863</v>
          </cell>
          <cell r="P9">
            <v>5.300000190734863</v>
          </cell>
          <cell r="R9">
            <v>1.7999999523162842</v>
          </cell>
          <cell r="S9">
            <v>4.900000095367432</v>
          </cell>
          <cell r="T9">
            <v>2.9000000953674316</v>
          </cell>
          <cell r="U9">
            <v>2.299999952316284</v>
          </cell>
          <cell r="X9">
            <v>-1</v>
          </cell>
          <cell r="Y9">
            <v>2.944444628409402</v>
          </cell>
          <cell r="Z9">
            <v>0.26923076318465167</v>
          </cell>
          <cell r="AA9">
            <v>5.200000047683716</v>
          </cell>
          <cell r="AB9">
            <v>0.361788616152684</v>
          </cell>
          <cell r="AC9">
            <v>0.430894317768154</v>
          </cell>
          <cell r="AD9">
            <v>0.3770850619921095</v>
          </cell>
          <cell r="CS9">
            <v>44.79999923706055</v>
          </cell>
          <cell r="CT9">
            <v>2.700000047683716</v>
          </cell>
          <cell r="CU9">
            <v>13.600000381469727</v>
          </cell>
          <cell r="CW9">
            <v>14</v>
          </cell>
          <cell r="CY9">
            <v>12.800000190734863</v>
          </cell>
          <cell r="CZ9">
            <v>9.5</v>
          </cell>
          <cell r="DA9">
            <v>1.7999999523162842</v>
          </cell>
          <cell r="DB9">
            <v>0.699999988079071</v>
          </cell>
        </row>
        <row r="10">
          <cell r="A10">
            <v>172</v>
          </cell>
          <cell r="B10">
            <v>7918</v>
          </cell>
          <cell r="C10">
            <v>10000</v>
          </cell>
          <cell r="D10">
            <v>10</v>
          </cell>
          <cell r="E10">
            <v>900</v>
          </cell>
          <cell r="F10" t="str">
            <v>ND</v>
          </cell>
          <cell r="G10" t="str">
            <v>Ag-Pd</v>
          </cell>
          <cell r="H10" t="str">
            <v>PC</v>
          </cell>
          <cell r="I10" t="str">
            <v>-10% P correction</v>
          </cell>
          <cell r="J10">
            <v>4</v>
          </cell>
          <cell r="K10">
            <v>64.5</v>
          </cell>
          <cell r="L10">
            <v>0.5</v>
          </cell>
          <cell r="M10">
            <v>18.299999237060547</v>
          </cell>
          <cell r="O10">
            <v>4.300000190734863</v>
          </cell>
          <cell r="P10">
            <v>4.300000190734863</v>
          </cell>
          <cell r="R10">
            <v>1.899999976158142</v>
          </cell>
          <cell r="S10">
            <v>6.400000095367432</v>
          </cell>
          <cell r="T10">
            <v>3.5</v>
          </cell>
          <cell r="U10">
            <v>1.2999999523162842</v>
          </cell>
          <cell r="X10">
            <v>-1</v>
          </cell>
          <cell r="Y10">
            <v>2.263158023522503</v>
          </cell>
          <cell r="Z10">
            <v>0.34972679574796733</v>
          </cell>
          <cell r="AA10">
            <v>4.799999952316284</v>
          </cell>
          <cell r="AB10">
            <v>0.36818182069408</v>
          </cell>
          <cell r="AC10">
            <v>0.3909091040122606</v>
          </cell>
          <cell r="AD10">
            <v>0.4405869834700939</v>
          </cell>
          <cell r="CS10">
            <v>45.099998474121094</v>
          </cell>
          <cell r="CT10">
            <v>2.0999999046325684</v>
          </cell>
          <cell r="CU10">
            <v>13.699999809265137</v>
          </cell>
          <cell r="CW10">
            <v>13.600000381469727</v>
          </cell>
          <cell r="CY10">
            <v>11.699999809265137</v>
          </cell>
          <cell r="CZ10">
            <v>11</v>
          </cell>
          <cell r="DA10">
            <v>2.4000000953674316</v>
          </cell>
          <cell r="DB10">
            <v>0.5</v>
          </cell>
        </row>
        <row r="11">
          <cell r="A11">
            <v>172</v>
          </cell>
          <cell r="B11">
            <v>7919</v>
          </cell>
          <cell r="C11">
            <v>10000</v>
          </cell>
          <cell r="D11">
            <v>10</v>
          </cell>
          <cell r="E11">
            <v>900</v>
          </cell>
          <cell r="F11" t="str">
            <v>ND</v>
          </cell>
          <cell r="G11" t="str">
            <v>Ag-Pd</v>
          </cell>
          <cell r="H11" t="str">
            <v>PC</v>
          </cell>
          <cell r="I11" t="str">
            <v>-10% P correction</v>
          </cell>
          <cell r="J11">
            <v>9</v>
          </cell>
          <cell r="K11">
            <v>67.4000015258789</v>
          </cell>
          <cell r="L11">
            <v>0.20000000298023224</v>
          </cell>
          <cell r="M11">
            <v>18.899999618530273</v>
          </cell>
          <cell r="O11">
            <v>2.700000047683716</v>
          </cell>
          <cell r="P11">
            <v>2.700000047683716</v>
          </cell>
          <cell r="R11">
            <v>1.2000000476837158</v>
          </cell>
          <cell r="S11">
            <v>6</v>
          </cell>
          <cell r="T11">
            <v>3.0999999046325684</v>
          </cell>
          <cell r="U11">
            <v>1.399999976158142</v>
          </cell>
          <cell r="X11">
            <v>-1</v>
          </cell>
          <cell r="Y11">
            <v>2.2499999503294648</v>
          </cell>
          <cell r="Z11">
            <v>0.3174603238678044</v>
          </cell>
          <cell r="AA11">
            <v>4.4999998807907104</v>
          </cell>
          <cell r="AB11">
            <v>0.3035714379480096</v>
          </cell>
          <cell r="AC11">
            <v>0.3214285780175203</v>
          </cell>
          <cell r="AD11">
            <v>0.44202464439643957</v>
          </cell>
          <cell r="CS11">
            <v>44.5</v>
          </cell>
          <cell r="CT11">
            <v>2.0999999046325684</v>
          </cell>
          <cell r="CU11">
            <v>14.199999809265137</v>
          </cell>
          <cell r="CW11">
            <v>13</v>
          </cell>
          <cell r="CY11">
            <v>12.300000190734863</v>
          </cell>
          <cell r="CZ11">
            <v>10.800000190734863</v>
          </cell>
          <cell r="DA11">
            <v>2.5999999046325684</v>
          </cell>
          <cell r="DB11">
            <v>0.5</v>
          </cell>
        </row>
        <row r="12">
          <cell r="A12">
            <v>172</v>
          </cell>
          <cell r="B12">
            <v>7920</v>
          </cell>
          <cell r="C12">
            <v>10000</v>
          </cell>
          <cell r="D12">
            <v>10</v>
          </cell>
          <cell r="E12">
            <v>900</v>
          </cell>
          <cell r="F12" t="str">
            <v>ND</v>
          </cell>
          <cell r="G12" t="str">
            <v>Ag-Pd</v>
          </cell>
          <cell r="H12" t="str">
            <v>PC</v>
          </cell>
          <cell r="I12" t="str">
            <v>-10% P correction</v>
          </cell>
          <cell r="J12">
            <v>8</v>
          </cell>
          <cell r="K12">
            <v>66.5999984741211</v>
          </cell>
          <cell r="L12">
            <v>0.20000000298023224</v>
          </cell>
          <cell r="M12">
            <v>19</v>
          </cell>
          <cell r="O12">
            <v>2.5999999046325684</v>
          </cell>
          <cell r="P12">
            <v>2.5999999046325684</v>
          </cell>
          <cell r="R12">
            <v>1</v>
          </cell>
          <cell r="S12">
            <v>5.599999904632568</v>
          </cell>
          <cell r="T12">
            <v>4.099999904632568</v>
          </cell>
          <cell r="U12">
            <v>1.399999976158142</v>
          </cell>
          <cell r="X12">
            <v>-1</v>
          </cell>
          <cell r="Y12">
            <v>2.5999999046325684</v>
          </cell>
          <cell r="Z12">
            <v>0.29473683708592463</v>
          </cell>
          <cell r="AA12">
            <v>5.4999998807907104</v>
          </cell>
          <cell r="AB12">
            <v>0.2527472534670287</v>
          </cell>
          <cell r="AC12">
            <v>0.28571428197145077</v>
          </cell>
          <cell r="AD12">
            <v>0.4067226788988101</v>
          </cell>
          <cell r="CS12">
            <v>44</v>
          </cell>
          <cell r="CT12">
            <v>2.200000047683716</v>
          </cell>
          <cell r="CU12">
            <v>14.699999809265137</v>
          </cell>
          <cell r="CW12">
            <v>12.199999809265137</v>
          </cell>
          <cell r="CY12">
            <v>12.600000381469727</v>
          </cell>
          <cell r="CZ12">
            <v>11.199999809265137</v>
          </cell>
          <cell r="DA12">
            <v>2.5999999046325684</v>
          </cell>
          <cell r="DB12">
            <v>0.5</v>
          </cell>
        </row>
        <row r="13">
          <cell r="A13">
            <v>172</v>
          </cell>
          <cell r="B13">
            <v>7921</v>
          </cell>
          <cell r="C13">
            <v>10000</v>
          </cell>
          <cell r="D13">
            <v>10</v>
          </cell>
          <cell r="E13">
            <v>900</v>
          </cell>
          <cell r="F13" t="str">
            <v>ND</v>
          </cell>
          <cell r="G13" t="str">
            <v>Ag-Pd</v>
          </cell>
          <cell r="H13" t="str">
            <v>PC</v>
          </cell>
          <cell r="I13" t="str">
            <v>-10% P correction</v>
          </cell>
          <cell r="J13">
            <v>7.5</v>
          </cell>
          <cell r="K13">
            <v>64.19999694824219</v>
          </cell>
          <cell r="L13">
            <v>0.4000000059604645</v>
          </cell>
          <cell r="M13">
            <v>18.299999237060547</v>
          </cell>
          <cell r="O13">
            <v>3.799999952316284</v>
          </cell>
          <cell r="P13">
            <v>3.799999952316284</v>
          </cell>
          <cell r="R13">
            <v>2</v>
          </cell>
          <cell r="S13">
            <v>6.699999809265137</v>
          </cell>
          <cell r="T13">
            <v>4.099999904632568</v>
          </cell>
          <cell r="U13">
            <v>1.2999999523162842</v>
          </cell>
          <cell r="X13">
            <v>-1</v>
          </cell>
          <cell r="Y13">
            <v>1.899999976158142</v>
          </cell>
          <cell r="Z13">
            <v>0.3661202234203661</v>
          </cell>
          <cell r="AA13">
            <v>5.3999998569488525</v>
          </cell>
          <cell r="AB13">
            <v>0.3482142895156024</v>
          </cell>
          <cell r="AC13">
            <v>0.33928571580624095</v>
          </cell>
          <cell r="AD13">
            <v>0.48403721707362196</v>
          </cell>
          <cell r="CS13">
            <v>42.79999923706055</v>
          </cell>
          <cell r="CT13">
            <v>2.299999952316284</v>
          </cell>
          <cell r="CU13">
            <v>15.899999618530273</v>
          </cell>
          <cell r="CW13">
            <v>14.199999809265137</v>
          </cell>
          <cell r="CY13">
            <v>10.600000381469727</v>
          </cell>
          <cell r="CZ13">
            <v>11</v>
          </cell>
          <cell r="DA13">
            <v>2.700000047683716</v>
          </cell>
          <cell r="DB13">
            <v>0.6000000238418579</v>
          </cell>
        </row>
        <row r="14">
          <cell r="A14">
            <v>172</v>
          </cell>
          <cell r="B14">
            <v>7922</v>
          </cell>
          <cell r="C14">
            <v>10000</v>
          </cell>
          <cell r="D14">
            <v>10</v>
          </cell>
          <cell r="E14">
            <v>1020</v>
          </cell>
          <cell r="F14" t="str">
            <v>ND</v>
          </cell>
          <cell r="G14" t="str">
            <v>Ag-Pd</v>
          </cell>
          <cell r="H14" t="str">
            <v>PC</v>
          </cell>
          <cell r="I14" t="str">
            <v>-10% P correction</v>
          </cell>
          <cell r="J14">
            <v>5.5</v>
          </cell>
          <cell r="K14">
            <v>51.900001525878906</v>
          </cell>
          <cell r="L14">
            <v>1.399999976158142</v>
          </cell>
          <cell r="M14">
            <v>17.100000381469727</v>
          </cell>
          <cell r="O14">
            <v>9.199999809265137</v>
          </cell>
          <cell r="P14">
            <v>9.199999809265137</v>
          </cell>
          <cell r="R14">
            <v>5.800000190734863</v>
          </cell>
          <cell r="S14">
            <v>11.100000381469727</v>
          </cell>
          <cell r="T14">
            <v>2.700000047683716</v>
          </cell>
          <cell r="U14">
            <v>0.4000000059604645</v>
          </cell>
          <cell r="X14">
            <v>-1</v>
          </cell>
          <cell r="Y14">
            <v>1.5862068115034824</v>
          </cell>
          <cell r="Z14">
            <v>0.6491228148449721</v>
          </cell>
          <cell r="AA14">
            <v>3.1000000536441803</v>
          </cell>
          <cell r="AB14">
            <v>0.574585638925097</v>
          </cell>
          <cell r="AC14">
            <v>0.5082872807733968</v>
          </cell>
          <cell r="AD14">
            <v>0.5291258694601912</v>
          </cell>
          <cell r="CS14">
            <v>44.400001525878906</v>
          </cell>
          <cell r="CT14">
            <v>2.5</v>
          </cell>
          <cell r="CU14">
            <v>14.899999618530273</v>
          </cell>
          <cell r="CW14">
            <v>10.899999618530273</v>
          </cell>
          <cell r="CY14">
            <v>13.600000381469727</v>
          </cell>
          <cell r="CZ14">
            <v>10.399999618530273</v>
          </cell>
          <cell r="DA14">
            <v>2.9000000953674316</v>
          </cell>
          <cell r="DB14">
            <v>0.4000000059604645</v>
          </cell>
        </row>
        <row r="15">
          <cell r="A15">
            <v>172</v>
          </cell>
          <cell r="B15">
            <v>7923</v>
          </cell>
          <cell r="C15">
            <v>10000</v>
          </cell>
          <cell r="D15">
            <v>10</v>
          </cell>
          <cell r="E15">
            <v>1020</v>
          </cell>
          <cell r="F15" t="str">
            <v>ND</v>
          </cell>
          <cell r="G15" t="str">
            <v>Ag-Pd</v>
          </cell>
          <cell r="H15" t="str">
            <v>PC</v>
          </cell>
          <cell r="I15" t="str">
            <v>-10% P correction</v>
          </cell>
          <cell r="J15">
            <v>5.5</v>
          </cell>
          <cell r="K15">
            <v>51</v>
          </cell>
          <cell r="L15">
            <v>1.5</v>
          </cell>
          <cell r="M15">
            <v>19.200000762939453</v>
          </cell>
          <cell r="O15">
            <v>7.900000095367432</v>
          </cell>
          <cell r="P15">
            <v>7.900000095367432</v>
          </cell>
          <cell r="R15">
            <v>6.099999904632568</v>
          </cell>
          <cell r="S15">
            <v>10.5</v>
          </cell>
          <cell r="T15">
            <v>3</v>
          </cell>
          <cell r="U15">
            <v>0.5</v>
          </cell>
          <cell r="X15">
            <v>-1</v>
          </cell>
          <cell r="Y15">
            <v>1.2950820030944388</v>
          </cell>
          <cell r="Z15">
            <v>0.5468749782691408</v>
          </cell>
          <cell r="AA15">
            <v>3.5</v>
          </cell>
          <cell r="AB15">
            <v>0.5742857115609306</v>
          </cell>
          <cell r="AC15">
            <v>0.451428576878139</v>
          </cell>
          <cell r="AD15">
            <v>0.5791797314379402</v>
          </cell>
          <cell r="CS15">
            <v>44.900001525878906</v>
          </cell>
          <cell r="CT15">
            <v>2.5</v>
          </cell>
          <cell r="CU15">
            <v>14.300000190734863</v>
          </cell>
          <cell r="CW15">
            <v>9</v>
          </cell>
          <cell r="CY15">
            <v>14.800000190734863</v>
          </cell>
          <cell r="CZ15">
            <v>11.399999618530273</v>
          </cell>
          <cell r="DA15">
            <v>2.799999952316284</v>
          </cell>
          <cell r="DB15">
            <v>0.30000001192092896</v>
          </cell>
        </row>
        <row r="16">
          <cell r="A16">
            <v>172</v>
          </cell>
          <cell r="B16">
            <v>7924</v>
          </cell>
          <cell r="C16">
            <v>10000</v>
          </cell>
          <cell r="D16">
            <v>10</v>
          </cell>
          <cell r="E16">
            <v>1020</v>
          </cell>
          <cell r="F16" t="str">
            <v>ND</v>
          </cell>
          <cell r="G16" t="str">
            <v>Ag-Pd</v>
          </cell>
          <cell r="H16" t="str">
            <v>PC</v>
          </cell>
          <cell r="I16" t="str">
            <v>-10% P correction</v>
          </cell>
          <cell r="J16">
            <v>5.5</v>
          </cell>
          <cell r="K16">
            <v>50.900001525878906</v>
          </cell>
          <cell r="L16">
            <v>1.5</v>
          </cell>
          <cell r="M16">
            <v>19.5</v>
          </cell>
          <cell r="O16">
            <v>8</v>
          </cell>
          <cell r="P16">
            <v>8</v>
          </cell>
          <cell r="R16">
            <v>5.900000095367432</v>
          </cell>
          <cell r="S16">
            <v>10.600000381469727</v>
          </cell>
          <cell r="T16">
            <v>2.9000000953674316</v>
          </cell>
          <cell r="U16">
            <v>0.5</v>
          </cell>
          <cell r="X16">
            <v>-1</v>
          </cell>
          <cell r="Y16">
            <v>1.3559321814725813</v>
          </cell>
          <cell r="Z16">
            <v>0.5435897631522937</v>
          </cell>
          <cell r="AA16">
            <v>3.4000000953674316</v>
          </cell>
          <cell r="AB16">
            <v>0.5722543344635017</v>
          </cell>
          <cell r="AC16">
            <v>0.4624277405664109</v>
          </cell>
          <cell r="AD16">
            <v>0.5679499500404902</v>
          </cell>
          <cell r="CS16">
            <v>44.099998474121094</v>
          </cell>
          <cell r="CT16">
            <v>2.5999999046325684</v>
          </cell>
          <cell r="CU16">
            <v>15.5</v>
          </cell>
          <cell r="CW16">
            <v>8.800000190734863</v>
          </cell>
          <cell r="CY16">
            <v>14.800000190734863</v>
          </cell>
          <cell r="CZ16">
            <v>10.899999618530273</v>
          </cell>
          <cell r="DA16">
            <v>2.9000000953674316</v>
          </cell>
          <cell r="DB16">
            <v>0.4000000059604645</v>
          </cell>
        </row>
        <row r="17">
          <cell r="A17">
            <v>172</v>
          </cell>
          <cell r="B17">
            <v>7925</v>
          </cell>
          <cell r="C17">
            <v>10000</v>
          </cell>
          <cell r="D17">
            <v>10</v>
          </cell>
          <cell r="E17">
            <v>1020</v>
          </cell>
          <cell r="F17" t="str">
            <v>ND</v>
          </cell>
          <cell r="G17" t="str">
            <v>Ag-Pd</v>
          </cell>
          <cell r="H17" t="str">
            <v>PC</v>
          </cell>
          <cell r="I17" t="str">
            <v>-10% P correction</v>
          </cell>
          <cell r="J17">
            <v>5.5</v>
          </cell>
          <cell r="K17">
            <v>51.20000076293945</v>
          </cell>
          <cell r="L17">
            <v>1.5</v>
          </cell>
          <cell r="M17">
            <v>18.600000381469727</v>
          </cell>
          <cell r="O17">
            <v>8.600000381469727</v>
          </cell>
          <cell r="P17">
            <v>8.600000381469727</v>
          </cell>
          <cell r="R17">
            <v>5.5</v>
          </cell>
          <cell r="S17">
            <v>11</v>
          </cell>
          <cell r="T17">
            <v>2.700000047683716</v>
          </cell>
          <cell r="U17">
            <v>0.5</v>
          </cell>
          <cell r="X17">
            <v>-1</v>
          </cell>
          <cell r="Y17">
            <v>1.5636364329944958</v>
          </cell>
          <cell r="Z17">
            <v>0.5913978373333134</v>
          </cell>
          <cell r="AA17">
            <v>3.200000047683716</v>
          </cell>
          <cell r="AB17">
            <v>0.5664739854121735</v>
          </cell>
          <cell r="AC17">
            <v>0.4971098363082849</v>
          </cell>
          <cell r="AD17">
            <v>0.5326950004229007</v>
          </cell>
          <cell r="CS17">
            <v>42.900001525878906</v>
          </cell>
          <cell r="CT17">
            <v>2.700000047683716</v>
          </cell>
          <cell r="CU17">
            <v>15.899999618530273</v>
          </cell>
          <cell r="CW17">
            <v>10.899999618530273</v>
          </cell>
          <cell r="CY17">
            <v>13.5</v>
          </cell>
          <cell r="CZ17">
            <v>10.899999618530273</v>
          </cell>
          <cell r="DA17">
            <v>2.799999952316284</v>
          </cell>
          <cell r="DB17">
            <v>0.4000000059604645</v>
          </cell>
        </row>
        <row r="18">
          <cell r="A18">
            <v>197</v>
          </cell>
          <cell r="B18">
            <v>1996</v>
          </cell>
          <cell r="C18">
            <v>1</v>
          </cell>
          <cell r="D18">
            <v>0.001</v>
          </cell>
          <cell r="E18">
            <v>1026</v>
          </cell>
          <cell r="F18" t="str">
            <v>QFM</v>
          </cell>
          <cell r="G18" t="str">
            <v>Fe-presaturated Pt loop</v>
          </cell>
          <cell r="H18" t="str">
            <v>CO-CO2</v>
          </cell>
          <cell r="I18" t="str">
            <v>ZrO2 cell</v>
          </cell>
          <cell r="J18">
            <v>72</v>
          </cell>
          <cell r="K18">
            <v>50.29999923706055</v>
          </cell>
          <cell r="L18">
            <v>1.5299999713897705</v>
          </cell>
          <cell r="M18">
            <v>18.5</v>
          </cell>
          <cell r="O18">
            <v>7.579999923706055</v>
          </cell>
          <cell r="P18">
            <v>7.579999923706055</v>
          </cell>
          <cell r="Q18">
            <v>0.14000000059604645</v>
          </cell>
          <cell r="R18">
            <v>3.2799999713897705</v>
          </cell>
          <cell r="S18">
            <v>4.320000171661377</v>
          </cell>
          <cell r="T18">
            <v>6.510000228881836</v>
          </cell>
          <cell r="U18">
            <v>5.099999904632568</v>
          </cell>
          <cell r="V18">
            <v>2.690000057220459</v>
          </cell>
          <cell r="W18">
            <v>0</v>
          </cell>
          <cell r="Y18">
            <v>2.310975606653536</v>
          </cell>
          <cell r="Z18">
            <v>0.23351352279250687</v>
          </cell>
          <cell r="AA18">
            <v>11.610000133514404</v>
          </cell>
          <cell r="AB18">
            <v>0.3146417411767167</v>
          </cell>
          <cell r="AC18">
            <v>0.33733866996238177</v>
          </cell>
          <cell r="AD18">
            <v>0.4354402242103313</v>
          </cell>
          <cell r="AE18">
            <v>36</v>
          </cell>
          <cell r="AF18">
            <v>0.2199999988079071</v>
          </cell>
          <cell r="AG18">
            <v>0</v>
          </cell>
          <cell r="AH18">
            <v>28.299999237060547</v>
          </cell>
          <cell r="AI18">
            <v>0.5799999833106995</v>
          </cell>
          <cell r="AJ18">
            <v>32.29999923706055</v>
          </cell>
          <cell r="AK18">
            <v>0.5799999833106995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67.04423602967871</v>
          </cell>
          <cell r="AQ18">
            <v>66.02128091326703</v>
          </cell>
          <cell r="AR18">
            <v>1</v>
          </cell>
          <cell r="AS18">
            <v>57.79999923706055</v>
          </cell>
          <cell r="AT18">
            <v>0</v>
          </cell>
          <cell r="AU18">
            <v>25.299999237060547</v>
          </cell>
          <cell r="AV18">
            <v>0</v>
          </cell>
          <cell r="AW18">
            <v>0.800000011920929</v>
          </cell>
          <cell r="AX18">
            <v>0</v>
          </cell>
          <cell r="AY18">
            <v>0.14000000059604645</v>
          </cell>
          <cell r="AZ18">
            <v>7.429999828338623</v>
          </cell>
          <cell r="BA18">
            <v>6.130000114440918</v>
          </cell>
          <cell r="BB18">
            <v>1.4900000095367432</v>
          </cell>
          <cell r="BC18">
            <v>0</v>
          </cell>
          <cell r="BD18">
            <v>0</v>
          </cell>
          <cell r="BE18">
            <v>36.60634578501903</v>
          </cell>
          <cell r="BF18">
            <v>54.65306030960715</v>
          </cell>
          <cell r="BG18">
            <v>8.74059390537382</v>
          </cell>
          <cell r="BH18">
            <v>1</v>
          </cell>
          <cell r="BI18">
            <v>44.5</v>
          </cell>
          <cell r="BJ18">
            <v>3.6600000858306885</v>
          </cell>
          <cell r="BK18">
            <v>9.34000015258789</v>
          </cell>
          <cell r="BL18">
            <v>0</v>
          </cell>
          <cell r="BM18">
            <v>8.649999618530273</v>
          </cell>
          <cell r="BN18">
            <v>0.15000000596046448</v>
          </cell>
          <cell r="BO18">
            <v>11.5</v>
          </cell>
          <cell r="BP18">
            <v>20.100000381469727</v>
          </cell>
          <cell r="BQ18">
            <v>0.550000011920929</v>
          </cell>
          <cell r="BR18">
            <v>0.14000000059604645</v>
          </cell>
          <cell r="BS18">
            <v>0</v>
          </cell>
          <cell r="BT18">
            <v>0</v>
          </cell>
          <cell r="BU18">
            <v>70.32388099591215</v>
          </cell>
          <cell r="BV18">
            <v>37.336838091311385</v>
          </cell>
          <cell r="BW18">
            <v>46.907312903447774</v>
          </cell>
          <cell r="BX18">
            <v>15.755849005240828</v>
          </cell>
          <cell r="BY18">
            <v>39.20950545696471</v>
          </cell>
          <cell r="BZ18">
            <v>1</v>
          </cell>
          <cell r="CS18">
            <v>30.200000762939453</v>
          </cell>
          <cell r="CT18">
            <v>9.670000076293945</v>
          </cell>
          <cell r="CU18">
            <v>13.399999618530273</v>
          </cell>
          <cell r="CW18">
            <v>20.200000762939453</v>
          </cell>
          <cell r="CX18">
            <v>0.15000000596046448</v>
          </cell>
          <cell r="CY18">
            <v>13.199999809265137</v>
          </cell>
          <cell r="CZ18">
            <v>11.199999809265137</v>
          </cell>
          <cell r="DA18">
            <v>1.4199999570846558</v>
          </cell>
          <cell r="DB18">
            <v>0.09000000357627869</v>
          </cell>
          <cell r="DC18">
            <v>0</v>
          </cell>
          <cell r="DD18">
            <v>0</v>
          </cell>
          <cell r="EX18">
            <v>1.0199999809265137</v>
          </cell>
          <cell r="EY18">
            <v>23.100000381469727</v>
          </cell>
          <cell r="EZ18">
            <v>6.300000190734863</v>
          </cell>
          <cell r="FA18">
            <v>0</v>
          </cell>
          <cell r="FB18">
            <v>59.20000076293945</v>
          </cell>
          <cell r="FC18">
            <v>0.44999998807907104</v>
          </cell>
          <cell r="FD18">
            <v>6.630000114440918</v>
          </cell>
          <cell r="FE18">
            <v>0.4699999988079071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GK18">
            <v>1</v>
          </cell>
        </row>
        <row r="19">
          <cell r="A19">
            <v>249</v>
          </cell>
          <cell r="B19">
            <v>6595</v>
          </cell>
          <cell r="C19">
            <v>2200</v>
          </cell>
          <cell r="D19">
            <v>2.2</v>
          </cell>
          <cell r="E19">
            <v>922</v>
          </cell>
          <cell r="F19" t="str">
            <v>QFM</v>
          </cell>
          <cell r="G19" t="str">
            <v>Ag-Pd caps</v>
          </cell>
          <cell r="J19">
            <v>27</v>
          </cell>
          <cell r="K19">
            <v>62.900001525878906</v>
          </cell>
          <cell r="L19">
            <v>0.550000011920929</v>
          </cell>
          <cell r="M19">
            <v>16.299999237060547</v>
          </cell>
          <cell r="O19">
            <v>3.299999952316284</v>
          </cell>
          <cell r="P19">
            <v>3.299999952316284</v>
          </cell>
          <cell r="Q19">
            <v>0.05999999865889549</v>
          </cell>
          <cell r="R19">
            <v>1.2300000190734863</v>
          </cell>
          <cell r="S19">
            <v>4.090000152587891</v>
          </cell>
          <cell r="T19">
            <v>4.130000114440918</v>
          </cell>
          <cell r="U19">
            <v>1.1399999856948853</v>
          </cell>
          <cell r="V19">
            <v>0</v>
          </cell>
          <cell r="W19">
            <v>0</v>
          </cell>
          <cell r="X19">
            <v>-1</v>
          </cell>
          <cell r="Y19">
            <v>2.682926748897169</v>
          </cell>
          <cell r="Z19">
            <v>0.25092026650459276</v>
          </cell>
          <cell r="AA19">
            <v>5.270000100135803</v>
          </cell>
          <cell r="AB19">
            <v>0.2938775483889661</v>
          </cell>
          <cell r="AC19">
            <v>0.3367346865541982</v>
          </cell>
          <cell r="AD19">
            <v>0.3991693782507649</v>
          </cell>
          <cell r="CA19">
            <v>52.599998474121094</v>
          </cell>
          <cell r="CB19">
            <v>0.15000000596046448</v>
          </cell>
          <cell r="CC19">
            <v>0.9300000071525574</v>
          </cell>
          <cell r="CE19">
            <v>21.09000015258789</v>
          </cell>
          <cell r="CF19">
            <v>0.5899999737739563</v>
          </cell>
          <cell r="CG19">
            <v>24.059999465942383</v>
          </cell>
          <cell r="CH19">
            <v>0.9200000166893005</v>
          </cell>
          <cell r="CI19">
            <v>0.009999999776482582</v>
          </cell>
          <cell r="CM19">
            <v>67.03420984560987</v>
          </cell>
          <cell r="CN19">
            <v>65.82148798703939</v>
          </cell>
          <cell r="CO19">
            <v>1.8091089032951384</v>
          </cell>
          <cell r="CP19">
            <v>32.36940310966547</v>
          </cell>
          <cell r="CQ19">
            <v>33.27395756131304</v>
          </cell>
          <cell r="CR19">
            <v>1</v>
          </cell>
          <cell r="CS19">
            <v>44.040000915527344</v>
          </cell>
          <cell r="CT19">
            <v>1.809999942779541</v>
          </cell>
          <cell r="CU19">
            <v>10.930000305175781</v>
          </cell>
          <cell r="CW19">
            <v>12.390000343322754</v>
          </cell>
          <cell r="CX19">
            <v>0.20999999344348907</v>
          </cell>
          <cell r="CY19">
            <v>14.149999618530273</v>
          </cell>
          <cell r="CZ19">
            <v>10.869999885559082</v>
          </cell>
          <cell r="DA19">
            <v>2.369999885559082</v>
          </cell>
          <cell r="DB19">
            <v>0.27000001072883606</v>
          </cell>
          <cell r="DC19">
            <v>0</v>
          </cell>
          <cell r="DD19">
            <v>0</v>
          </cell>
        </row>
        <row r="20">
          <cell r="A20">
            <v>249</v>
          </cell>
          <cell r="B20">
            <v>6596</v>
          </cell>
          <cell r="C20">
            <v>2400</v>
          </cell>
          <cell r="D20">
            <v>2.4</v>
          </cell>
          <cell r="E20">
            <v>912</v>
          </cell>
          <cell r="F20" t="str">
            <v>QFM</v>
          </cell>
          <cell r="G20" t="str">
            <v>Ag-Pd caps</v>
          </cell>
          <cell r="J20">
            <v>24</v>
          </cell>
          <cell r="K20">
            <v>64.4000015258789</v>
          </cell>
          <cell r="L20">
            <v>0.550000011920929</v>
          </cell>
          <cell r="M20">
            <v>17</v>
          </cell>
          <cell r="O20">
            <v>3.5299999713897705</v>
          </cell>
          <cell r="P20">
            <v>3.5299999713897705</v>
          </cell>
          <cell r="Q20">
            <v>0.10000000149011612</v>
          </cell>
          <cell r="R20">
            <v>1.6699999570846558</v>
          </cell>
          <cell r="S20">
            <v>4.46999979019165</v>
          </cell>
          <cell r="T20">
            <v>4.610000133514404</v>
          </cell>
          <cell r="U20">
            <v>1.2200000286102295</v>
          </cell>
          <cell r="V20">
            <v>0</v>
          </cell>
          <cell r="W20">
            <v>0</v>
          </cell>
          <cell r="X20">
            <v>-1</v>
          </cell>
          <cell r="Y20">
            <v>2.1137724922772723</v>
          </cell>
          <cell r="Z20">
            <v>0.2629411641289206</v>
          </cell>
          <cell r="AA20">
            <v>5.830000162124634</v>
          </cell>
          <cell r="AB20">
            <v>0.3114233830067883</v>
          </cell>
          <cell r="AC20">
            <v>0.3200362595099534</v>
          </cell>
          <cell r="AD20">
            <v>0.4574796417268527</v>
          </cell>
          <cell r="CA20">
            <v>52.900001525878906</v>
          </cell>
          <cell r="CB20">
            <v>0.17000000178813934</v>
          </cell>
          <cell r="CC20">
            <v>0.800000011920929</v>
          </cell>
          <cell r="CE20">
            <v>20.809999465942383</v>
          </cell>
          <cell r="CF20">
            <v>0.6600000262260437</v>
          </cell>
          <cell r="CG20">
            <v>23.739999771118164</v>
          </cell>
          <cell r="CH20">
            <v>0.8899999856948853</v>
          </cell>
          <cell r="CI20">
            <v>0.009999999776482582</v>
          </cell>
          <cell r="CM20">
            <v>67.03368121041566</v>
          </cell>
          <cell r="CN20">
            <v>65.84428853014293</v>
          </cell>
          <cell r="CO20">
            <v>1.7743209962455841</v>
          </cell>
          <cell r="CP20">
            <v>32.3813904736115</v>
          </cell>
          <cell r="CQ20">
            <v>33.26855097173429</v>
          </cell>
          <cell r="CR20">
            <v>1</v>
          </cell>
          <cell r="CS20">
            <v>43.310001373291016</v>
          </cell>
          <cell r="CT20">
            <v>1.5</v>
          </cell>
          <cell r="CU20">
            <v>10.770000457763672</v>
          </cell>
          <cell r="CW20">
            <v>13.619999885559082</v>
          </cell>
          <cell r="CX20">
            <v>0.1899999976158142</v>
          </cell>
          <cell r="CY20">
            <v>13.359999656677246</v>
          </cell>
          <cell r="CZ20">
            <v>10.489999771118164</v>
          </cell>
          <cell r="DA20">
            <v>1.9700000286102295</v>
          </cell>
          <cell r="DB20">
            <v>0.3499999940395355</v>
          </cell>
          <cell r="DC20">
            <v>0</v>
          </cell>
          <cell r="DD20">
            <v>0.019999999552965164</v>
          </cell>
        </row>
        <row r="21">
          <cell r="A21">
            <v>249</v>
          </cell>
          <cell r="B21">
            <v>6597</v>
          </cell>
          <cell r="C21">
            <v>2400</v>
          </cell>
          <cell r="D21">
            <v>2.4</v>
          </cell>
          <cell r="E21">
            <v>900</v>
          </cell>
          <cell r="F21" t="str">
            <v>QFM</v>
          </cell>
          <cell r="G21" t="str">
            <v>Ag-Pd caps</v>
          </cell>
          <cell r="J21">
            <v>23</v>
          </cell>
          <cell r="K21">
            <v>62.099998474121094</v>
          </cell>
          <cell r="L21">
            <v>0.49000000953674316</v>
          </cell>
          <cell r="M21">
            <v>16.899999618530273</v>
          </cell>
          <cell r="O21">
            <v>2.809999942779541</v>
          </cell>
          <cell r="P21">
            <v>2.809999942779541</v>
          </cell>
          <cell r="Q21">
            <v>0.10999999940395355</v>
          </cell>
          <cell r="R21">
            <v>1.25</v>
          </cell>
          <cell r="S21">
            <v>4.650000095367432</v>
          </cell>
          <cell r="T21">
            <v>4.650000095367432</v>
          </cell>
          <cell r="U21">
            <v>0.8799999952316284</v>
          </cell>
          <cell r="V21">
            <v>0</v>
          </cell>
          <cell r="W21">
            <v>0</v>
          </cell>
          <cell r="X21">
            <v>-1</v>
          </cell>
          <cell r="Y21">
            <v>2.2479999542236326</v>
          </cell>
          <cell r="Z21">
            <v>0.2751479408478131</v>
          </cell>
          <cell r="AA21">
            <v>5.53000009059906</v>
          </cell>
          <cell r="AB21">
            <v>0.2768508823930006</v>
          </cell>
          <cell r="AC21">
            <v>0.2930135488007465</v>
          </cell>
          <cell r="AD21">
            <v>0.44224398730405023</v>
          </cell>
          <cell r="CA21">
            <v>52.79999923706055</v>
          </cell>
          <cell r="CB21">
            <v>0.15000000596046448</v>
          </cell>
          <cell r="CC21">
            <v>0.9599999785423279</v>
          </cell>
          <cell r="CE21">
            <v>21.25</v>
          </cell>
          <cell r="CF21">
            <v>0.6600000262260437</v>
          </cell>
          <cell r="CG21">
            <v>23.299999237060547</v>
          </cell>
          <cell r="CH21">
            <v>0.9599999785423279</v>
          </cell>
          <cell r="CI21">
            <v>0.019999999552965164</v>
          </cell>
          <cell r="CM21">
            <v>66.15205053342126</v>
          </cell>
          <cell r="CN21">
            <v>64.88094793403286</v>
          </cell>
          <cell r="CO21">
            <v>1.9214863169603789</v>
          </cell>
          <cell r="CP21">
            <v>33.19756574900677</v>
          </cell>
          <cell r="CQ21">
            <v>34.15830890748696</v>
          </cell>
          <cell r="CR21">
            <v>1</v>
          </cell>
          <cell r="CS21">
            <v>44.86000061035156</v>
          </cell>
          <cell r="CT21">
            <v>1.8700000047683716</v>
          </cell>
          <cell r="CU21">
            <v>11.199999809265137</v>
          </cell>
          <cell r="CW21">
            <v>10.020000457763672</v>
          </cell>
          <cell r="CX21">
            <v>0.10999999940395355</v>
          </cell>
          <cell r="CY21">
            <v>15.6899995803833</v>
          </cell>
          <cell r="CZ21">
            <v>10.9399995803833</v>
          </cell>
          <cell r="DA21">
            <v>2.0399999618530273</v>
          </cell>
          <cell r="DB21">
            <v>0.23000000417232513</v>
          </cell>
          <cell r="DC21">
            <v>0</v>
          </cell>
          <cell r="DD21">
            <v>0.03999999910593033</v>
          </cell>
        </row>
        <row r="22">
          <cell r="A22">
            <v>249</v>
          </cell>
          <cell r="B22">
            <v>6599</v>
          </cell>
          <cell r="C22">
            <v>1800</v>
          </cell>
          <cell r="D22">
            <v>1.8</v>
          </cell>
          <cell r="E22">
            <v>916</v>
          </cell>
          <cell r="F22" t="str">
            <v>QFM</v>
          </cell>
          <cell r="G22" t="str">
            <v>Ag-Pd caps</v>
          </cell>
          <cell r="J22">
            <v>43</v>
          </cell>
          <cell r="K22">
            <v>64</v>
          </cell>
          <cell r="L22">
            <v>0.5400000214576721</v>
          </cell>
          <cell r="M22">
            <v>15.899999618530273</v>
          </cell>
          <cell r="O22">
            <v>3.299999952316284</v>
          </cell>
          <cell r="P22">
            <v>3.299999952316284</v>
          </cell>
          <cell r="Q22">
            <v>0.10000000149011612</v>
          </cell>
          <cell r="R22">
            <v>1.4900000095367432</v>
          </cell>
          <cell r="S22">
            <v>3.9700000286102295</v>
          </cell>
          <cell r="T22">
            <v>4.699999809265137</v>
          </cell>
          <cell r="U22">
            <v>1.1399999856948853</v>
          </cell>
          <cell r="V22">
            <v>0</v>
          </cell>
          <cell r="W22">
            <v>0</v>
          </cell>
          <cell r="X22">
            <v>-1</v>
          </cell>
          <cell r="Y22">
            <v>2.214765054493046</v>
          </cell>
          <cell r="Z22">
            <v>0.24968554238098775</v>
          </cell>
          <cell r="AA22">
            <v>5.839999794960022</v>
          </cell>
          <cell r="AB22">
            <v>0.2953904099275615</v>
          </cell>
          <cell r="AC22">
            <v>0.31044214748934745</v>
          </cell>
          <cell r="AD22">
            <v>0.44592104380749575</v>
          </cell>
          <cell r="AS22">
            <v>53</v>
          </cell>
          <cell r="AT22">
            <v>0</v>
          </cell>
          <cell r="AU22">
            <v>29.600000381469727</v>
          </cell>
          <cell r="AW22">
            <v>0.2800000011920929</v>
          </cell>
          <cell r="AX22">
            <v>0</v>
          </cell>
          <cell r="AY22">
            <v>0.029999999329447746</v>
          </cell>
          <cell r="AZ22">
            <v>12.670000076293945</v>
          </cell>
          <cell r="BA22">
            <v>4.449999809265137</v>
          </cell>
          <cell r="BB22">
            <v>0.07999999821186066</v>
          </cell>
          <cell r="BE22">
            <v>60.860666430233046</v>
          </cell>
          <cell r="BF22">
            <v>38.68178504310471</v>
          </cell>
          <cell r="BG22">
            <v>0.45754852666224366</v>
          </cell>
          <cell r="BH22">
            <v>1</v>
          </cell>
          <cell r="CA22">
            <v>52.79999923706055</v>
          </cell>
          <cell r="CB22">
            <v>0.11999999731779099</v>
          </cell>
          <cell r="CC22">
            <v>0.5400000214576721</v>
          </cell>
          <cell r="CE22">
            <v>20.719999313354492</v>
          </cell>
          <cell r="CF22">
            <v>0.6899999976158142</v>
          </cell>
          <cell r="CG22">
            <v>23.540000915527344</v>
          </cell>
          <cell r="CH22">
            <v>1.0399999618530273</v>
          </cell>
          <cell r="CI22">
            <v>0.009999999776482582</v>
          </cell>
          <cell r="CM22">
            <v>66.94243846561197</v>
          </cell>
          <cell r="CN22">
            <v>65.54896404308747</v>
          </cell>
          <cell r="CO22">
            <v>2.081600931284164</v>
          </cell>
          <cell r="CP22">
            <v>32.369435025628356</v>
          </cell>
          <cell r="CQ22">
            <v>33.410235491270434</v>
          </cell>
          <cell r="CR22">
            <v>1</v>
          </cell>
          <cell r="CS22">
            <v>43.43000030517578</v>
          </cell>
          <cell r="CT22">
            <v>1.8300000429153442</v>
          </cell>
          <cell r="CU22">
            <v>10.649999618530273</v>
          </cell>
          <cell r="CW22">
            <v>12.760000228881836</v>
          </cell>
          <cell r="CX22">
            <v>0.17000000178813934</v>
          </cell>
          <cell r="CY22">
            <v>14.130000114440918</v>
          </cell>
          <cell r="CZ22">
            <v>10.6899995803833</v>
          </cell>
          <cell r="DA22">
            <v>2.0399999618530273</v>
          </cell>
          <cell r="DB22">
            <v>0.2800000011920929</v>
          </cell>
          <cell r="DC22">
            <v>0</v>
          </cell>
          <cell r="DD22">
            <v>0.029999999329447746</v>
          </cell>
        </row>
        <row r="23">
          <cell r="A23">
            <v>249</v>
          </cell>
          <cell r="B23">
            <v>6604</v>
          </cell>
          <cell r="C23">
            <v>2000</v>
          </cell>
          <cell r="D23">
            <v>2</v>
          </cell>
          <cell r="E23">
            <v>910</v>
          </cell>
          <cell r="F23" t="str">
            <v>GCH</v>
          </cell>
          <cell r="G23" t="str">
            <v>Ag-Pd caps</v>
          </cell>
          <cell r="J23">
            <v>24</v>
          </cell>
          <cell r="K23">
            <v>64.69999694824219</v>
          </cell>
          <cell r="L23">
            <v>0.5400000214576721</v>
          </cell>
          <cell r="M23">
            <v>15.800000190734863</v>
          </cell>
          <cell r="O23">
            <v>3.0399999618530273</v>
          </cell>
          <cell r="P23">
            <v>3.0399999618530273</v>
          </cell>
          <cell r="Q23">
            <v>0</v>
          </cell>
          <cell r="R23">
            <v>1.0399999618530273</v>
          </cell>
          <cell r="S23">
            <v>3.690000057220459</v>
          </cell>
          <cell r="T23">
            <v>4.78000020980835</v>
          </cell>
          <cell r="U23">
            <v>1.2400000095367432</v>
          </cell>
          <cell r="V23">
            <v>0</v>
          </cell>
          <cell r="W23">
            <v>0</v>
          </cell>
          <cell r="X23">
            <v>-1</v>
          </cell>
          <cell r="Y23">
            <v>2.9230769936149668</v>
          </cell>
          <cell r="Z23">
            <v>0.23354430459971</v>
          </cell>
          <cell r="AA23">
            <v>6.020000219345093</v>
          </cell>
          <cell r="AB23">
            <v>0.25346533727931025</v>
          </cell>
          <cell r="AC23">
            <v>0.30099009096990587</v>
          </cell>
          <cell r="AD23">
            <v>0.37879739722451006</v>
          </cell>
          <cell r="AS23">
            <v>54.29999923706055</v>
          </cell>
          <cell r="AT23">
            <v>0</v>
          </cell>
          <cell r="AU23">
            <v>28.5</v>
          </cell>
          <cell r="AW23">
            <v>0.27000001072883606</v>
          </cell>
          <cell r="AX23">
            <v>0</v>
          </cell>
          <cell r="AY23">
            <v>0.03999999910593033</v>
          </cell>
          <cell r="AZ23">
            <v>11.539999961853027</v>
          </cell>
          <cell r="BA23">
            <v>4.960000038146973</v>
          </cell>
          <cell r="BB23">
            <v>0.11999999731779099</v>
          </cell>
          <cell r="BE23">
            <v>55.86058235024236</v>
          </cell>
          <cell r="BF23">
            <v>43.44779694558018</v>
          </cell>
          <cell r="BG23">
            <v>0.6916207041774598</v>
          </cell>
          <cell r="BH23">
            <v>1</v>
          </cell>
          <cell r="CA23">
            <v>52.599998474121094</v>
          </cell>
          <cell r="CB23">
            <v>0.14000000059604645</v>
          </cell>
          <cell r="CC23">
            <v>0.8700000047683716</v>
          </cell>
          <cell r="CE23">
            <v>20.649999618530273</v>
          </cell>
          <cell r="CF23">
            <v>0.5199999809265137</v>
          </cell>
          <cell r="CG23">
            <v>23.850000381469727</v>
          </cell>
          <cell r="CH23">
            <v>0.9800000190734863</v>
          </cell>
          <cell r="CI23">
            <v>0.009999999776482582</v>
          </cell>
          <cell r="CM23">
            <v>67.30582741210067</v>
          </cell>
          <cell r="CN23">
            <v>65.99393215928414</v>
          </cell>
          <cell r="CO23">
            <v>1.9491555237617821</v>
          </cell>
          <cell r="CP23">
            <v>32.05691231695408</v>
          </cell>
          <cell r="CQ23">
            <v>33.03149007883498</v>
          </cell>
          <cell r="CR23">
            <v>1</v>
          </cell>
          <cell r="CS23">
            <v>43.630001068115234</v>
          </cell>
          <cell r="CT23">
            <v>1.8899999856948853</v>
          </cell>
          <cell r="CU23">
            <v>10.680000305175781</v>
          </cell>
          <cell r="CW23">
            <v>12.729999542236328</v>
          </cell>
          <cell r="CX23">
            <v>0.20999999344348907</v>
          </cell>
          <cell r="CY23">
            <v>13.880000114440918</v>
          </cell>
          <cell r="CZ23">
            <v>10.779999732971191</v>
          </cell>
          <cell r="DA23">
            <v>1.9700000286102295</v>
          </cell>
          <cell r="DB23">
            <v>0.2800000011920929</v>
          </cell>
          <cell r="DC23">
            <v>0</v>
          </cell>
          <cell r="DD23">
            <v>0.009999999776482582</v>
          </cell>
          <cell r="GX23">
            <v>100</v>
          </cell>
        </row>
        <row r="24">
          <cell r="A24">
            <v>249</v>
          </cell>
          <cell r="B24">
            <v>6606</v>
          </cell>
          <cell r="C24">
            <v>2300</v>
          </cell>
          <cell r="D24">
            <v>2.3</v>
          </cell>
          <cell r="E24">
            <v>875</v>
          </cell>
          <cell r="F24" t="str">
            <v>QFM</v>
          </cell>
          <cell r="G24" t="str">
            <v>Ag-Pd caps</v>
          </cell>
          <cell r="J24">
            <v>24</v>
          </cell>
          <cell r="K24">
            <v>71.4000015258789</v>
          </cell>
          <cell r="L24">
            <v>0.41999998688697815</v>
          </cell>
          <cell r="M24">
            <v>13.300000190734863</v>
          </cell>
          <cell r="O24">
            <v>2.3299999237060547</v>
          </cell>
          <cell r="P24">
            <v>2.3299999237060547</v>
          </cell>
          <cell r="Q24">
            <v>0.019999999552965164</v>
          </cell>
          <cell r="R24">
            <v>0.3199999928474426</v>
          </cell>
          <cell r="S24">
            <v>1.9500000476837158</v>
          </cell>
          <cell r="T24">
            <v>4.309999942779541</v>
          </cell>
          <cell r="U24">
            <v>1.7599999904632568</v>
          </cell>
          <cell r="V24">
            <v>0</v>
          </cell>
          <cell r="W24">
            <v>0</v>
          </cell>
          <cell r="X24">
            <v>-1</v>
          </cell>
          <cell r="Y24">
            <v>7.281249924330039</v>
          </cell>
          <cell r="Z24">
            <v>0.14661654283600223</v>
          </cell>
          <cell r="AA24">
            <v>6.069999933242798</v>
          </cell>
          <cell r="AB24">
            <v>0.17029816287613359</v>
          </cell>
          <cell r="AC24">
            <v>0.26720183071568343</v>
          </cell>
          <cell r="AD24">
            <v>0.19665686910799807</v>
          </cell>
          <cell r="AS24">
            <v>55.599998474121094</v>
          </cell>
          <cell r="AT24">
            <v>0</v>
          </cell>
          <cell r="AU24">
            <v>28.100000381469727</v>
          </cell>
          <cell r="AW24">
            <v>0.3400000035762787</v>
          </cell>
          <cell r="AX24">
            <v>0</v>
          </cell>
          <cell r="AY24">
            <v>0.019999999552965164</v>
          </cell>
          <cell r="AZ24">
            <v>10.520000457763672</v>
          </cell>
          <cell r="BA24">
            <v>5.389999866485596</v>
          </cell>
          <cell r="BB24">
            <v>0.15000000596046448</v>
          </cell>
          <cell r="BE24">
            <v>51.436434987976064</v>
          </cell>
          <cell r="BF24">
            <v>47.69032530384599</v>
          </cell>
          <cell r="BG24">
            <v>0.8732397081779482</v>
          </cell>
          <cell r="BH24">
            <v>1</v>
          </cell>
          <cell r="CA24">
            <v>52.900001525878906</v>
          </cell>
          <cell r="CB24">
            <v>0.15000000596046448</v>
          </cell>
          <cell r="CC24">
            <v>0.6499999761581421</v>
          </cell>
          <cell r="CE24">
            <v>19.959999084472656</v>
          </cell>
          <cell r="CF24">
            <v>0.5899999737739563</v>
          </cell>
          <cell r="CG24">
            <v>24.1299991607666</v>
          </cell>
          <cell r="CH24">
            <v>1.0499999523162842</v>
          </cell>
          <cell r="CI24">
            <v>0</v>
          </cell>
          <cell r="CM24">
            <v>68.30245885445953</v>
          </cell>
          <cell r="CN24">
            <v>66.87379816762748</v>
          </cell>
          <cell r="CO24">
            <v>2.091668017217755</v>
          </cell>
          <cell r="CP24">
            <v>31.034533815154774</v>
          </cell>
          <cell r="CQ24">
            <v>32.08036782376365</v>
          </cell>
          <cell r="CR24">
            <v>1</v>
          </cell>
          <cell r="CS24">
            <v>44.13999938964844</v>
          </cell>
          <cell r="CT24">
            <v>1.4800000190734863</v>
          </cell>
          <cell r="CU24">
            <v>9.899999618530273</v>
          </cell>
          <cell r="CW24">
            <v>13.029999732971191</v>
          </cell>
          <cell r="CX24">
            <v>0.23999999463558197</v>
          </cell>
          <cell r="CY24">
            <v>13.850000381469727</v>
          </cell>
          <cell r="CZ24">
            <v>10.899999618530273</v>
          </cell>
          <cell r="DA24">
            <v>2.140000104904175</v>
          </cell>
          <cell r="DB24">
            <v>0.27000001072883606</v>
          </cell>
          <cell r="DC24">
            <v>0</v>
          </cell>
          <cell r="DD24">
            <v>0</v>
          </cell>
          <cell r="GX24">
            <v>100</v>
          </cell>
        </row>
        <row r="25">
          <cell r="A25">
            <v>249</v>
          </cell>
          <cell r="B25">
            <v>6610</v>
          </cell>
          <cell r="C25">
            <v>2100</v>
          </cell>
          <cell r="D25">
            <v>2.1</v>
          </cell>
          <cell r="E25">
            <v>922</v>
          </cell>
          <cell r="F25" t="str">
            <v>NNO</v>
          </cell>
          <cell r="G25" t="str">
            <v>Ag-Pd caps</v>
          </cell>
          <cell r="J25">
            <v>30</v>
          </cell>
          <cell r="K25">
            <v>62</v>
          </cell>
          <cell r="L25">
            <v>0.47999998927116394</v>
          </cell>
          <cell r="M25">
            <v>16.799999237060547</v>
          </cell>
          <cell r="O25">
            <v>3.4700000286102295</v>
          </cell>
          <cell r="P25">
            <v>3.4700000286102295</v>
          </cell>
          <cell r="Q25">
            <v>0.029999999329447746</v>
          </cell>
          <cell r="R25">
            <v>1.3700000047683716</v>
          </cell>
          <cell r="S25">
            <v>4.21999979019165</v>
          </cell>
          <cell r="T25">
            <v>4.71999979019165</v>
          </cell>
          <cell r="U25">
            <v>1.2200000286102295</v>
          </cell>
          <cell r="V25">
            <v>0</v>
          </cell>
          <cell r="W25">
            <v>0</v>
          </cell>
          <cell r="X25">
            <v>-1</v>
          </cell>
          <cell r="Y25">
            <v>2.5328467273961133</v>
          </cell>
          <cell r="Z25">
            <v>0.2511904751092127</v>
          </cell>
          <cell r="AA25">
            <v>5.93999981880188</v>
          </cell>
          <cell r="AB25">
            <v>0.28803340089521756</v>
          </cell>
          <cell r="AC25">
            <v>0.32189240038888767</v>
          </cell>
          <cell r="AD25">
            <v>0.4130519789951453</v>
          </cell>
          <cell r="CA25">
            <v>52.599998474121094</v>
          </cell>
          <cell r="CB25">
            <v>0.11999999731779099</v>
          </cell>
          <cell r="CC25">
            <v>0.7599999904632568</v>
          </cell>
          <cell r="CE25">
            <v>20.459999084472656</v>
          </cell>
          <cell r="CF25">
            <v>0.6800000071525574</v>
          </cell>
          <cell r="CG25">
            <v>23.65999984741211</v>
          </cell>
          <cell r="CH25">
            <v>0.9599999785423279</v>
          </cell>
          <cell r="CI25">
            <v>0.009999999776482582</v>
          </cell>
          <cell r="CM25">
            <v>67.33322232144909</v>
          </cell>
          <cell r="CN25">
            <v>66.03641877151632</v>
          </cell>
          <cell r="CO25">
            <v>1.9259490415322977</v>
          </cell>
          <cell r="CP25">
            <v>32.037632186951384</v>
          </cell>
          <cell r="CQ25">
            <v>33.00060670771753</v>
          </cell>
          <cell r="CR25">
            <v>1</v>
          </cell>
          <cell r="CS25">
            <v>44.470001220703125</v>
          </cell>
          <cell r="CT25">
            <v>1.8799999952316284</v>
          </cell>
          <cell r="CU25">
            <v>9.890000343322754</v>
          </cell>
          <cell r="CW25">
            <v>12.460000038146973</v>
          </cell>
          <cell r="CX25">
            <v>0.20999999344348907</v>
          </cell>
          <cell r="CY25">
            <v>14.109999656677246</v>
          </cell>
          <cell r="CZ25">
            <v>11.029999732971191</v>
          </cell>
          <cell r="DA25">
            <v>2.259999990463257</v>
          </cell>
          <cell r="DB25">
            <v>0.2800000011920929</v>
          </cell>
          <cell r="DC25">
            <v>0</v>
          </cell>
          <cell r="DD25">
            <v>0</v>
          </cell>
          <cell r="GX25">
            <v>100</v>
          </cell>
        </row>
        <row r="26">
          <cell r="A26">
            <v>251</v>
          </cell>
          <cell r="B26">
            <v>6642</v>
          </cell>
          <cell r="C26">
            <v>15000</v>
          </cell>
          <cell r="D26">
            <v>15</v>
          </cell>
          <cell r="E26">
            <v>800</v>
          </cell>
          <cell r="F26" t="str">
            <v>ND</v>
          </cell>
          <cell r="G26" t="str">
            <v>Au caps</v>
          </cell>
          <cell r="H26" t="str">
            <v>1/2" PC</v>
          </cell>
          <cell r="I26" t="str">
            <v>Piston-out, no P corr.</v>
          </cell>
          <cell r="J26">
            <v>24</v>
          </cell>
          <cell r="K26">
            <v>73.29000091552734</v>
          </cell>
          <cell r="L26">
            <v>0.2199999988079071</v>
          </cell>
          <cell r="M26">
            <v>16.190000534057617</v>
          </cell>
          <cell r="O26">
            <v>1.1699999570846558</v>
          </cell>
          <cell r="P26">
            <v>1.1699999570846558</v>
          </cell>
          <cell r="Q26">
            <v>0.09000000357627869</v>
          </cell>
          <cell r="R26">
            <v>0.3100000023841858</v>
          </cell>
          <cell r="S26">
            <v>2.809999942779541</v>
          </cell>
          <cell r="T26">
            <v>3.640000104904175</v>
          </cell>
          <cell r="U26">
            <v>2.259999990463257</v>
          </cell>
          <cell r="X26">
            <v>-1</v>
          </cell>
          <cell r="Y26">
            <v>3.774193380923476</v>
          </cell>
          <cell r="Z26">
            <v>0.1735639190911926</v>
          </cell>
          <cell r="AA26">
            <v>5.900000095367432</v>
          </cell>
          <cell r="AB26">
            <v>0.12127370925153326</v>
          </cell>
          <cell r="AC26">
            <v>0.15853657837277788</v>
          </cell>
          <cell r="AD26">
            <v>0.32077649225145394</v>
          </cell>
          <cell r="CS26">
            <v>45.09000015258789</v>
          </cell>
          <cell r="CT26">
            <v>1.0199999809265137</v>
          </cell>
          <cell r="CU26">
            <v>14.420000076293945</v>
          </cell>
          <cell r="CW26">
            <v>12.550000190734863</v>
          </cell>
          <cell r="CX26">
            <v>0.17000000178813934</v>
          </cell>
          <cell r="CY26">
            <v>12.25</v>
          </cell>
          <cell r="CZ26">
            <v>8.569999694824219</v>
          </cell>
          <cell r="DA26">
            <v>2.7100000381469727</v>
          </cell>
          <cell r="DB26">
            <v>0.5400000214576721</v>
          </cell>
        </row>
        <row r="27">
          <cell r="A27">
            <v>251</v>
          </cell>
          <cell r="B27">
            <v>6643</v>
          </cell>
          <cell r="C27">
            <v>15000</v>
          </cell>
          <cell r="D27">
            <v>15</v>
          </cell>
          <cell r="E27">
            <v>775</v>
          </cell>
          <cell r="F27" t="str">
            <v>ND</v>
          </cell>
          <cell r="G27" t="str">
            <v>Au caps</v>
          </cell>
          <cell r="H27" t="str">
            <v>1/2" PC</v>
          </cell>
          <cell r="I27" t="str">
            <v>Piston-out, no P corr.</v>
          </cell>
          <cell r="J27">
            <v>48.5</v>
          </cell>
          <cell r="K27">
            <v>74.16000366210938</v>
          </cell>
          <cell r="L27">
            <v>0.15000000596046448</v>
          </cell>
          <cell r="M27">
            <v>16.040000915527344</v>
          </cell>
          <cell r="O27">
            <v>1.0099999904632568</v>
          </cell>
          <cell r="P27">
            <v>1.0099999904632568</v>
          </cell>
          <cell r="Q27">
            <v>0.019999999552965164</v>
          </cell>
          <cell r="R27">
            <v>0.25</v>
          </cell>
          <cell r="S27">
            <v>2.549999952316284</v>
          </cell>
          <cell r="T27">
            <v>3.4600000381469727</v>
          </cell>
          <cell r="U27">
            <v>2.3299999237060547</v>
          </cell>
          <cell r="X27">
            <v>-1</v>
          </cell>
          <cell r="Y27">
            <v>4.039999961853027</v>
          </cell>
          <cell r="Z27">
            <v>0.15897754406284262</v>
          </cell>
          <cell r="AA27">
            <v>5.789999961853027</v>
          </cell>
          <cell r="AB27">
            <v>0.1070921986295294</v>
          </cell>
          <cell r="AC27">
            <v>0.14326241096376466</v>
          </cell>
          <cell r="AD27">
            <v>0.306132363668804</v>
          </cell>
          <cell r="CS27">
            <v>44.369998931884766</v>
          </cell>
          <cell r="CT27">
            <v>0.9599999785423279</v>
          </cell>
          <cell r="CU27">
            <v>16.190000534057617</v>
          </cell>
          <cell r="CW27">
            <v>14.149999618530273</v>
          </cell>
          <cell r="CX27">
            <v>0.20000000298023224</v>
          </cell>
          <cell r="CY27">
            <v>9.539999961853027</v>
          </cell>
          <cell r="CZ27">
            <v>8.569999694824219</v>
          </cell>
          <cell r="DA27">
            <v>2.8499999046325684</v>
          </cell>
          <cell r="DB27">
            <v>0.699999988079071</v>
          </cell>
        </row>
        <row r="28">
          <cell r="A28">
            <v>251</v>
          </cell>
          <cell r="B28">
            <v>6644</v>
          </cell>
          <cell r="C28">
            <v>15000</v>
          </cell>
          <cell r="D28">
            <v>15</v>
          </cell>
          <cell r="E28">
            <v>750</v>
          </cell>
          <cell r="F28" t="str">
            <v>ND</v>
          </cell>
          <cell r="G28" t="str">
            <v>Au caps</v>
          </cell>
          <cell r="H28" t="str">
            <v>1/2" PC</v>
          </cell>
          <cell r="I28" t="str">
            <v>Piston-out, no P corr.</v>
          </cell>
          <cell r="J28">
            <v>49</v>
          </cell>
          <cell r="K28">
            <v>73.77999877929688</v>
          </cell>
          <cell r="L28">
            <v>0.17000000178813934</v>
          </cell>
          <cell r="M28">
            <v>16.049999237060547</v>
          </cell>
          <cell r="O28">
            <v>1.1299999952316284</v>
          </cell>
          <cell r="P28">
            <v>1.1299999952316284</v>
          </cell>
          <cell r="Q28">
            <v>0.07000000029802322</v>
          </cell>
          <cell r="R28">
            <v>0.3400000035762787</v>
          </cell>
          <cell r="S28">
            <v>2.559999942779541</v>
          </cell>
          <cell r="T28">
            <v>3.559999942779541</v>
          </cell>
          <cell r="U28">
            <v>2.309999942779541</v>
          </cell>
          <cell r="X28">
            <v>-1</v>
          </cell>
          <cell r="Y28">
            <v>3.3235293627816507</v>
          </cell>
          <cell r="Z28">
            <v>0.1595015616491947</v>
          </cell>
          <cell r="AA28">
            <v>5.869999885559082</v>
          </cell>
          <cell r="AB28">
            <v>0.12329700482960447</v>
          </cell>
          <cell r="AC28">
            <v>0.15395095545414728</v>
          </cell>
          <cell r="AD28">
            <v>0.3490889482226131</v>
          </cell>
          <cell r="CS28">
            <v>43.9900016784668</v>
          </cell>
          <cell r="CT28">
            <v>1.0700000524520874</v>
          </cell>
          <cell r="CU28">
            <v>14.979999542236328</v>
          </cell>
          <cell r="CW28">
            <v>13.34000015258789</v>
          </cell>
          <cell r="CX28">
            <v>0.15000000596046448</v>
          </cell>
          <cell r="CY28">
            <v>10.819999694824219</v>
          </cell>
          <cell r="CZ28">
            <v>8.710000038146973</v>
          </cell>
          <cell r="DA28">
            <v>2.859999895095825</v>
          </cell>
          <cell r="DB28">
            <v>0.5899999737739563</v>
          </cell>
        </row>
        <row r="29">
          <cell r="A29">
            <v>253</v>
          </cell>
          <cell r="B29">
            <v>6673</v>
          </cell>
          <cell r="C29">
            <v>1000</v>
          </cell>
          <cell r="D29">
            <v>1</v>
          </cell>
          <cell r="E29">
            <v>900</v>
          </cell>
          <cell r="F29" t="str">
            <v>ND</v>
          </cell>
          <cell r="G29" t="str">
            <v>Au caps</v>
          </cell>
          <cell r="J29">
            <v>120</v>
          </cell>
          <cell r="K29">
            <v>79.83999633789062</v>
          </cell>
          <cell r="L29">
            <v>0.14000000059604645</v>
          </cell>
          <cell r="M29">
            <v>11.890000343322754</v>
          </cell>
          <cell r="O29">
            <v>1.0499999523162842</v>
          </cell>
          <cell r="P29">
            <v>1.0499999523162842</v>
          </cell>
          <cell r="Q29">
            <v>0.029999999329447746</v>
          </cell>
          <cell r="R29">
            <v>0.41999998688697815</v>
          </cell>
          <cell r="S29">
            <v>1.690000057220459</v>
          </cell>
          <cell r="T29">
            <v>2.8499999046325684</v>
          </cell>
          <cell r="U29">
            <v>2.0199999809265137</v>
          </cell>
          <cell r="V29">
            <v>0.07000000029802322</v>
          </cell>
          <cell r="W29">
            <v>0</v>
          </cell>
          <cell r="X29">
            <v>-1</v>
          </cell>
          <cell r="Y29">
            <v>2.499999964521044</v>
          </cell>
          <cell r="Z29">
            <v>0.14213624965701013</v>
          </cell>
          <cell r="AA29">
            <v>4.869999885559082</v>
          </cell>
          <cell r="AB29">
            <v>0.1490536260512505</v>
          </cell>
          <cell r="AC29">
            <v>0.16561513901234903</v>
          </cell>
          <cell r="AD29">
            <v>0.4162201337886171</v>
          </cell>
          <cell r="AZ29">
            <v>15.141599655151367</v>
          </cell>
          <cell r="BA29">
            <v>22.622699737548828</v>
          </cell>
          <cell r="BE29">
            <v>26.999999779766714</v>
          </cell>
          <cell r="BF29">
            <v>73.00000022023328</v>
          </cell>
          <cell r="BG29">
            <v>0</v>
          </cell>
          <cell r="BH29">
            <v>1</v>
          </cell>
          <cell r="CS29">
            <v>49.0099983215332</v>
          </cell>
          <cell r="CT29">
            <v>0.3100000023841858</v>
          </cell>
          <cell r="CU29">
            <v>6.070000171661377</v>
          </cell>
          <cell r="CW29">
            <v>15.359999656677246</v>
          </cell>
          <cell r="CX29">
            <v>0.28999999165534973</v>
          </cell>
          <cell r="CY29">
            <v>12.729999542236328</v>
          </cell>
          <cell r="CZ29">
            <v>11.899999618530273</v>
          </cell>
          <cell r="DA29">
            <v>0.7099999785423279</v>
          </cell>
          <cell r="DB29">
            <v>0.18000000715255737</v>
          </cell>
          <cell r="GX29">
            <v>100</v>
          </cell>
        </row>
        <row r="30">
          <cell r="A30">
            <v>253</v>
          </cell>
          <cell r="B30">
            <v>6679</v>
          </cell>
          <cell r="C30">
            <v>3000</v>
          </cell>
          <cell r="D30">
            <v>3</v>
          </cell>
          <cell r="E30">
            <v>850</v>
          </cell>
          <cell r="F30" t="str">
            <v>ND</v>
          </cell>
          <cell r="G30" t="str">
            <v>Au caps</v>
          </cell>
          <cell r="J30">
            <v>115</v>
          </cell>
          <cell r="K30">
            <v>74.37000274658203</v>
          </cell>
          <cell r="L30">
            <v>0.36000001430511475</v>
          </cell>
          <cell r="M30">
            <v>16.149999618530273</v>
          </cell>
          <cell r="O30">
            <v>1.7599999904632568</v>
          </cell>
          <cell r="P30">
            <v>1.7599999904632568</v>
          </cell>
          <cell r="Q30">
            <v>0.09000000357627869</v>
          </cell>
          <cell r="R30">
            <v>0.25</v>
          </cell>
          <cell r="S30">
            <v>3.25</v>
          </cell>
          <cell r="T30">
            <v>2.700000047683716</v>
          </cell>
          <cell r="U30">
            <v>1.0099999904632568</v>
          </cell>
          <cell r="V30">
            <v>0.09000000357627869</v>
          </cell>
          <cell r="W30">
            <v>0</v>
          </cell>
          <cell r="X30">
            <v>-1</v>
          </cell>
          <cell r="Y30">
            <v>7.039999961853027</v>
          </cell>
          <cell r="Z30">
            <v>0.20123839484621395</v>
          </cell>
          <cell r="AA30">
            <v>3.7100000381469727</v>
          </cell>
          <cell r="AB30">
            <v>0.19755244573070063</v>
          </cell>
          <cell r="AC30">
            <v>0.30769230448603313</v>
          </cell>
          <cell r="AD30">
            <v>0.20203446117583576</v>
          </cell>
          <cell r="AZ30">
            <v>38.1343994140625</v>
          </cell>
          <cell r="BA30">
            <v>9.916799545288086</v>
          </cell>
          <cell r="BE30">
            <v>68.00000066341066</v>
          </cell>
          <cell r="BF30">
            <v>31.999999336589337</v>
          </cell>
          <cell r="BG30">
            <v>0</v>
          </cell>
          <cell r="BH30">
            <v>1</v>
          </cell>
          <cell r="CS30">
            <v>50.040000915527344</v>
          </cell>
          <cell r="CT30">
            <v>0.9399999976158142</v>
          </cell>
          <cell r="CU30">
            <v>8.869999885559082</v>
          </cell>
          <cell r="CW30">
            <v>13.029999732971191</v>
          </cell>
          <cell r="CX30">
            <v>0.25999999046325684</v>
          </cell>
          <cell r="CY30">
            <v>13.539999961853027</v>
          </cell>
          <cell r="CZ30">
            <v>11.800000190734863</v>
          </cell>
          <cell r="DA30">
            <v>1.25</v>
          </cell>
          <cell r="DB30">
            <v>0.23999999463558197</v>
          </cell>
          <cell r="GX30">
            <v>100</v>
          </cell>
        </row>
        <row r="31">
          <cell r="A31">
            <v>253</v>
          </cell>
          <cell r="B31">
            <v>6680</v>
          </cell>
          <cell r="C31">
            <v>3000</v>
          </cell>
          <cell r="D31">
            <v>3</v>
          </cell>
          <cell r="E31">
            <v>875</v>
          </cell>
          <cell r="F31" t="str">
            <v>ND</v>
          </cell>
          <cell r="G31" t="str">
            <v>Au caps</v>
          </cell>
          <cell r="J31">
            <v>137</v>
          </cell>
          <cell r="K31">
            <v>71.8499984741211</v>
          </cell>
          <cell r="L31">
            <v>0.3799999952316284</v>
          </cell>
          <cell r="M31">
            <v>16.950000762939453</v>
          </cell>
          <cell r="O31">
            <v>1.9500000476837158</v>
          </cell>
          <cell r="P31">
            <v>1.9500000476837158</v>
          </cell>
          <cell r="Q31">
            <v>0.15000000596046448</v>
          </cell>
          <cell r="R31">
            <v>0.5600000023841858</v>
          </cell>
          <cell r="S31">
            <v>3.990000009536743</v>
          </cell>
          <cell r="T31">
            <v>3.0999999046325684</v>
          </cell>
          <cell r="U31">
            <v>0.8899999856948853</v>
          </cell>
          <cell r="V31">
            <v>0.18000000715255737</v>
          </cell>
          <cell r="W31">
            <v>0</v>
          </cell>
          <cell r="X31">
            <v>-1</v>
          </cell>
          <cell r="Y31">
            <v>3.4821429274672147</v>
          </cell>
          <cell r="Z31">
            <v>0.2353982200555843</v>
          </cell>
          <cell r="AA31">
            <v>3.9899998903274536</v>
          </cell>
          <cell r="AB31">
            <v>0.23615385235414005</v>
          </cell>
          <cell r="AC31">
            <v>0.30000001008694</v>
          </cell>
          <cell r="AD31">
            <v>0.338571442080155</v>
          </cell>
          <cell r="AZ31">
            <v>42.62080001831055</v>
          </cell>
          <cell r="BA31">
            <v>7.437600135803223</v>
          </cell>
          <cell r="BE31">
            <v>75.99999967479181</v>
          </cell>
          <cell r="BF31">
            <v>24.000000325208184</v>
          </cell>
          <cell r="BG31">
            <v>0</v>
          </cell>
          <cell r="BH31">
            <v>1</v>
          </cell>
          <cell r="CS31">
            <v>48.290000915527344</v>
          </cell>
          <cell r="CT31">
            <v>1.0399999618530273</v>
          </cell>
          <cell r="CU31">
            <v>9.859999656677246</v>
          </cell>
          <cell r="CW31">
            <v>12.09000015258789</v>
          </cell>
          <cell r="CX31">
            <v>0.3100000023841858</v>
          </cell>
          <cell r="CY31">
            <v>14.569999694824219</v>
          </cell>
          <cell r="CZ31">
            <v>11.949999809265137</v>
          </cell>
          <cell r="DA31">
            <v>1.590000033378601</v>
          </cell>
          <cell r="DB31">
            <v>0.20000000298023224</v>
          </cell>
          <cell r="GX31">
            <v>100</v>
          </cell>
        </row>
        <row r="32">
          <cell r="A32">
            <v>253</v>
          </cell>
          <cell r="B32">
            <v>6681</v>
          </cell>
          <cell r="C32">
            <v>3000</v>
          </cell>
          <cell r="D32">
            <v>3</v>
          </cell>
          <cell r="E32">
            <v>900</v>
          </cell>
          <cell r="F32" t="str">
            <v>ND</v>
          </cell>
          <cell r="G32" t="str">
            <v>Au caps</v>
          </cell>
          <cell r="J32">
            <v>96</v>
          </cell>
          <cell r="K32">
            <v>70.88999938964844</v>
          </cell>
          <cell r="L32">
            <v>0.36000001430511475</v>
          </cell>
          <cell r="M32">
            <v>17.65999984741211</v>
          </cell>
          <cell r="O32">
            <v>1.8799999952316284</v>
          </cell>
          <cell r="P32">
            <v>1.8799999952316284</v>
          </cell>
          <cell r="Q32">
            <v>0.07999999821186066</v>
          </cell>
          <cell r="R32">
            <v>0.47999998927116394</v>
          </cell>
          <cell r="S32">
            <v>4.46999979019165</v>
          </cell>
          <cell r="T32">
            <v>3.130000114440918</v>
          </cell>
          <cell r="U32">
            <v>0.8500000238418579</v>
          </cell>
          <cell r="V32">
            <v>0.2199999988079071</v>
          </cell>
          <cell r="W32">
            <v>0</v>
          </cell>
          <cell r="X32">
            <v>-1</v>
          </cell>
          <cell r="Y32">
            <v>3.916666744276883</v>
          </cell>
          <cell r="Z32">
            <v>0.25311437309251633</v>
          </cell>
          <cell r="AA32">
            <v>3.980000138282776</v>
          </cell>
          <cell r="AB32">
            <v>0.22397475700096375</v>
          </cell>
          <cell r="AC32">
            <v>0.2965299619593105</v>
          </cell>
          <cell r="AD32">
            <v>0.31275731680865126</v>
          </cell>
          <cell r="AZ32">
            <v>47.107200622558594</v>
          </cell>
          <cell r="BA32">
            <v>4.958399772644043</v>
          </cell>
          <cell r="BE32">
            <v>84.00000079388023</v>
          </cell>
          <cell r="BF32">
            <v>15.999999206119767</v>
          </cell>
          <cell r="BG32">
            <v>0</v>
          </cell>
          <cell r="BH32">
            <v>1</v>
          </cell>
          <cell r="CS32">
            <v>46.310001373291016</v>
          </cell>
          <cell r="CT32">
            <v>1.6699999570846558</v>
          </cell>
          <cell r="CU32">
            <v>10.300000190734863</v>
          </cell>
          <cell r="CW32">
            <v>12.010000228881836</v>
          </cell>
          <cell r="CX32">
            <v>0.30000001192092896</v>
          </cell>
          <cell r="CY32">
            <v>15.489999771118164</v>
          </cell>
          <cell r="CZ32">
            <v>11.949999809265137</v>
          </cell>
          <cell r="DA32">
            <v>1.7999999523162842</v>
          </cell>
          <cell r="DB32">
            <v>0.17000000178813934</v>
          </cell>
          <cell r="GX32">
            <v>100</v>
          </cell>
        </row>
        <row r="33">
          <cell r="A33">
            <v>253</v>
          </cell>
          <cell r="B33">
            <v>6684</v>
          </cell>
          <cell r="C33">
            <v>6900</v>
          </cell>
          <cell r="D33">
            <v>6.9</v>
          </cell>
          <cell r="E33">
            <v>800</v>
          </cell>
          <cell r="F33" t="str">
            <v>ND</v>
          </cell>
          <cell r="G33" t="str">
            <v>Au caps</v>
          </cell>
          <cell r="J33">
            <v>100</v>
          </cell>
          <cell r="K33">
            <v>71.7300033569336</v>
          </cell>
          <cell r="L33">
            <v>0.20000000298023224</v>
          </cell>
          <cell r="M33">
            <v>18.15999984741211</v>
          </cell>
          <cell r="O33">
            <v>1.159999966621399</v>
          </cell>
          <cell r="P33">
            <v>1.159999966621399</v>
          </cell>
          <cell r="Q33">
            <v>0.07000000029802322</v>
          </cell>
          <cell r="R33">
            <v>0.10000000149011612</v>
          </cell>
          <cell r="S33">
            <v>5.010000228881836</v>
          </cell>
          <cell r="T33">
            <v>2.819999933242798</v>
          </cell>
          <cell r="U33">
            <v>0.6700000166893005</v>
          </cell>
          <cell r="V33">
            <v>0.09000000357627869</v>
          </cell>
          <cell r="W33">
            <v>0</v>
          </cell>
          <cell r="X33">
            <v>-1</v>
          </cell>
          <cell r="Y33">
            <v>11.599999493360526</v>
          </cell>
          <cell r="Z33">
            <v>0.2758810721904156</v>
          </cell>
          <cell r="AA33">
            <v>3.4899999499320984</v>
          </cell>
          <cell r="AB33">
            <v>0.1431578940070567</v>
          </cell>
          <cell r="AC33">
            <v>0.24421052350231812</v>
          </cell>
          <cell r="AD33">
            <v>0.1331922059300395</v>
          </cell>
          <cell r="AZ33">
            <v>45.424800872802734</v>
          </cell>
          <cell r="BA33">
            <v>5.8881001472473145</v>
          </cell>
          <cell r="BE33">
            <v>80.99999991083993</v>
          </cell>
          <cell r="BF33">
            <v>19.00000008916007</v>
          </cell>
          <cell r="BG33">
            <v>0</v>
          </cell>
          <cell r="BH33">
            <v>1</v>
          </cell>
          <cell r="CS33">
            <v>42.59000015258789</v>
          </cell>
          <cell r="CT33">
            <v>1.159999966621399</v>
          </cell>
          <cell r="CU33">
            <v>12.899999618530273</v>
          </cell>
          <cell r="CW33">
            <v>14.359999656677246</v>
          </cell>
          <cell r="CX33">
            <v>0.20999999344348907</v>
          </cell>
          <cell r="CY33">
            <v>11.8100004196167</v>
          </cell>
          <cell r="CZ33">
            <v>11.600000381469727</v>
          </cell>
          <cell r="DA33">
            <v>2.009999990463257</v>
          </cell>
          <cell r="DB33">
            <v>0.27000001072883606</v>
          </cell>
          <cell r="GX33">
            <v>100</v>
          </cell>
        </row>
        <row r="34">
          <cell r="A34">
            <v>253</v>
          </cell>
          <cell r="B34">
            <v>6689</v>
          </cell>
          <cell r="C34">
            <v>1000</v>
          </cell>
          <cell r="D34">
            <v>1</v>
          </cell>
          <cell r="E34">
            <v>900</v>
          </cell>
          <cell r="F34" t="str">
            <v>ND</v>
          </cell>
          <cell r="G34" t="str">
            <v>Au caps</v>
          </cell>
          <cell r="J34">
            <v>120</v>
          </cell>
          <cell r="K34">
            <v>77.91999816894531</v>
          </cell>
          <cell r="L34">
            <v>0.28999999165534973</v>
          </cell>
          <cell r="M34">
            <v>14.260000228881836</v>
          </cell>
          <cell r="O34">
            <v>1.2699999809265137</v>
          </cell>
          <cell r="P34">
            <v>1.2699999809265137</v>
          </cell>
          <cell r="Q34">
            <v>0.07999999821186066</v>
          </cell>
          <cell r="R34">
            <v>0.4099999964237213</v>
          </cell>
          <cell r="S34">
            <v>1.850000023841858</v>
          </cell>
          <cell r="T34">
            <v>3.680000066757202</v>
          </cell>
          <cell r="U34">
            <v>0.23000000417232513</v>
          </cell>
          <cell r="V34">
            <v>0.03999999910593033</v>
          </cell>
          <cell r="W34">
            <v>0</v>
          </cell>
          <cell r="X34">
            <v>-1</v>
          </cell>
          <cell r="Y34">
            <v>3.0975609561079387</v>
          </cell>
          <cell r="Z34">
            <v>0.12973351992624205</v>
          </cell>
          <cell r="AA34">
            <v>3.9100000709295273</v>
          </cell>
          <cell r="AB34">
            <v>0.1869409620503601</v>
          </cell>
          <cell r="AC34">
            <v>0.2271914078636434</v>
          </cell>
          <cell r="AD34">
            <v>0.3652535221323697</v>
          </cell>
          <cell r="AZ34">
            <v>21.310400009155273</v>
          </cell>
          <cell r="BA34">
            <v>19.21380043029785</v>
          </cell>
          <cell r="BE34">
            <v>37.999999482489656</v>
          </cell>
          <cell r="BF34">
            <v>62.000000517510344</v>
          </cell>
          <cell r="BG34">
            <v>0</v>
          </cell>
          <cell r="BH34">
            <v>1</v>
          </cell>
          <cell r="CS34">
            <v>52.56999969482422</v>
          </cell>
          <cell r="CT34">
            <v>0.6399999856948853</v>
          </cell>
          <cell r="CU34">
            <v>3.990000009536743</v>
          </cell>
          <cell r="CW34">
            <v>8.109999656677246</v>
          </cell>
          <cell r="CX34">
            <v>0.5</v>
          </cell>
          <cell r="CY34">
            <v>16.829999923706055</v>
          </cell>
          <cell r="CZ34">
            <v>11.180000305175781</v>
          </cell>
          <cell r="DA34">
            <v>1.0199999809265137</v>
          </cell>
          <cell r="DB34">
            <v>0.05000000074505806</v>
          </cell>
          <cell r="GX34">
            <v>100</v>
          </cell>
        </row>
        <row r="35">
          <cell r="A35">
            <v>253</v>
          </cell>
          <cell r="B35">
            <v>6695</v>
          </cell>
          <cell r="C35">
            <v>3000</v>
          </cell>
          <cell r="D35">
            <v>3</v>
          </cell>
          <cell r="E35">
            <v>850</v>
          </cell>
          <cell r="F35" t="str">
            <v>ND</v>
          </cell>
          <cell r="G35" t="str">
            <v>Au caps</v>
          </cell>
          <cell r="J35">
            <v>115</v>
          </cell>
          <cell r="K35">
            <v>74.12999725341797</v>
          </cell>
          <cell r="L35">
            <v>0.4300000071525574</v>
          </cell>
          <cell r="M35">
            <v>17.059999465942383</v>
          </cell>
          <cell r="O35">
            <v>1.6799999475479126</v>
          </cell>
          <cell r="P35">
            <v>1.6799999475479126</v>
          </cell>
          <cell r="Q35">
            <v>0.10000000149011612</v>
          </cell>
          <cell r="R35">
            <v>0.23999999463558197</v>
          </cell>
          <cell r="S35">
            <v>2.380000114440918</v>
          </cell>
          <cell r="T35">
            <v>3.7699999809265137</v>
          </cell>
          <cell r="U35">
            <v>0.11999999731779099</v>
          </cell>
          <cell r="V35">
            <v>0.12999999523162842</v>
          </cell>
          <cell r="W35">
            <v>0</v>
          </cell>
          <cell r="X35">
            <v>-1</v>
          </cell>
          <cell r="Y35">
            <v>6.999999937911827</v>
          </cell>
          <cell r="Z35">
            <v>0.13950763123950943</v>
          </cell>
          <cell r="AA35">
            <v>3.8899999782443047</v>
          </cell>
          <cell r="AB35">
            <v>0.18588639986246613</v>
          </cell>
          <cell r="AC35">
            <v>0.2891566214383376</v>
          </cell>
          <cell r="AD35">
            <v>0.20295463676614212</v>
          </cell>
          <cell r="AZ35">
            <v>17.38479995727539</v>
          </cell>
          <cell r="BA35">
            <v>21.383100509643555</v>
          </cell>
          <cell r="BE35">
            <v>30.999999437624272</v>
          </cell>
          <cell r="BF35">
            <v>69.00000056237572</v>
          </cell>
          <cell r="BG35">
            <v>0</v>
          </cell>
          <cell r="BH35">
            <v>1</v>
          </cell>
          <cell r="CS35">
            <v>45.77000045776367</v>
          </cell>
          <cell r="CT35">
            <v>2.059999942779541</v>
          </cell>
          <cell r="CU35">
            <v>11.069999694824219</v>
          </cell>
          <cell r="CW35">
            <v>12.770000457763672</v>
          </cell>
          <cell r="CX35">
            <v>0.30000001192092896</v>
          </cell>
          <cell r="CY35">
            <v>14.220000267028809</v>
          </cell>
          <cell r="CZ35">
            <v>10.90999984741211</v>
          </cell>
          <cell r="DA35">
            <v>2.5799999237060547</v>
          </cell>
          <cell r="DB35">
            <v>0.05000000074505806</v>
          </cell>
          <cell r="GX35">
            <v>100</v>
          </cell>
        </row>
        <row r="36">
          <cell r="A36">
            <v>253</v>
          </cell>
          <cell r="B36">
            <v>6696</v>
          </cell>
          <cell r="C36">
            <v>3000</v>
          </cell>
          <cell r="D36">
            <v>3</v>
          </cell>
          <cell r="E36">
            <v>875</v>
          </cell>
          <cell r="F36" t="str">
            <v>ND</v>
          </cell>
          <cell r="G36" t="str">
            <v>Au caps</v>
          </cell>
          <cell r="J36">
            <v>137</v>
          </cell>
          <cell r="K36">
            <v>70.16000366210938</v>
          </cell>
          <cell r="L36">
            <v>0.41999998688697815</v>
          </cell>
          <cell r="M36">
            <v>18.770000457763672</v>
          </cell>
          <cell r="O36">
            <v>1.7200000286102295</v>
          </cell>
          <cell r="P36">
            <v>1.7200000286102295</v>
          </cell>
          <cell r="Q36">
            <v>0.10999999940395355</v>
          </cell>
          <cell r="R36">
            <v>0.2800000011920929</v>
          </cell>
          <cell r="S36">
            <v>3.549999952316284</v>
          </cell>
          <cell r="T36">
            <v>4.710000038146973</v>
          </cell>
          <cell r="U36">
            <v>0.10000000149011612</v>
          </cell>
          <cell r="V36">
            <v>0.20999999344348907</v>
          </cell>
          <cell r="W36">
            <v>0</v>
          </cell>
          <cell r="X36">
            <v>-1</v>
          </cell>
          <cell r="Y36">
            <v>6.142857218883475</v>
          </cell>
          <cell r="Z36">
            <v>0.1891315858145293</v>
          </cell>
          <cell r="AA36">
            <v>4.810000039637089</v>
          </cell>
          <cell r="AB36">
            <v>0.1674008816259896</v>
          </cell>
          <cell r="AC36">
            <v>0.25256975199294196</v>
          </cell>
          <cell r="AD36">
            <v>0.2249047503779779</v>
          </cell>
          <cell r="AZ36">
            <v>30.283199310302734</v>
          </cell>
          <cell r="BA36">
            <v>14.255399703979492</v>
          </cell>
          <cell r="BE36">
            <v>53.99999995008616</v>
          </cell>
          <cell r="BF36">
            <v>46.00000004991384</v>
          </cell>
          <cell r="BG36">
            <v>0</v>
          </cell>
          <cell r="BH36">
            <v>1</v>
          </cell>
          <cell r="CS36">
            <v>47.310001373291016</v>
          </cell>
          <cell r="CT36">
            <v>1.6699999570846558</v>
          </cell>
          <cell r="CU36">
            <v>10.010000228881836</v>
          </cell>
          <cell r="CW36">
            <v>12.100000381469727</v>
          </cell>
          <cell r="CX36">
            <v>0.4099999964237213</v>
          </cell>
          <cell r="CY36">
            <v>15.050000190734863</v>
          </cell>
          <cell r="CZ36">
            <v>11.029999732971191</v>
          </cell>
          <cell r="DA36">
            <v>2.3299999237060547</v>
          </cell>
          <cell r="DB36">
            <v>0.019999999552965164</v>
          </cell>
          <cell r="GX36">
            <v>100</v>
          </cell>
        </row>
        <row r="37">
          <cell r="A37">
            <v>253</v>
          </cell>
          <cell r="B37">
            <v>6697</v>
          </cell>
          <cell r="C37">
            <v>3000</v>
          </cell>
          <cell r="D37">
            <v>3</v>
          </cell>
          <cell r="E37">
            <v>900</v>
          </cell>
          <cell r="F37" t="str">
            <v>ND</v>
          </cell>
          <cell r="G37" t="str">
            <v>Au caps</v>
          </cell>
          <cell r="J37">
            <v>96</v>
          </cell>
          <cell r="K37">
            <v>68.12999725341797</v>
          </cell>
          <cell r="L37">
            <v>0.4399999976158142</v>
          </cell>
          <cell r="M37">
            <v>19.15999984741211</v>
          </cell>
          <cell r="O37">
            <v>2.200000047683716</v>
          </cell>
          <cell r="P37">
            <v>2.200000047683716</v>
          </cell>
          <cell r="Q37">
            <v>0.14000000059604645</v>
          </cell>
          <cell r="R37">
            <v>0.5299999713897705</v>
          </cell>
          <cell r="S37">
            <v>4.610000133514404</v>
          </cell>
          <cell r="T37">
            <v>4.349999904632568</v>
          </cell>
          <cell r="U37">
            <v>0.11999999731779099</v>
          </cell>
          <cell r="V37">
            <v>0.27000001072883606</v>
          </cell>
          <cell r="W37">
            <v>0</v>
          </cell>
          <cell r="X37">
            <v>-1</v>
          </cell>
          <cell r="Y37">
            <v>4.150943710270128</v>
          </cell>
          <cell r="Z37">
            <v>0.2406054368594927</v>
          </cell>
          <cell r="AA37">
            <v>4.469999901950359</v>
          </cell>
          <cell r="AB37">
            <v>0.22638889070985452</v>
          </cell>
          <cell r="AC37">
            <v>0.3055555655299055</v>
          </cell>
          <cell r="AD37">
            <v>0.3004082278628446</v>
          </cell>
          <cell r="AZ37">
            <v>36.45199966430664</v>
          </cell>
          <cell r="BA37">
            <v>10.846500396728516</v>
          </cell>
          <cell r="BE37">
            <v>64.99999895837243</v>
          </cell>
          <cell r="BF37">
            <v>35.000001041627584</v>
          </cell>
          <cell r="BG37">
            <v>0</v>
          </cell>
          <cell r="BH37">
            <v>1</v>
          </cell>
          <cell r="CS37">
            <v>44.0099983215332</v>
          </cell>
          <cell r="CT37">
            <v>2.5</v>
          </cell>
          <cell r="CU37">
            <v>12.260000228881836</v>
          </cell>
          <cell r="CW37">
            <v>11.760000228881836</v>
          </cell>
          <cell r="CX37">
            <v>0.25999999046325684</v>
          </cell>
          <cell r="CY37">
            <v>14.649999618530273</v>
          </cell>
          <cell r="CZ37">
            <v>11.960000038146973</v>
          </cell>
          <cell r="DA37">
            <v>2.4700000286102295</v>
          </cell>
          <cell r="DB37">
            <v>0.03999999910593033</v>
          </cell>
          <cell r="GX37">
            <v>100</v>
          </cell>
        </row>
        <row r="38">
          <cell r="A38">
            <v>253</v>
          </cell>
          <cell r="B38">
            <v>6698</v>
          </cell>
          <cell r="C38">
            <v>3000</v>
          </cell>
          <cell r="D38">
            <v>3</v>
          </cell>
          <cell r="E38">
            <v>950</v>
          </cell>
          <cell r="F38" t="str">
            <v>ND</v>
          </cell>
          <cell r="G38" t="str">
            <v>Au caps</v>
          </cell>
          <cell r="J38">
            <v>98</v>
          </cell>
          <cell r="K38">
            <v>66</v>
          </cell>
          <cell r="L38">
            <v>0.9700000286102295</v>
          </cell>
          <cell r="M38">
            <v>19.700000762939453</v>
          </cell>
          <cell r="O38">
            <v>2.6600000858306885</v>
          </cell>
          <cell r="P38">
            <v>2.6600000858306885</v>
          </cell>
          <cell r="Q38">
            <v>0.12999999523162842</v>
          </cell>
          <cell r="R38">
            <v>0.44999998807907104</v>
          </cell>
          <cell r="S38">
            <v>4.699999809265137</v>
          </cell>
          <cell r="T38">
            <v>4.880000114440918</v>
          </cell>
          <cell r="U38">
            <v>0.10000000149011612</v>
          </cell>
          <cell r="V38">
            <v>0.4099999964237213</v>
          </cell>
          <cell r="W38">
            <v>0</v>
          </cell>
          <cell r="X38">
            <v>-1</v>
          </cell>
          <cell r="Y38">
            <v>5.9111114584369515</v>
          </cell>
          <cell r="Z38">
            <v>0.23857866128142455</v>
          </cell>
          <cell r="AA38">
            <v>4.980000115931034</v>
          </cell>
          <cell r="AB38">
            <v>0.2200247205469404</v>
          </cell>
          <cell r="AC38">
            <v>0.32880099176895516</v>
          </cell>
          <cell r="AD38">
            <v>0.23167935232493808</v>
          </cell>
          <cell r="CS38">
            <v>43.709999084472656</v>
          </cell>
          <cell r="CT38">
            <v>3.0399999618530273</v>
          </cell>
          <cell r="CU38">
            <v>11.670000076293945</v>
          </cell>
          <cell r="CW38">
            <v>10.550000190734863</v>
          </cell>
          <cell r="CX38">
            <v>0.12999999523162842</v>
          </cell>
          <cell r="CY38">
            <v>15.210000038146973</v>
          </cell>
          <cell r="CZ38">
            <v>11.4399995803833</v>
          </cell>
          <cell r="DA38">
            <v>2.75</v>
          </cell>
          <cell r="DB38">
            <v>0.019999999552965164</v>
          </cell>
          <cell r="GX38">
            <v>100</v>
          </cell>
        </row>
        <row r="39">
          <cell r="A39">
            <v>253</v>
          </cell>
          <cell r="B39">
            <v>6701</v>
          </cell>
          <cell r="C39">
            <v>6900</v>
          </cell>
          <cell r="D39">
            <v>6.9</v>
          </cell>
          <cell r="E39">
            <v>800</v>
          </cell>
          <cell r="F39" t="str">
            <v>ND</v>
          </cell>
          <cell r="G39" t="str">
            <v>Au caps</v>
          </cell>
          <cell r="J39">
            <v>100</v>
          </cell>
          <cell r="K39">
            <v>70.05999755859375</v>
          </cell>
          <cell r="L39">
            <v>0.18000000715255737</v>
          </cell>
          <cell r="M39">
            <v>19.799999237060547</v>
          </cell>
          <cell r="O39">
            <v>0.8100000023841858</v>
          </cell>
          <cell r="P39">
            <v>0.8100000023841858</v>
          </cell>
          <cell r="Q39">
            <v>0.05999999865889549</v>
          </cell>
          <cell r="R39">
            <v>0.03999999910593033</v>
          </cell>
          <cell r="S39">
            <v>3.740000009536743</v>
          </cell>
          <cell r="T39">
            <v>5.110000133514404</v>
          </cell>
          <cell r="U39">
            <v>0.09000000357627869</v>
          </cell>
          <cell r="V39">
            <v>0.07999999821186066</v>
          </cell>
          <cell r="W39">
            <v>0</v>
          </cell>
          <cell r="X39">
            <v>-1</v>
          </cell>
          <cell r="Y39">
            <v>20.250000512227427</v>
          </cell>
          <cell r="Z39">
            <v>0.18888889664886538</v>
          </cell>
          <cell r="AA39">
            <v>5.200000137090683</v>
          </cell>
          <cell r="AB39">
            <v>0.07355371737270915</v>
          </cell>
          <cell r="AC39">
            <v>0.13388429484799888</v>
          </cell>
          <cell r="AD39">
            <v>0.0809005444934141</v>
          </cell>
          <cell r="AZ39">
            <v>35.89120101928711</v>
          </cell>
          <cell r="BA39">
            <v>11.156399726867676</v>
          </cell>
          <cell r="BE39">
            <v>64.00000121838929</v>
          </cell>
          <cell r="BF39">
            <v>35.999998781610714</v>
          </cell>
          <cell r="BG39">
            <v>0</v>
          </cell>
          <cell r="BH39">
            <v>1</v>
          </cell>
          <cell r="CS39">
            <v>41</v>
          </cell>
          <cell r="CT39">
            <v>1.5</v>
          </cell>
          <cell r="CU39">
            <v>15.329999923706055</v>
          </cell>
          <cell r="CW39">
            <v>14.770000457763672</v>
          </cell>
          <cell r="CX39">
            <v>0.25999999046325684</v>
          </cell>
          <cell r="CY39">
            <v>10.930000305175781</v>
          </cell>
          <cell r="CZ39">
            <v>11.430000305175781</v>
          </cell>
          <cell r="DA39">
            <v>3.180000066757202</v>
          </cell>
          <cell r="DB39">
            <v>0.019999999552965164</v>
          </cell>
          <cell r="GX39">
            <v>100</v>
          </cell>
        </row>
        <row r="40">
          <cell r="A40">
            <v>253</v>
          </cell>
          <cell r="B40">
            <v>6702</v>
          </cell>
          <cell r="C40">
            <v>6900</v>
          </cell>
          <cell r="D40">
            <v>6.9</v>
          </cell>
          <cell r="E40">
            <v>850</v>
          </cell>
          <cell r="F40" t="str">
            <v>ND</v>
          </cell>
          <cell r="G40" t="str">
            <v>Au caps</v>
          </cell>
          <cell r="J40">
            <v>100</v>
          </cell>
          <cell r="K40">
            <v>69.3499984741211</v>
          </cell>
          <cell r="L40">
            <v>0.25999999046325684</v>
          </cell>
          <cell r="M40">
            <v>20.110000610351562</v>
          </cell>
          <cell r="O40">
            <v>0.9300000071525574</v>
          </cell>
          <cell r="P40">
            <v>0.9300000071525574</v>
          </cell>
          <cell r="Q40">
            <v>0.03999999910593033</v>
          </cell>
          <cell r="R40">
            <v>0.07999999821186066</v>
          </cell>
          <cell r="S40">
            <v>4.070000171661377</v>
          </cell>
          <cell r="T40">
            <v>4.880000114440918</v>
          </cell>
          <cell r="U40">
            <v>0.10000000149011612</v>
          </cell>
          <cell r="V40">
            <v>0.1599999964237213</v>
          </cell>
          <cell r="W40">
            <v>0</v>
          </cell>
          <cell r="X40">
            <v>-1</v>
          </cell>
          <cell r="Y40">
            <v>11.625000349245973</v>
          </cell>
          <cell r="Z40">
            <v>0.20238687459643123</v>
          </cell>
          <cell r="AA40">
            <v>4.980000115931034</v>
          </cell>
          <cell r="AB40">
            <v>0.09098497341436994</v>
          </cell>
          <cell r="AC40">
            <v>0.15525876265782565</v>
          </cell>
          <cell r="AD40">
            <v>0.13294384233322942</v>
          </cell>
          <cell r="CS40">
            <v>41.099998474121094</v>
          </cell>
          <cell r="CT40">
            <v>1.690000057220459</v>
          </cell>
          <cell r="CU40">
            <v>14.720000267028809</v>
          </cell>
          <cell r="CW40">
            <v>14.079999923706055</v>
          </cell>
          <cell r="CX40">
            <v>0.25999999046325684</v>
          </cell>
          <cell r="CY40">
            <v>12.260000228881836</v>
          </cell>
          <cell r="CZ40">
            <v>11.430000305175781</v>
          </cell>
          <cell r="DA40">
            <v>3.240000009536743</v>
          </cell>
          <cell r="DB40">
            <v>0.029999999329447746</v>
          </cell>
          <cell r="GX40">
            <v>100</v>
          </cell>
        </row>
        <row r="41">
          <cell r="A41">
            <v>253</v>
          </cell>
          <cell r="B41">
            <v>6703</v>
          </cell>
          <cell r="C41">
            <v>6900</v>
          </cell>
          <cell r="D41">
            <v>6.9</v>
          </cell>
          <cell r="E41">
            <v>900</v>
          </cell>
          <cell r="F41" t="str">
            <v>ND</v>
          </cell>
          <cell r="G41" t="str">
            <v>Au caps</v>
          </cell>
          <cell r="J41">
            <v>100</v>
          </cell>
          <cell r="K41">
            <v>68.0999984741211</v>
          </cell>
          <cell r="L41">
            <v>0.5099999904632568</v>
          </cell>
          <cell r="M41">
            <v>19.860000610351562</v>
          </cell>
          <cell r="O41">
            <v>1.5399999618530273</v>
          </cell>
          <cell r="P41">
            <v>1.5399999618530273</v>
          </cell>
          <cell r="Q41">
            <v>0.07999999821186066</v>
          </cell>
          <cell r="R41">
            <v>0.10999999940395355</v>
          </cell>
          <cell r="S41">
            <v>4.889999866485596</v>
          </cell>
          <cell r="T41">
            <v>4.449999809265137</v>
          </cell>
          <cell r="U41">
            <v>0.07000000029802322</v>
          </cell>
          <cell r="V41">
            <v>0.38999998569488525</v>
          </cell>
          <cell r="W41">
            <v>0</v>
          </cell>
          <cell r="X41">
            <v>-1</v>
          </cell>
          <cell r="Y41">
            <v>13.999999729069796</v>
          </cell>
          <cell r="Z41">
            <v>0.24622355066478685</v>
          </cell>
          <cell r="AA41">
            <v>4.51999980956316</v>
          </cell>
          <cell r="AB41">
            <v>0.14262560988936537</v>
          </cell>
          <cell r="AC41">
            <v>0.24959481670261463</v>
          </cell>
          <cell r="AD41">
            <v>0.11293796072465405</v>
          </cell>
          <cell r="CS41">
            <v>43.36000061035156</v>
          </cell>
          <cell r="CT41">
            <v>1.690000057220459</v>
          </cell>
          <cell r="CU41">
            <v>12.800000190734863</v>
          </cell>
          <cell r="CW41">
            <v>11.510000228881836</v>
          </cell>
          <cell r="CX41">
            <v>0.23000000417232513</v>
          </cell>
          <cell r="CY41">
            <v>15.069999694824219</v>
          </cell>
          <cell r="CZ41">
            <v>11.649999618530273</v>
          </cell>
          <cell r="DA41">
            <v>2.950000047683716</v>
          </cell>
          <cell r="DB41">
            <v>0.009999999776482582</v>
          </cell>
          <cell r="GX41">
            <v>100</v>
          </cell>
        </row>
        <row r="42">
          <cell r="A42">
            <v>253</v>
          </cell>
          <cell r="B42">
            <v>6708</v>
          </cell>
          <cell r="C42">
            <v>1000</v>
          </cell>
          <cell r="D42">
            <v>1</v>
          </cell>
          <cell r="E42">
            <v>900</v>
          </cell>
          <cell r="F42" t="str">
            <v>ND</v>
          </cell>
          <cell r="G42" t="str">
            <v>Au caps</v>
          </cell>
          <cell r="J42">
            <v>120</v>
          </cell>
          <cell r="K42">
            <v>79.72000122070312</v>
          </cell>
          <cell r="L42">
            <v>0.3199999928474426</v>
          </cell>
          <cell r="M42">
            <v>12.8100004196167</v>
          </cell>
          <cell r="O42">
            <v>1.0099999904632568</v>
          </cell>
          <cell r="P42">
            <v>1.0099999904632568</v>
          </cell>
          <cell r="Q42">
            <v>0.07999999821186066</v>
          </cell>
          <cell r="R42">
            <v>0.5</v>
          </cell>
          <cell r="S42">
            <v>1.9800000190734863</v>
          </cell>
          <cell r="T42">
            <v>2.119999885559082</v>
          </cell>
          <cell r="U42">
            <v>1.4299999475479126</v>
          </cell>
          <cell r="V42">
            <v>0.03999999910593033</v>
          </cell>
          <cell r="W42">
            <v>0</v>
          </cell>
          <cell r="X42">
            <v>-1</v>
          </cell>
          <cell r="Y42">
            <v>2.0199999809265137</v>
          </cell>
          <cell r="Z42">
            <v>0.15456674115649496</v>
          </cell>
          <cell r="AA42">
            <v>3.5499998331069946</v>
          </cell>
          <cell r="AB42">
            <v>0.19861660677342025</v>
          </cell>
          <cell r="AC42">
            <v>0.1996047481579985</v>
          </cell>
          <cell r="AD42">
            <v>0.46876162352934386</v>
          </cell>
          <cell r="AZ42">
            <v>32.52640151977539</v>
          </cell>
          <cell r="BA42">
            <v>13.015800476074219</v>
          </cell>
          <cell r="BE42">
            <v>58.000000247198585</v>
          </cell>
          <cell r="BF42">
            <v>41.9999997528014</v>
          </cell>
          <cell r="BG42">
            <v>0</v>
          </cell>
          <cell r="BH42">
            <v>1</v>
          </cell>
          <cell r="CS42">
            <v>44.400001525878906</v>
          </cell>
          <cell r="CT42">
            <v>0.3400000035762787</v>
          </cell>
          <cell r="CU42">
            <v>11.029999732971191</v>
          </cell>
          <cell r="CW42">
            <v>17.969999313354492</v>
          </cell>
          <cell r="CX42">
            <v>0.3400000035762787</v>
          </cell>
          <cell r="CY42">
            <v>9.609999656677246</v>
          </cell>
          <cell r="CZ42">
            <v>11.930000305175781</v>
          </cell>
          <cell r="DA42">
            <v>0.9399999976158142</v>
          </cell>
          <cell r="DB42">
            <v>0.1599999964237213</v>
          </cell>
          <cell r="GX42">
            <v>100</v>
          </cell>
        </row>
        <row r="43">
          <cell r="A43">
            <v>253</v>
          </cell>
          <cell r="B43">
            <v>6714</v>
          </cell>
          <cell r="C43">
            <v>3000</v>
          </cell>
          <cell r="D43">
            <v>3</v>
          </cell>
          <cell r="E43">
            <v>850</v>
          </cell>
          <cell r="F43" t="str">
            <v>ND</v>
          </cell>
          <cell r="G43" t="str">
            <v>Au caps</v>
          </cell>
          <cell r="J43">
            <v>115</v>
          </cell>
          <cell r="K43">
            <v>74.29000091552734</v>
          </cell>
          <cell r="L43">
            <v>0.3499999940395355</v>
          </cell>
          <cell r="M43">
            <v>16.200000762939453</v>
          </cell>
          <cell r="O43">
            <v>1.8899999856948853</v>
          </cell>
          <cell r="P43">
            <v>1.8899999856948853</v>
          </cell>
          <cell r="Q43">
            <v>0.10999999940395355</v>
          </cell>
          <cell r="R43">
            <v>0.4300000071525574</v>
          </cell>
          <cell r="S43">
            <v>3.5199999809265137</v>
          </cell>
          <cell r="T43">
            <v>2.569999933242798</v>
          </cell>
          <cell r="U43">
            <v>0.5400000214576721</v>
          </cell>
          <cell r="V43">
            <v>0.11999999731779099</v>
          </cell>
          <cell r="W43">
            <v>0</v>
          </cell>
          <cell r="X43">
            <v>-1</v>
          </cell>
          <cell r="Y43">
            <v>4.395348730830003</v>
          </cell>
          <cell r="Z43">
            <v>0.21728393920691505</v>
          </cell>
          <cell r="AA43">
            <v>3.10999995470047</v>
          </cell>
          <cell r="AB43">
            <v>0.25322283854181704</v>
          </cell>
          <cell r="AC43">
            <v>0.3480662990702927</v>
          </cell>
          <cell r="AD43">
            <v>0.28852350204619776</v>
          </cell>
          <cell r="AZ43">
            <v>33.64799880981445</v>
          </cell>
          <cell r="BA43">
            <v>12.395999908447266</v>
          </cell>
          <cell r="BE43">
            <v>59.99999932833621</v>
          </cell>
          <cell r="BF43">
            <v>40.00000067166379</v>
          </cell>
          <cell r="BG43">
            <v>0</v>
          </cell>
          <cell r="BH43">
            <v>1</v>
          </cell>
          <cell r="CS43">
            <v>50.290000915527344</v>
          </cell>
          <cell r="CT43">
            <v>0.3700000047683716</v>
          </cell>
          <cell r="CU43">
            <v>6.960000038146973</v>
          </cell>
          <cell r="CW43">
            <v>16.299999237060547</v>
          </cell>
          <cell r="CX43">
            <v>0.27000001072883606</v>
          </cell>
          <cell r="CY43">
            <v>12.649999618530273</v>
          </cell>
          <cell r="CZ43">
            <v>11.9399995803833</v>
          </cell>
          <cell r="DA43">
            <v>1.059999942779541</v>
          </cell>
          <cell r="DB43">
            <v>0.09000000357627869</v>
          </cell>
          <cell r="GX43">
            <v>100</v>
          </cell>
        </row>
        <row r="44">
          <cell r="A44">
            <v>253</v>
          </cell>
          <cell r="B44">
            <v>6715</v>
          </cell>
          <cell r="C44">
            <v>3000</v>
          </cell>
          <cell r="D44">
            <v>3</v>
          </cell>
          <cell r="E44">
            <v>875</v>
          </cell>
          <cell r="F44" t="str">
            <v>ND</v>
          </cell>
          <cell r="G44" t="str">
            <v>Au caps</v>
          </cell>
          <cell r="J44">
            <v>137</v>
          </cell>
          <cell r="K44">
            <v>71.62999725341797</v>
          </cell>
          <cell r="L44">
            <v>0.3700000047683716</v>
          </cell>
          <cell r="M44">
            <v>17.260000228881836</v>
          </cell>
          <cell r="O44">
            <v>1.8700000047683716</v>
          </cell>
          <cell r="P44">
            <v>1.8700000047683716</v>
          </cell>
          <cell r="Q44">
            <v>0.15000000596046448</v>
          </cell>
          <cell r="R44">
            <v>0.49000000953674316</v>
          </cell>
          <cell r="S44">
            <v>4.070000171661377</v>
          </cell>
          <cell r="T44">
            <v>3.5399999618530273</v>
          </cell>
          <cell r="U44">
            <v>0.4300000071525574</v>
          </cell>
          <cell r="V44">
            <v>0.20999999344348907</v>
          </cell>
          <cell r="W44">
            <v>0</v>
          </cell>
          <cell r="X44">
            <v>-1</v>
          </cell>
          <cell r="Y44">
            <v>3.816326466067441</v>
          </cell>
          <cell r="Z44">
            <v>0.23580533706198253</v>
          </cell>
          <cell r="AA44">
            <v>3.9699999690055847</v>
          </cell>
          <cell r="AB44">
            <v>0.22511848588909938</v>
          </cell>
          <cell r="AC44">
            <v>0.2954186429223858</v>
          </cell>
          <cell r="AD44">
            <v>0.3183625118312664</v>
          </cell>
          <cell r="AZ44">
            <v>40.377601623535156</v>
          </cell>
          <cell r="BA44">
            <v>8.677200317382812</v>
          </cell>
          <cell r="BE44">
            <v>72.00000007322453</v>
          </cell>
          <cell r="BF44">
            <v>27.999999926775484</v>
          </cell>
          <cell r="BG44">
            <v>0</v>
          </cell>
          <cell r="BH44">
            <v>1</v>
          </cell>
          <cell r="CS44">
            <v>48.2400016784668</v>
          </cell>
          <cell r="CT44">
            <v>1.149999976158142</v>
          </cell>
          <cell r="CU44">
            <v>8.880000114440918</v>
          </cell>
          <cell r="CW44">
            <v>13.899999618530273</v>
          </cell>
          <cell r="CX44">
            <v>0.3700000047683716</v>
          </cell>
          <cell r="CY44">
            <v>13.739999771118164</v>
          </cell>
          <cell r="CZ44">
            <v>12.229999542236328</v>
          </cell>
          <cell r="DA44">
            <v>1.340000033378601</v>
          </cell>
          <cell r="DB44">
            <v>0.12999999523162842</v>
          </cell>
          <cell r="GX44">
            <v>100</v>
          </cell>
        </row>
        <row r="45">
          <cell r="A45">
            <v>253</v>
          </cell>
          <cell r="B45">
            <v>6716</v>
          </cell>
          <cell r="C45">
            <v>3000</v>
          </cell>
          <cell r="D45">
            <v>3</v>
          </cell>
          <cell r="E45">
            <v>900</v>
          </cell>
          <cell r="F45" t="str">
            <v>ND</v>
          </cell>
          <cell r="G45" t="str">
            <v>Au caps</v>
          </cell>
          <cell r="J45">
            <v>96</v>
          </cell>
          <cell r="K45">
            <v>71.06999969482422</v>
          </cell>
          <cell r="L45">
            <v>0.3400000035762787</v>
          </cell>
          <cell r="M45">
            <v>17.770000457763672</v>
          </cell>
          <cell r="O45">
            <v>1.850000023841858</v>
          </cell>
          <cell r="P45">
            <v>1.850000023841858</v>
          </cell>
          <cell r="Q45">
            <v>0.10000000149011612</v>
          </cell>
          <cell r="R45">
            <v>0.4699999988079071</v>
          </cell>
          <cell r="S45">
            <v>4.329999923706055</v>
          </cell>
          <cell r="T45">
            <v>3.430000066757202</v>
          </cell>
          <cell r="U45">
            <v>0.3799999952316284</v>
          </cell>
          <cell r="V45">
            <v>0.25</v>
          </cell>
          <cell r="W45">
            <v>0</v>
          </cell>
          <cell r="X45">
            <v>-1</v>
          </cell>
          <cell r="Y45">
            <v>3.9361702734768906</v>
          </cell>
          <cell r="Z45">
            <v>0.24366909466309483</v>
          </cell>
          <cell r="AA45">
            <v>3.8100000619888306</v>
          </cell>
          <cell r="AB45">
            <v>0.2275693297663438</v>
          </cell>
          <cell r="AC45">
            <v>0.3017944532297552</v>
          </cell>
          <cell r="AD45">
            <v>0.31169064583304823</v>
          </cell>
          <cell r="AZ45">
            <v>40.93840026855469</v>
          </cell>
          <cell r="BA45">
            <v>8.367300033569336</v>
          </cell>
          <cell r="BE45">
            <v>73.00000005022115</v>
          </cell>
          <cell r="BF45">
            <v>26.999999949778868</v>
          </cell>
          <cell r="BG45">
            <v>0</v>
          </cell>
          <cell r="BH45">
            <v>1</v>
          </cell>
          <cell r="CS45">
            <v>44.36000061035156</v>
          </cell>
          <cell r="CT45">
            <v>2.5</v>
          </cell>
          <cell r="CU45">
            <v>11.899999618530273</v>
          </cell>
          <cell r="CW45">
            <v>15.640000343322754</v>
          </cell>
          <cell r="CX45">
            <v>0.30000001192092896</v>
          </cell>
          <cell r="CY45">
            <v>12.020000457763672</v>
          </cell>
          <cell r="CZ45">
            <v>10.920000076293945</v>
          </cell>
          <cell r="DA45">
            <v>2.180000066757202</v>
          </cell>
          <cell r="DB45">
            <v>0.09000000357627869</v>
          </cell>
          <cell r="GX45">
            <v>100</v>
          </cell>
        </row>
        <row r="46">
          <cell r="A46">
            <v>253</v>
          </cell>
          <cell r="B46">
            <v>6717</v>
          </cell>
          <cell r="C46">
            <v>3000</v>
          </cell>
          <cell r="D46">
            <v>3</v>
          </cell>
          <cell r="E46">
            <v>950</v>
          </cell>
          <cell r="F46" t="str">
            <v>ND</v>
          </cell>
          <cell r="G46" t="str">
            <v>Au caps</v>
          </cell>
          <cell r="J46">
            <v>96</v>
          </cell>
          <cell r="K46">
            <v>63.84000015258789</v>
          </cell>
          <cell r="L46">
            <v>1.1200000047683716</v>
          </cell>
          <cell r="M46">
            <v>19.149999618530273</v>
          </cell>
          <cell r="O46">
            <v>4.340000152587891</v>
          </cell>
          <cell r="P46">
            <v>4.340000152587891</v>
          </cell>
          <cell r="Q46">
            <v>0.18000000715255737</v>
          </cell>
          <cell r="R46">
            <v>1.3899999856948853</v>
          </cell>
          <cell r="S46">
            <v>6.010000228881836</v>
          </cell>
          <cell r="T46">
            <v>3.240000009536743</v>
          </cell>
          <cell r="U46">
            <v>0.3400000035762787</v>
          </cell>
          <cell r="V46">
            <v>0.38999998569488525</v>
          </cell>
          <cell r="W46">
            <v>0</v>
          </cell>
          <cell r="X46">
            <v>-1</v>
          </cell>
          <cell r="Y46">
            <v>3.1223023001818584</v>
          </cell>
          <cell r="Z46">
            <v>0.31383813830817675</v>
          </cell>
          <cell r="AA46">
            <v>3.580000013113022</v>
          </cell>
          <cell r="AB46">
            <v>0.3823845332005821</v>
          </cell>
          <cell r="AC46">
            <v>0.4661654223429006</v>
          </cell>
          <cell r="AD46">
            <v>0.36341104608349917</v>
          </cell>
          <cell r="AZ46">
            <v>46.5463981628418</v>
          </cell>
          <cell r="BA46">
            <v>5.2683000564575195</v>
          </cell>
          <cell r="BE46">
            <v>82.9999992918776</v>
          </cell>
          <cell r="BF46">
            <v>17.000000708122407</v>
          </cell>
          <cell r="BG46">
            <v>0</v>
          </cell>
          <cell r="BH46">
            <v>1</v>
          </cell>
          <cell r="CS46">
            <v>42.41999816894531</v>
          </cell>
          <cell r="CT46">
            <v>2.6600000858306885</v>
          </cell>
          <cell r="CU46">
            <v>11.949999809265137</v>
          </cell>
          <cell r="CW46">
            <v>10.869999885559082</v>
          </cell>
          <cell r="CX46">
            <v>0.17000000178813934</v>
          </cell>
          <cell r="CY46">
            <v>14.949999809265137</v>
          </cell>
          <cell r="CZ46">
            <v>11.680000305175781</v>
          </cell>
          <cell r="DA46">
            <v>2.240000009536743</v>
          </cell>
          <cell r="DB46">
            <v>0.07999999821186066</v>
          </cell>
          <cell r="GX46">
            <v>100</v>
          </cell>
        </row>
        <row r="47">
          <cell r="A47">
            <v>253</v>
          </cell>
          <cell r="B47">
            <v>6718</v>
          </cell>
          <cell r="C47">
            <v>6900</v>
          </cell>
          <cell r="D47">
            <v>6.9</v>
          </cell>
          <cell r="E47">
            <v>850</v>
          </cell>
          <cell r="F47" t="str">
            <v>ND</v>
          </cell>
          <cell r="G47" t="str">
            <v>Au caps</v>
          </cell>
          <cell r="J47">
            <v>100</v>
          </cell>
          <cell r="K47">
            <v>75.63999938964844</v>
          </cell>
          <cell r="L47">
            <v>0.1599999964237213</v>
          </cell>
          <cell r="M47">
            <v>14.489999771118164</v>
          </cell>
          <cell r="O47">
            <v>2.0999999046325684</v>
          </cell>
          <cell r="P47">
            <v>2.0999999046325684</v>
          </cell>
          <cell r="Q47">
            <v>0.05999999865889549</v>
          </cell>
          <cell r="R47">
            <v>0.23999999463558197</v>
          </cell>
          <cell r="S47">
            <v>2.700000047683716</v>
          </cell>
          <cell r="T47">
            <v>2.8299999237060547</v>
          </cell>
          <cell r="U47">
            <v>1.7599999904632568</v>
          </cell>
          <cell r="V47">
            <v>0</v>
          </cell>
          <cell r="W47">
            <v>0</v>
          </cell>
          <cell r="X47">
            <v>-1</v>
          </cell>
          <cell r="Y47">
            <v>8.749999798213437</v>
          </cell>
          <cell r="Z47">
            <v>0.1863354099608355</v>
          </cell>
          <cell r="AA47">
            <v>4.5899999141693115</v>
          </cell>
          <cell r="AB47">
            <v>0.18614718350360132</v>
          </cell>
          <cell r="AC47">
            <v>0.3030302974266479</v>
          </cell>
          <cell r="AD47">
            <v>0.16923303724785935</v>
          </cell>
          <cell r="AZ47">
            <v>14.58080005645752</v>
          </cell>
          <cell r="BA47">
            <v>22.932600021362305</v>
          </cell>
          <cell r="BE47">
            <v>26.000000056575598</v>
          </cell>
          <cell r="BF47">
            <v>73.9999999434244</v>
          </cell>
          <cell r="BG47">
            <v>0</v>
          </cell>
          <cell r="BH47">
            <v>1</v>
          </cell>
          <cell r="CS47">
            <v>47.650001525878906</v>
          </cell>
          <cell r="CT47">
            <v>0.3799999952316284</v>
          </cell>
          <cell r="CU47">
            <v>9.149999618530273</v>
          </cell>
          <cell r="CW47">
            <v>17.5</v>
          </cell>
          <cell r="CX47">
            <v>0.3199999928474426</v>
          </cell>
          <cell r="CY47">
            <v>11.289999961853027</v>
          </cell>
          <cell r="CZ47">
            <v>11.630000114440918</v>
          </cell>
          <cell r="DA47">
            <v>1.149999976158142</v>
          </cell>
          <cell r="DB47">
            <v>0.15000000596046448</v>
          </cell>
        </row>
        <row r="48">
          <cell r="A48">
            <v>253</v>
          </cell>
          <cell r="B48">
            <v>6722</v>
          </cell>
          <cell r="C48">
            <v>6900</v>
          </cell>
          <cell r="D48">
            <v>6.9</v>
          </cell>
          <cell r="E48">
            <v>800</v>
          </cell>
          <cell r="F48" t="str">
            <v>ND</v>
          </cell>
          <cell r="G48" t="str">
            <v>Au caps</v>
          </cell>
          <cell r="J48">
            <v>100</v>
          </cell>
          <cell r="K48">
            <v>71.36000061035156</v>
          </cell>
          <cell r="L48">
            <v>0.20999999344348907</v>
          </cell>
          <cell r="M48">
            <v>18.229999542236328</v>
          </cell>
          <cell r="O48">
            <v>1.3700000047683716</v>
          </cell>
          <cell r="P48">
            <v>1.3700000047683716</v>
          </cell>
          <cell r="Q48">
            <v>0.07000000029802322</v>
          </cell>
          <cell r="R48">
            <v>0.18000000715255737</v>
          </cell>
          <cell r="S48">
            <v>4.869999885559082</v>
          </cell>
          <cell r="T48">
            <v>3</v>
          </cell>
          <cell r="U48">
            <v>0.38999998569488525</v>
          </cell>
          <cell r="V48">
            <v>0.07999999821186066</v>
          </cell>
          <cell r="W48">
            <v>0</v>
          </cell>
          <cell r="X48">
            <v>-1</v>
          </cell>
          <cell r="Y48">
            <v>7.611110835163693</v>
          </cell>
          <cell r="Z48">
            <v>0.26714207393565653</v>
          </cell>
          <cell r="AA48">
            <v>3.3899999856948853</v>
          </cell>
          <cell r="AB48">
            <v>0.17510121658992245</v>
          </cell>
          <cell r="AC48">
            <v>0.2773279363217759</v>
          </cell>
          <cell r="AD48">
            <v>0.1897511268708211</v>
          </cell>
          <cell r="AZ48">
            <v>38.1343994140625</v>
          </cell>
          <cell r="BA48">
            <v>9.916799545288086</v>
          </cell>
          <cell r="BE48">
            <v>68.00000066341066</v>
          </cell>
          <cell r="BF48">
            <v>31.999999336589337</v>
          </cell>
          <cell r="BG48">
            <v>0</v>
          </cell>
          <cell r="BH48">
            <v>1</v>
          </cell>
          <cell r="CS48">
            <v>40.0099983215332</v>
          </cell>
          <cell r="CT48">
            <v>1.2200000286102295</v>
          </cell>
          <cell r="CU48">
            <v>14.520000457763672</v>
          </cell>
          <cell r="CW48">
            <v>15.279999732971191</v>
          </cell>
          <cell r="CX48">
            <v>0.27000001072883606</v>
          </cell>
          <cell r="CY48">
            <v>10.529999732971191</v>
          </cell>
          <cell r="CZ48">
            <v>11.569999694824219</v>
          </cell>
          <cell r="DA48">
            <v>2.390000104904175</v>
          </cell>
          <cell r="DB48">
            <v>0.12999999523162842</v>
          </cell>
          <cell r="GX48">
            <v>100</v>
          </cell>
        </row>
        <row r="49">
          <cell r="A49">
            <v>253</v>
          </cell>
          <cell r="B49">
            <v>6723</v>
          </cell>
          <cell r="C49">
            <v>6900</v>
          </cell>
          <cell r="D49">
            <v>6.9</v>
          </cell>
          <cell r="E49">
            <v>850</v>
          </cell>
          <cell r="F49" t="str">
            <v>ND</v>
          </cell>
          <cell r="G49" t="str">
            <v>Au caps</v>
          </cell>
          <cell r="J49">
            <v>100</v>
          </cell>
          <cell r="K49">
            <v>69.22000122070312</v>
          </cell>
          <cell r="L49">
            <v>0.20999999344348907</v>
          </cell>
          <cell r="M49">
            <v>19.790000915527344</v>
          </cell>
          <cell r="O49">
            <v>1.1200000047683716</v>
          </cell>
          <cell r="P49">
            <v>1.1200000047683716</v>
          </cell>
          <cell r="Q49">
            <v>0.029999999329447746</v>
          </cell>
          <cell r="R49">
            <v>0.03999999910593033</v>
          </cell>
          <cell r="S49">
            <v>6.099999904632568</v>
          </cell>
          <cell r="T49">
            <v>3.049999952316284</v>
          </cell>
          <cell r="U49">
            <v>0.30000001192092896</v>
          </cell>
          <cell r="V49">
            <v>0.20000000298023224</v>
          </cell>
          <cell r="W49">
            <v>0</v>
          </cell>
          <cell r="X49">
            <v>-1</v>
          </cell>
          <cell r="Y49">
            <v>28.000000745058077</v>
          </cell>
          <cell r="Z49">
            <v>0.3082364639936158</v>
          </cell>
          <cell r="AA49">
            <v>3.349999964237213</v>
          </cell>
          <cell r="AB49">
            <v>0.1330376952843651</v>
          </cell>
          <cell r="AC49">
            <v>0.24833703163801846</v>
          </cell>
          <cell r="AD49">
            <v>0.0598485653857468</v>
          </cell>
          <cell r="AZ49">
            <v>47.667999267578125</v>
          </cell>
          <cell r="BA49">
            <v>4.648499965667725</v>
          </cell>
          <cell r="BE49">
            <v>84.99999989826269</v>
          </cell>
          <cell r="BF49">
            <v>15.000000101737308</v>
          </cell>
          <cell r="BG49">
            <v>0</v>
          </cell>
          <cell r="BH49">
            <v>1</v>
          </cell>
          <cell r="CS49">
            <v>41.47999954223633</v>
          </cell>
          <cell r="CT49">
            <v>1.659999966621399</v>
          </cell>
          <cell r="CU49">
            <v>14.399999618530273</v>
          </cell>
          <cell r="CW49">
            <v>14.65999984741211</v>
          </cell>
          <cell r="CX49">
            <v>0.27000001072883606</v>
          </cell>
          <cell r="CY49">
            <v>11.619999885559082</v>
          </cell>
          <cell r="CZ49">
            <v>12.069999694824219</v>
          </cell>
          <cell r="DA49">
            <v>2.430000066757202</v>
          </cell>
          <cell r="DB49">
            <v>0.10999999940395355</v>
          </cell>
          <cell r="GX49">
            <v>100</v>
          </cell>
        </row>
        <row r="50">
          <cell r="A50">
            <v>253</v>
          </cell>
          <cell r="B50">
            <v>6724</v>
          </cell>
          <cell r="C50">
            <v>6900</v>
          </cell>
          <cell r="D50">
            <v>6.9</v>
          </cell>
          <cell r="E50">
            <v>900</v>
          </cell>
          <cell r="F50" t="str">
            <v>ND</v>
          </cell>
          <cell r="G50" t="str">
            <v>Au caps</v>
          </cell>
          <cell r="J50">
            <v>100</v>
          </cell>
          <cell r="K50">
            <v>65.38999938964844</v>
          </cell>
          <cell r="L50">
            <v>0.5699999928474426</v>
          </cell>
          <cell r="M50">
            <v>21.010000228881836</v>
          </cell>
          <cell r="O50">
            <v>1.8200000524520874</v>
          </cell>
          <cell r="P50">
            <v>1.8200000524520874</v>
          </cell>
          <cell r="Q50">
            <v>0.10000000149011612</v>
          </cell>
          <cell r="R50">
            <v>0.2199999988079071</v>
          </cell>
          <cell r="S50">
            <v>7.170000076293945</v>
          </cell>
          <cell r="T50">
            <v>3.0199999809265137</v>
          </cell>
          <cell r="U50">
            <v>0.2800000011920929</v>
          </cell>
          <cell r="V50">
            <v>0.4099999964237213</v>
          </cell>
          <cell r="W50">
            <v>0</v>
          </cell>
          <cell r="X50">
            <v>-1</v>
          </cell>
          <cell r="Y50">
            <v>8.272727555972487</v>
          </cell>
          <cell r="Z50">
            <v>0.34126606369273405</v>
          </cell>
          <cell r="AA50">
            <v>3.2999999821186066</v>
          </cell>
          <cell r="AB50">
            <v>0.21161049025668327</v>
          </cell>
          <cell r="AC50">
            <v>0.34082397772956174</v>
          </cell>
          <cell r="AD50">
            <v>0.17726574897198377</v>
          </cell>
          <cell r="CS50">
            <v>41.540000915527344</v>
          </cell>
          <cell r="CT50">
            <v>1.7200000286102295</v>
          </cell>
          <cell r="CU50">
            <v>13.930000305175781</v>
          </cell>
          <cell r="CW50">
            <v>12.210000038146973</v>
          </cell>
          <cell r="CX50">
            <v>0.18000000715255737</v>
          </cell>
          <cell r="CY50">
            <v>13.460000038146973</v>
          </cell>
          <cell r="CZ50">
            <v>12.319999694824219</v>
          </cell>
          <cell r="DA50">
            <v>2.569999933242798</v>
          </cell>
          <cell r="DB50">
            <v>0.10000000149011612</v>
          </cell>
          <cell r="GX50">
            <v>100</v>
          </cell>
        </row>
        <row r="51">
          <cell r="A51">
            <v>253</v>
          </cell>
          <cell r="B51">
            <v>6725</v>
          </cell>
          <cell r="C51">
            <v>6900</v>
          </cell>
          <cell r="D51">
            <v>6.9</v>
          </cell>
          <cell r="E51">
            <v>950</v>
          </cell>
          <cell r="F51" t="str">
            <v>ND</v>
          </cell>
          <cell r="G51" t="str">
            <v>Au caps</v>
          </cell>
          <cell r="J51">
            <v>94</v>
          </cell>
          <cell r="K51">
            <v>64.25</v>
          </cell>
          <cell r="L51">
            <v>1.0700000524520874</v>
          </cell>
          <cell r="M51">
            <v>21.149999618530273</v>
          </cell>
          <cell r="O51">
            <v>2.069999933242798</v>
          </cell>
          <cell r="P51">
            <v>2.069999933242798</v>
          </cell>
          <cell r="Q51">
            <v>0.10999999940395355</v>
          </cell>
          <cell r="R51">
            <v>0.20999999344348907</v>
          </cell>
          <cell r="S51">
            <v>7.46999979019165</v>
          </cell>
          <cell r="T51">
            <v>3.0299999713897705</v>
          </cell>
          <cell r="U51">
            <v>0.2800000011920929</v>
          </cell>
          <cell r="V51">
            <v>0.3799999952316284</v>
          </cell>
          <cell r="W51">
            <v>0</v>
          </cell>
          <cell r="X51">
            <v>-1</v>
          </cell>
          <cell r="Y51">
            <v>9.857142847006012</v>
          </cell>
          <cell r="Z51">
            <v>0.3531914858119863</v>
          </cell>
          <cell r="AA51">
            <v>3.3099999725818634</v>
          </cell>
          <cell r="AB51">
            <v>0.22271913819316613</v>
          </cell>
          <cell r="AC51">
            <v>0.37030410922078993</v>
          </cell>
          <cell r="AD51">
            <v>0.15313578997241953</v>
          </cell>
          <cell r="CS51">
            <v>43.540000915527344</v>
          </cell>
          <cell r="CT51">
            <v>1.9800000190734863</v>
          </cell>
          <cell r="CU51">
            <v>12.300000190734863</v>
          </cell>
          <cell r="CW51">
            <v>10.319999694824219</v>
          </cell>
          <cell r="CX51">
            <v>0.1899999976158142</v>
          </cell>
          <cell r="CY51">
            <v>15.859999656677246</v>
          </cell>
          <cell r="CZ51">
            <v>12.0600004196167</v>
          </cell>
          <cell r="DA51">
            <v>2.2300000190734863</v>
          </cell>
          <cell r="DB51">
            <v>0.11999999731779099</v>
          </cell>
          <cell r="GX51">
            <v>100</v>
          </cell>
        </row>
        <row r="52">
          <cell r="A52">
            <v>253</v>
          </cell>
          <cell r="B52">
            <v>6734</v>
          </cell>
          <cell r="C52">
            <v>3000</v>
          </cell>
          <cell r="D52">
            <v>3</v>
          </cell>
          <cell r="E52">
            <v>850</v>
          </cell>
          <cell r="F52" t="str">
            <v>ND</v>
          </cell>
          <cell r="G52" t="str">
            <v>Au caps</v>
          </cell>
          <cell r="J52">
            <v>115</v>
          </cell>
          <cell r="K52">
            <v>74.75</v>
          </cell>
          <cell r="L52">
            <v>0.3799999952316284</v>
          </cell>
          <cell r="M52">
            <v>15.59000015258789</v>
          </cell>
          <cell r="O52">
            <v>1.8700000047683716</v>
          </cell>
          <cell r="P52">
            <v>1.8700000047683716</v>
          </cell>
          <cell r="Q52">
            <v>0.2199999988079071</v>
          </cell>
          <cell r="R52">
            <v>0.3799999952316284</v>
          </cell>
          <cell r="S52">
            <v>3.6700000762939453</v>
          </cell>
          <cell r="T52">
            <v>2.430000066757202</v>
          </cell>
          <cell r="U52">
            <v>0.5199999809265137</v>
          </cell>
          <cell r="V52">
            <v>0.14000000059604645</v>
          </cell>
          <cell r="W52">
            <v>0</v>
          </cell>
          <cell r="X52">
            <v>-1</v>
          </cell>
          <cell r="Y52">
            <v>4.921052705878367</v>
          </cell>
          <cell r="Z52">
            <v>0.2354073149694445</v>
          </cell>
          <cell r="AA52">
            <v>2.950000047683716</v>
          </cell>
          <cell r="AB52">
            <v>0.25288461260718004</v>
          </cell>
          <cell r="AC52">
            <v>0.3596153822347257</v>
          </cell>
          <cell r="AD52">
            <v>0.2658967839507716</v>
          </cell>
          <cell r="AZ52">
            <v>34.76959991455078</v>
          </cell>
          <cell r="BA52">
            <v>11.776200294494629</v>
          </cell>
          <cell r="BE52">
            <v>61.99999935292001</v>
          </cell>
          <cell r="BF52">
            <v>38.00000064707999</v>
          </cell>
          <cell r="BG52">
            <v>0</v>
          </cell>
          <cell r="BH52">
            <v>1</v>
          </cell>
          <cell r="CS52">
            <v>47.529998779296875</v>
          </cell>
          <cell r="CT52">
            <v>1.5</v>
          </cell>
          <cell r="CU52">
            <v>7.949999809265137</v>
          </cell>
          <cell r="CW52">
            <v>16.290000915527344</v>
          </cell>
          <cell r="CX52">
            <v>0.5099999904632568</v>
          </cell>
          <cell r="CY52">
            <v>12.880000114440918</v>
          </cell>
          <cell r="CZ52">
            <v>11.640000343322754</v>
          </cell>
          <cell r="DA52">
            <v>1.190000057220459</v>
          </cell>
          <cell r="DB52">
            <v>0.46000000834465027</v>
          </cell>
          <cell r="GX52">
            <v>100</v>
          </cell>
        </row>
        <row r="53">
          <cell r="A53">
            <v>253</v>
          </cell>
          <cell r="B53">
            <v>6735</v>
          </cell>
          <cell r="C53">
            <v>3000</v>
          </cell>
          <cell r="D53">
            <v>3</v>
          </cell>
          <cell r="E53">
            <v>875</v>
          </cell>
          <cell r="F53" t="str">
            <v>ND</v>
          </cell>
          <cell r="G53" t="str">
            <v>Au caps</v>
          </cell>
          <cell r="J53">
            <v>137</v>
          </cell>
          <cell r="K53">
            <v>71.11000061035156</v>
          </cell>
          <cell r="L53">
            <v>0.4000000059604645</v>
          </cell>
          <cell r="M53">
            <v>16.709999084472656</v>
          </cell>
          <cell r="O53">
            <v>2.4800000190734863</v>
          </cell>
          <cell r="P53">
            <v>2.4800000190734863</v>
          </cell>
          <cell r="Q53">
            <v>0.23999999463558197</v>
          </cell>
          <cell r="R53">
            <v>1.090000033378601</v>
          </cell>
          <cell r="S53">
            <v>4.199999809265137</v>
          </cell>
          <cell r="T53">
            <v>3.049999952316284</v>
          </cell>
          <cell r="U53">
            <v>0.5199999809265137</v>
          </cell>
          <cell r="V53">
            <v>0.18000000715255737</v>
          </cell>
          <cell r="W53">
            <v>0</v>
          </cell>
          <cell r="X53">
            <v>-1</v>
          </cell>
          <cell r="Y53">
            <v>2.2752293056234083</v>
          </cell>
          <cell r="Z53">
            <v>0.2513465014589905</v>
          </cell>
          <cell r="AA53">
            <v>3.569999933242798</v>
          </cell>
          <cell r="AB53">
            <v>0.3263305388772465</v>
          </cell>
          <cell r="AC53">
            <v>0.34733893894148593</v>
          </cell>
          <cell r="AD53">
            <v>0.43927626678710213</v>
          </cell>
          <cell r="AZ53">
            <v>38.1343994140625</v>
          </cell>
          <cell r="BA53">
            <v>9.916799545288086</v>
          </cell>
          <cell r="BE53">
            <v>68.00000066341066</v>
          </cell>
          <cell r="BF53">
            <v>31.999999336589337</v>
          </cell>
          <cell r="BG53">
            <v>0</v>
          </cell>
          <cell r="BH53">
            <v>1</v>
          </cell>
          <cell r="CS53">
            <v>48.060001373291016</v>
          </cell>
          <cell r="CT53">
            <v>1.3600000143051147</v>
          </cell>
          <cell r="CU53">
            <v>8.34000015258789</v>
          </cell>
          <cell r="CW53">
            <v>13.100000381469727</v>
          </cell>
          <cell r="CX53">
            <v>0.4099999964237213</v>
          </cell>
          <cell r="CY53">
            <v>14.9399995803833</v>
          </cell>
          <cell r="CZ53">
            <v>12.109999656677246</v>
          </cell>
          <cell r="DA53">
            <v>1.4600000381469727</v>
          </cell>
          <cell r="DB53">
            <v>0.15000000596046448</v>
          </cell>
          <cell r="GX53">
            <v>100</v>
          </cell>
        </row>
        <row r="54">
          <cell r="A54">
            <v>253</v>
          </cell>
          <cell r="B54">
            <v>6736</v>
          </cell>
          <cell r="C54">
            <v>3000</v>
          </cell>
          <cell r="D54">
            <v>3</v>
          </cell>
          <cell r="E54">
            <v>900</v>
          </cell>
          <cell r="F54" t="str">
            <v>ND</v>
          </cell>
          <cell r="G54" t="str">
            <v>Au caps</v>
          </cell>
          <cell r="J54">
            <v>96</v>
          </cell>
          <cell r="K54">
            <v>70.58999633789062</v>
          </cell>
          <cell r="L54">
            <v>0.41999998688697815</v>
          </cell>
          <cell r="M54">
            <v>17.209999084472656</v>
          </cell>
          <cell r="O54">
            <v>2.240000009536743</v>
          </cell>
          <cell r="P54">
            <v>2.240000009536743</v>
          </cell>
          <cell r="Q54">
            <v>0.20999999344348907</v>
          </cell>
          <cell r="R54">
            <v>1.1100000143051147</v>
          </cell>
          <cell r="S54">
            <v>4.429999828338623</v>
          </cell>
          <cell r="T54">
            <v>2.8299999237060547</v>
          </cell>
          <cell r="U54">
            <v>0.5299999713897705</v>
          </cell>
          <cell r="V54">
            <v>0.41999998688697815</v>
          </cell>
          <cell r="W54">
            <v>0</v>
          </cell>
          <cell r="X54">
            <v>-1</v>
          </cell>
          <cell r="Y54">
            <v>2.01801800060249</v>
          </cell>
          <cell r="Z54">
            <v>0.25740848715881065</v>
          </cell>
          <cell r="AA54">
            <v>3.359999895095825</v>
          </cell>
          <cell r="AB54">
            <v>0.3323397982136692</v>
          </cell>
          <cell r="AC54">
            <v>0.333830109776123</v>
          </cell>
          <cell r="AD54">
            <v>0.46900608808147165</v>
          </cell>
          <cell r="AZ54">
            <v>45.985599517822266</v>
          </cell>
          <cell r="BA54">
            <v>5.578199863433838</v>
          </cell>
          <cell r="BE54">
            <v>82.0000002065915</v>
          </cell>
          <cell r="BF54">
            <v>17.999999793408513</v>
          </cell>
          <cell r="BG54">
            <v>0</v>
          </cell>
          <cell r="BH54">
            <v>1</v>
          </cell>
          <cell r="CS54">
            <v>47.20000076293945</v>
          </cell>
          <cell r="CT54">
            <v>1.7200000286102295</v>
          </cell>
          <cell r="CU54">
            <v>9.15999984741211</v>
          </cell>
          <cell r="CW54">
            <v>14.100000381469727</v>
          </cell>
          <cell r="CX54">
            <v>0.3499999940395355</v>
          </cell>
          <cell r="CY54">
            <v>14.050000190734863</v>
          </cell>
          <cell r="CZ54">
            <v>11.949999809265137</v>
          </cell>
          <cell r="DA54">
            <v>1.2599999904632568</v>
          </cell>
          <cell r="DB54">
            <v>0.20999999344348907</v>
          </cell>
          <cell r="GX54">
            <v>100</v>
          </cell>
        </row>
        <row r="55">
          <cell r="A55">
            <v>253</v>
          </cell>
          <cell r="B55">
            <v>6737</v>
          </cell>
          <cell r="C55">
            <v>3000</v>
          </cell>
          <cell r="D55">
            <v>3</v>
          </cell>
          <cell r="E55">
            <v>950</v>
          </cell>
          <cell r="F55" t="str">
            <v>ND</v>
          </cell>
          <cell r="G55" t="str">
            <v>Au caps</v>
          </cell>
          <cell r="J55">
            <v>98</v>
          </cell>
          <cell r="K55">
            <v>63.31999969482422</v>
          </cell>
          <cell r="L55">
            <v>0.800000011920929</v>
          </cell>
          <cell r="M55">
            <v>20.68000030517578</v>
          </cell>
          <cell r="O55">
            <v>3.2200000286102295</v>
          </cell>
          <cell r="P55">
            <v>3.2200000286102295</v>
          </cell>
          <cell r="Q55">
            <v>0.27000001072883606</v>
          </cell>
          <cell r="R55">
            <v>0.8799999952316284</v>
          </cell>
          <cell r="S55">
            <v>6.940000057220459</v>
          </cell>
          <cell r="T55">
            <v>2.880000114440918</v>
          </cell>
          <cell r="U55">
            <v>0.4300000071525574</v>
          </cell>
          <cell r="V55">
            <v>0.5699999928474426</v>
          </cell>
          <cell r="W55">
            <v>0</v>
          </cell>
          <cell r="X55">
            <v>-1</v>
          </cell>
          <cell r="Y55">
            <v>3.6590909614296985</v>
          </cell>
          <cell r="Z55">
            <v>0.33558993978755014</v>
          </cell>
          <cell r="AA55">
            <v>3.3100001215934753</v>
          </cell>
          <cell r="AB55">
            <v>0.3360323833557033</v>
          </cell>
          <cell r="AC55">
            <v>0.4345479035643199</v>
          </cell>
          <cell r="AD55">
            <v>0.3275617475340018</v>
          </cell>
          <cell r="AZ55">
            <v>49.91120147705078</v>
          </cell>
          <cell r="BA55">
            <v>3.408900022506714</v>
          </cell>
          <cell r="BE55">
            <v>89.0000002250842</v>
          </cell>
          <cell r="BF55">
            <v>10.99999977491582</v>
          </cell>
          <cell r="BG55">
            <v>0</v>
          </cell>
          <cell r="BH55">
            <v>1</v>
          </cell>
          <cell r="CS55">
            <v>43.150001525878906</v>
          </cell>
          <cell r="CT55">
            <v>2.259999990463257</v>
          </cell>
          <cell r="CU55">
            <v>12.140000343322754</v>
          </cell>
          <cell r="CW55">
            <v>10.170000076293945</v>
          </cell>
          <cell r="CX55">
            <v>0.20999999344348907</v>
          </cell>
          <cell r="CY55">
            <v>15.5</v>
          </cell>
          <cell r="CZ55">
            <v>11.949999809265137</v>
          </cell>
          <cell r="DA55">
            <v>2.3399999141693115</v>
          </cell>
          <cell r="DB55">
            <v>0.10999999940395355</v>
          </cell>
          <cell r="GX55">
            <v>100</v>
          </cell>
        </row>
        <row r="56">
          <cell r="A56">
            <v>253</v>
          </cell>
          <cell r="B56">
            <v>6747</v>
          </cell>
          <cell r="C56">
            <v>3000</v>
          </cell>
          <cell r="D56">
            <v>3</v>
          </cell>
          <cell r="E56">
            <v>850</v>
          </cell>
          <cell r="F56" t="str">
            <v>ND</v>
          </cell>
          <cell r="G56" t="str">
            <v>Au caps</v>
          </cell>
          <cell r="J56">
            <v>137</v>
          </cell>
          <cell r="K56">
            <v>72.68000030517578</v>
          </cell>
          <cell r="L56">
            <v>0.3100000023841858</v>
          </cell>
          <cell r="M56">
            <v>17.049999237060547</v>
          </cell>
          <cell r="O56">
            <v>1.5199999809265137</v>
          </cell>
          <cell r="P56">
            <v>1.5199999809265137</v>
          </cell>
          <cell r="Q56">
            <v>0.10000000149011612</v>
          </cell>
          <cell r="R56">
            <v>0.11999999731779099</v>
          </cell>
          <cell r="S56">
            <v>2.9100000858306885</v>
          </cell>
          <cell r="T56">
            <v>3.5899999141693115</v>
          </cell>
          <cell r="U56">
            <v>1.559999942779541</v>
          </cell>
          <cell r="V56">
            <v>0.1899999976158142</v>
          </cell>
          <cell r="W56">
            <v>0</v>
          </cell>
          <cell r="X56">
            <v>-1</v>
          </cell>
          <cell r="Y56">
            <v>12.666666790843014</v>
          </cell>
          <cell r="Z56">
            <v>0.17067449947477992</v>
          </cell>
          <cell r="AA56">
            <v>5.1499998569488525</v>
          </cell>
          <cell r="AB56">
            <v>0.1296023577526367</v>
          </cell>
          <cell r="AC56">
            <v>0.22385861823563266</v>
          </cell>
          <cell r="AD56">
            <v>0.12335963907650645</v>
          </cell>
          <cell r="AZ56">
            <v>26.35759925842285</v>
          </cell>
          <cell r="BA56">
            <v>16.424699783325195</v>
          </cell>
          <cell r="BE56">
            <v>46.99999962776437</v>
          </cell>
          <cell r="BF56">
            <v>53.00000037223564</v>
          </cell>
          <cell r="BG56">
            <v>0</v>
          </cell>
          <cell r="BH56">
            <v>1</v>
          </cell>
          <cell r="CS56">
            <v>43.310001373291016</v>
          </cell>
          <cell r="CT56">
            <v>0.3100000023841858</v>
          </cell>
          <cell r="CU56">
            <v>11.300000190734863</v>
          </cell>
          <cell r="CW56">
            <v>19.469999313354492</v>
          </cell>
          <cell r="CX56">
            <v>0.4399999976158142</v>
          </cell>
          <cell r="CY56">
            <v>8.069999694824219</v>
          </cell>
          <cell r="CZ56">
            <v>12.010000228881836</v>
          </cell>
          <cell r="DA56">
            <v>1.3899999856948853</v>
          </cell>
          <cell r="DB56">
            <v>0.3100000023841858</v>
          </cell>
          <cell r="GX56">
            <v>100</v>
          </cell>
        </row>
        <row r="57">
          <cell r="A57">
            <v>253</v>
          </cell>
          <cell r="B57">
            <v>6748</v>
          </cell>
          <cell r="C57">
            <v>3000</v>
          </cell>
          <cell r="D57">
            <v>3</v>
          </cell>
          <cell r="E57">
            <v>900</v>
          </cell>
          <cell r="F57" t="str">
            <v>ND</v>
          </cell>
          <cell r="G57" t="str">
            <v>Au caps</v>
          </cell>
          <cell r="J57">
            <v>96</v>
          </cell>
          <cell r="K57">
            <v>70.0199966430664</v>
          </cell>
          <cell r="L57">
            <v>0.47999998927116394</v>
          </cell>
          <cell r="M57">
            <v>18.239999771118164</v>
          </cell>
          <cell r="O57">
            <v>1.8899999856948853</v>
          </cell>
          <cell r="P57">
            <v>1.8899999856948853</v>
          </cell>
          <cell r="Q57">
            <v>0.1599999964237213</v>
          </cell>
          <cell r="R57">
            <v>0.3100000023841858</v>
          </cell>
          <cell r="S57">
            <v>3.740000009536743</v>
          </cell>
          <cell r="T57">
            <v>3.9100000858306885</v>
          </cell>
          <cell r="U57">
            <v>1.0199999809265137</v>
          </cell>
          <cell r="V57">
            <v>0.25</v>
          </cell>
          <cell r="W57">
            <v>0</v>
          </cell>
          <cell r="X57">
            <v>-1</v>
          </cell>
          <cell r="Y57">
            <v>6.096774100513042</v>
          </cell>
          <cell r="Z57">
            <v>0.20504386274493197</v>
          </cell>
          <cell r="AA57">
            <v>4.930000066757202</v>
          </cell>
          <cell r="AB57">
            <v>0.17601682827202267</v>
          </cell>
          <cell r="AC57">
            <v>0.2650771348049149</v>
          </cell>
          <cell r="AD57">
            <v>0.22622015026497</v>
          </cell>
          <cell r="AZ57">
            <v>36.45199966430664</v>
          </cell>
          <cell r="BA57">
            <v>10.846500396728516</v>
          </cell>
          <cell r="BE57">
            <v>64.99999895837243</v>
          </cell>
          <cell r="BF57">
            <v>35.000001041627584</v>
          </cell>
          <cell r="BG57">
            <v>0</v>
          </cell>
          <cell r="BH57">
            <v>1</v>
          </cell>
          <cell r="CS57">
            <v>44.59000015258789</v>
          </cell>
          <cell r="CT57">
            <v>2.069999933242798</v>
          </cell>
          <cell r="CU57">
            <v>11.149999618530273</v>
          </cell>
          <cell r="CW57">
            <v>11.460000038146973</v>
          </cell>
          <cell r="CX57">
            <v>0.4399999976158142</v>
          </cell>
          <cell r="CY57">
            <v>14.9399995803833</v>
          </cell>
          <cell r="CZ57">
            <v>12.489999771118164</v>
          </cell>
          <cell r="DA57">
            <v>2.5299999713897705</v>
          </cell>
          <cell r="DB57">
            <v>0.1899999976158142</v>
          </cell>
          <cell r="GX57">
            <v>100</v>
          </cell>
        </row>
        <row r="58">
          <cell r="A58">
            <v>253</v>
          </cell>
          <cell r="B58">
            <v>6749</v>
          </cell>
          <cell r="C58">
            <v>3000</v>
          </cell>
          <cell r="D58">
            <v>3</v>
          </cell>
          <cell r="E58">
            <v>950</v>
          </cell>
          <cell r="F58" t="str">
            <v>ND</v>
          </cell>
          <cell r="G58" t="str">
            <v>Au caps</v>
          </cell>
          <cell r="J58">
            <v>96</v>
          </cell>
          <cell r="K58">
            <v>64.02999877929688</v>
          </cell>
          <cell r="L58">
            <v>0.8100000023841858</v>
          </cell>
          <cell r="M58">
            <v>21.219999313354492</v>
          </cell>
          <cell r="O58">
            <v>2.490000009536743</v>
          </cell>
          <cell r="P58">
            <v>2.490000009536743</v>
          </cell>
          <cell r="Q58">
            <v>0.30000001192092896</v>
          </cell>
          <cell r="R58">
            <v>0.33000001311302185</v>
          </cell>
          <cell r="S58">
            <v>5.889999866485596</v>
          </cell>
          <cell r="T58">
            <v>3.880000114440918</v>
          </cell>
          <cell r="U58">
            <v>0.7300000190734863</v>
          </cell>
          <cell r="V58">
            <v>0.38999998569488525</v>
          </cell>
          <cell r="W58">
            <v>0</v>
          </cell>
          <cell r="X58">
            <v>-1</v>
          </cell>
          <cell r="Y58">
            <v>7.545454274524353</v>
          </cell>
          <cell r="Z58">
            <v>0.2775683344522453</v>
          </cell>
          <cell r="AA58">
            <v>4.610000133514404</v>
          </cell>
          <cell r="AB58">
            <v>0.21197846363094924</v>
          </cell>
          <cell r="AC58">
            <v>0.3351278542667268</v>
          </cell>
          <cell r="AD58">
            <v>0.1910867350137939</v>
          </cell>
          <cell r="AZ58">
            <v>45.985599517822266</v>
          </cell>
          <cell r="BA58">
            <v>5.578199863433838</v>
          </cell>
          <cell r="BE58">
            <v>82.0000002065915</v>
          </cell>
          <cell r="BF58">
            <v>17.999999793408513</v>
          </cell>
          <cell r="BG58">
            <v>0</v>
          </cell>
          <cell r="BH58">
            <v>1</v>
          </cell>
          <cell r="CS58">
            <v>40.70000076293945</v>
          </cell>
          <cell r="CT58">
            <v>2.890000104904175</v>
          </cell>
          <cell r="CU58">
            <v>13.3100004196167</v>
          </cell>
          <cell r="CW58">
            <v>12.210000038146973</v>
          </cell>
          <cell r="CX58">
            <v>0.23000000417232513</v>
          </cell>
          <cell r="CY58">
            <v>13.520000457763672</v>
          </cell>
          <cell r="CZ58">
            <v>11.5</v>
          </cell>
          <cell r="DA58">
            <v>2.5</v>
          </cell>
          <cell r="DB58">
            <v>0.20000000298023224</v>
          </cell>
          <cell r="GX58">
            <v>100</v>
          </cell>
        </row>
        <row r="59">
          <cell r="A59">
            <v>253</v>
          </cell>
          <cell r="B59">
            <v>6750</v>
          </cell>
          <cell r="C59">
            <v>6900</v>
          </cell>
          <cell r="D59">
            <v>6.9</v>
          </cell>
          <cell r="E59">
            <v>850</v>
          </cell>
          <cell r="F59" t="str">
            <v>ND</v>
          </cell>
          <cell r="G59" t="str">
            <v>Au caps</v>
          </cell>
          <cell r="J59">
            <v>100</v>
          </cell>
          <cell r="K59">
            <v>74.73999786376953</v>
          </cell>
          <cell r="L59">
            <v>0.11999999731779099</v>
          </cell>
          <cell r="M59">
            <v>14.65999984741211</v>
          </cell>
          <cell r="O59">
            <v>1.9600000381469727</v>
          </cell>
          <cell r="P59">
            <v>1.9600000381469727</v>
          </cell>
          <cell r="Q59">
            <v>0.07999999821186066</v>
          </cell>
          <cell r="R59">
            <v>0.3799999952316284</v>
          </cell>
          <cell r="S59">
            <v>2.4200000762939453</v>
          </cell>
          <cell r="T59">
            <v>3.0999999046325684</v>
          </cell>
          <cell r="U59">
            <v>2.490000009536743</v>
          </cell>
          <cell r="V59">
            <v>0.09000000357627869</v>
          </cell>
          <cell r="W59">
            <v>0</v>
          </cell>
          <cell r="X59">
            <v>-1</v>
          </cell>
          <cell r="Y59">
            <v>5.157894901951926</v>
          </cell>
          <cell r="Z59">
            <v>0.16507504102881293</v>
          </cell>
          <cell r="AA59">
            <v>5.5899999141693115</v>
          </cell>
          <cell r="AB59">
            <v>0.17150063345531916</v>
          </cell>
          <cell r="AC59">
            <v>0.24716267983747428</v>
          </cell>
          <cell r="AD59">
            <v>0.2568229259402562</v>
          </cell>
          <cell r="AZ59">
            <v>25.79680061340332</v>
          </cell>
          <cell r="BA59">
            <v>16.734600067138672</v>
          </cell>
          <cell r="BE59">
            <v>46.000000490994985</v>
          </cell>
          <cell r="BF59">
            <v>53.99999950900501</v>
          </cell>
          <cell r="BG59">
            <v>0</v>
          </cell>
          <cell r="BH59">
            <v>1</v>
          </cell>
          <cell r="CS59">
            <v>43.5099983215332</v>
          </cell>
          <cell r="CT59">
            <v>0.3400000035762787</v>
          </cell>
          <cell r="CU59">
            <v>10.640000343322754</v>
          </cell>
          <cell r="CW59">
            <v>20.479999542236328</v>
          </cell>
          <cell r="CX59">
            <v>0.33000001311302185</v>
          </cell>
          <cell r="CY59">
            <v>8.880000114440918</v>
          </cell>
          <cell r="CZ59">
            <v>11.649999618530273</v>
          </cell>
          <cell r="DA59">
            <v>1.2400000095367432</v>
          </cell>
          <cell r="DB59">
            <v>0.3400000035762787</v>
          </cell>
        </row>
        <row r="60">
          <cell r="A60">
            <v>253</v>
          </cell>
          <cell r="B60">
            <v>6751</v>
          </cell>
          <cell r="C60">
            <v>6900</v>
          </cell>
          <cell r="D60">
            <v>6.9</v>
          </cell>
          <cell r="E60">
            <v>900</v>
          </cell>
          <cell r="F60" t="str">
            <v>ND</v>
          </cell>
          <cell r="G60" t="str">
            <v>Au caps</v>
          </cell>
          <cell r="J60">
            <v>100</v>
          </cell>
          <cell r="K60">
            <v>73.02999877929688</v>
          </cell>
          <cell r="L60">
            <v>0.4099999964237213</v>
          </cell>
          <cell r="M60">
            <v>15.579999923706055</v>
          </cell>
          <cell r="O60">
            <v>2.299999952316284</v>
          </cell>
          <cell r="P60">
            <v>2.299999952316284</v>
          </cell>
          <cell r="Q60">
            <v>0.07000000029802322</v>
          </cell>
          <cell r="R60">
            <v>0.7200000286102295</v>
          </cell>
          <cell r="S60">
            <v>3.200000047683716</v>
          </cell>
          <cell r="T60">
            <v>2.5799999237060547</v>
          </cell>
          <cell r="U60">
            <v>1.9800000190734863</v>
          </cell>
          <cell r="V60">
            <v>0.10999999940395355</v>
          </cell>
          <cell r="W60">
            <v>0</v>
          </cell>
          <cell r="X60">
            <v>-1</v>
          </cell>
          <cell r="Y60">
            <v>3.1944442512812516</v>
          </cell>
          <cell r="Z60">
            <v>0.20539153166584379</v>
          </cell>
          <cell r="AA60">
            <v>4.559999942779541</v>
          </cell>
          <cell r="AB60">
            <v>0.24670185007786663</v>
          </cell>
          <cell r="AC60">
            <v>0.3034300759190187</v>
          </cell>
          <cell r="AD60">
            <v>0.35814325181091555</v>
          </cell>
          <cell r="AZ60">
            <v>17.38479995727539</v>
          </cell>
          <cell r="BA60">
            <v>21.383100509643555</v>
          </cell>
          <cell r="BE60">
            <v>30.999999437624272</v>
          </cell>
          <cell r="BF60">
            <v>69.00000056237572</v>
          </cell>
          <cell r="BG60">
            <v>0</v>
          </cell>
          <cell r="BH60">
            <v>1</v>
          </cell>
          <cell r="CS60">
            <v>42.310001373291016</v>
          </cell>
          <cell r="CT60">
            <v>1.309999942779541</v>
          </cell>
          <cell r="CU60">
            <v>13</v>
          </cell>
          <cell r="CW60">
            <v>16.520000457763672</v>
          </cell>
          <cell r="CX60">
            <v>0.3499999940395355</v>
          </cell>
          <cell r="CY60">
            <v>10.760000228881836</v>
          </cell>
          <cell r="CZ60">
            <v>10.420000076293945</v>
          </cell>
          <cell r="DA60">
            <v>2.0399999618530273</v>
          </cell>
          <cell r="DB60">
            <v>0.6100000143051147</v>
          </cell>
        </row>
        <row r="61">
          <cell r="A61">
            <v>253</v>
          </cell>
          <cell r="B61">
            <v>6753</v>
          </cell>
          <cell r="C61">
            <v>6900</v>
          </cell>
          <cell r="D61">
            <v>6.9</v>
          </cell>
          <cell r="E61">
            <v>800</v>
          </cell>
          <cell r="F61" t="str">
            <v>ND</v>
          </cell>
          <cell r="G61" t="str">
            <v>Au caps</v>
          </cell>
          <cell r="J61">
            <v>100</v>
          </cell>
          <cell r="K61">
            <v>71.51000213623047</v>
          </cell>
          <cell r="L61">
            <v>0.25</v>
          </cell>
          <cell r="M61">
            <v>18.170000076293945</v>
          </cell>
          <cell r="O61">
            <v>1.2200000286102295</v>
          </cell>
          <cell r="P61">
            <v>1.2200000286102295</v>
          </cell>
          <cell r="Q61">
            <v>0.019999999552965164</v>
          </cell>
          <cell r="R61">
            <v>0.07000000029802322</v>
          </cell>
          <cell r="S61">
            <v>4.210000038146973</v>
          </cell>
          <cell r="T61">
            <v>3.5199999809265137</v>
          </cell>
          <cell r="U61">
            <v>1</v>
          </cell>
          <cell r="V61">
            <v>0.05999999865889549</v>
          </cell>
          <cell r="W61">
            <v>0</v>
          </cell>
          <cell r="X61">
            <v>-1</v>
          </cell>
          <cell r="Y61">
            <v>17.42857176308729</v>
          </cell>
          <cell r="Z61">
            <v>0.2317006065200671</v>
          </cell>
          <cell r="AA61">
            <v>4.519999980926514</v>
          </cell>
          <cell r="AB61">
            <v>0.11703958923443734</v>
          </cell>
          <cell r="AC61">
            <v>0.20998279286490495</v>
          </cell>
          <cell r="AD61">
            <v>0.0927820201267114</v>
          </cell>
          <cell r="AZ61">
            <v>30.283199310302734</v>
          </cell>
          <cell r="BA61">
            <v>14.255399703979492</v>
          </cell>
          <cell r="BE61">
            <v>53.99999995008616</v>
          </cell>
          <cell r="BF61">
            <v>46.00000004991384</v>
          </cell>
          <cell r="BG61">
            <v>0</v>
          </cell>
          <cell r="BH61">
            <v>1</v>
          </cell>
          <cell r="CS61">
            <v>40.83000183105469</v>
          </cell>
          <cell r="CT61">
            <v>1.2799999713897705</v>
          </cell>
          <cell r="CU61">
            <v>14.640000343322754</v>
          </cell>
          <cell r="CW61">
            <v>16.829999923706055</v>
          </cell>
          <cell r="CX61">
            <v>0.3799999952316284</v>
          </cell>
          <cell r="CY61">
            <v>10.180000305175781</v>
          </cell>
          <cell r="CZ61">
            <v>11.5600004196167</v>
          </cell>
          <cell r="DA61">
            <v>2.450000047683716</v>
          </cell>
          <cell r="DB61">
            <v>0.33000001311302185</v>
          </cell>
          <cell r="GX61">
            <v>100</v>
          </cell>
        </row>
        <row r="62">
          <cell r="A62">
            <v>253</v>
          </cell>
          <cell r="B62">
            <v>6754</v>
          </cell>
          <cell r="C62">
            <v>6900</v>
          </cell>
          <cell r="D62">
            <v>6.9</v>
          </cell>
          <cell r="E62">
            <v>850</v>
          </cell>
          <cell r="F62" t="str">
            <v>ND</v>
          </cell>
          <cell r="G62" t="str">
            <v>Au caps</v>
          </cell>
          <cell r="J62">
            <v>100</v>
          </cell>
          <cell r="K62">
            <v>69.1500015258789</v>
          </cell>
          <cell r="L62">
            <v>0.20000000298023224</v>
          </cell>
          <cell r="M62">
            <v>20.219999313354492</v>
          </cell>
          <cell r="O62">
            <v>0.800000011920929</v>
          </cell>
          <cell r="P62">
            <v>0.800000011920929</v>
          </cell>
          <cell r="Q62">
            <v>0.07999999821186066</v>
          </cell>
          <cell r="R62">
            <v>0.009999999776482582</v>
          </cell>
          <cell r="S62">
            <v>5.369999885559082</v>
          </cell>
          <cell r="T62">
            <v>3.5199999809265137</v>
          </cell>
          <cell r="U62">
            <v>0.699999988079071</v>
          </cell>
          <cell r="V62">
            <v>0.12999999523162842</v>
          </cell>
          <cell r="W62">
            <v>0</v>
          </cell>
          <cell r="X62">
            <v>-1</v>
          </cell>
          <cell r="Y62">
            <v>80.00000298023231</v>
          </cell>
          <cell r="Z62">
            <v>0.26557863837376167</v>
          </cell>
          <cell r="AA62">
            <v>4.219999969005585</v>
          </cell>
          <cell r="AB62">
            <v>0.08151093584689142</v>
          </cell>
          <cell r="AC62">
            <v>0.1590457286262495</v>
          </cell>
          <cell r="AD62">
            <v>0.02179485155588719</v>
          </cell>
          <cell r="AZ62">
            <v>44.303199768066406</v>
          </cell>
          <cell r="BA62">
            <v>6.507900238037109</v>
          </cell>
          <cell r="BE62">
            <v>78.99999930634254</v>
          </cell>
          <cell r="BF62">
            <v>21.000000693657466</v>
          </cell>
          <cell r="BG62">
            <v>0</v>
          </cell>
          <cell r="BH62">
            <v>1</v>
          </cell>
          <cell r="CS62">
            <v>40.41999816894531</v>
          </cell>
          <cell r="CT62">
            <v>1.6299999952316284</v>
          </cell>
          <cell r="CU62">
            <v>14.329999923706055</v>
          </cell>
          <cell r="CW62">
            <v>15.789999961853027</v>
          </cell>
          <cell r="CX62">
            <v>0.28999999165534973</v>
          </cell>
          <cell r="CY62">
            <v>10.869999885559082</v>
          </cell>
          <cell r="CZ62">
            <v>12.020000457763672</v>
          </cell>
          <cell r="DA62">
            <v>2.700000047683716</v>
          </cell>
          <cell r="DB62">
            <v>0.2800000011920929</v>
          </cell>
          <cell r="GX62">
            <v>100</v>
          </cell>
        </row>
        <row r="63">
          <cell r="A63">
            <v>253</v>
          </cell>
          <cell r="B63">
            <v>6755</v>
          </cell>
          <cell r="C63">
            <v>6900</v>
          </cell>
          <cell r="D63">
            <v>6.9</v>
          </cell>
          <cell r="E63">
            <v>900</v>
          </cell>
          <cell r="F63" t="str">
            <v>ND</v>
          </cell>
          <cell r="G63" t="str">
            <v>Au caps</v>
          </cell>
          <cell r="J63">
            <v>100</v>
          </cell>
          <cell r="K63">
            <v>65.61000061035156</v>
          </cell>
          <cell r="L63">
            <v>0.5099999904632568</v>
          </cell>
          <cell r="M63">
            <v>21.90999984741211</v>
          </cell>
          <cell r="O63">
            <v>1.2100000381469727</v>
          </cell>
          <cell r="P63">
            <v>1.2100000381469727</v>
          </cell>
          <cell r="Q63">
            <v>0.14000000059604645</v>
          </cell>
          <cell r="R63">
            <v>0.05999999865889549</v>
          </cell>
          <cell r="S63">
            <v>6.820000171661377</v>
          </cell>
          <cell r="T63">
            <v>2.940000057220459</v>
          </cell>
          <cell r="U63">
            <v>0.47999998927116394</v>
          </cell>
          <cell r="V63">
            <v>0.30000001192092896</v>
          </cell>
          <cell r="W63">
            <v>0</v>
          </cell>
          <cell r="X63">
            <v>-1</v>
          </cell>
          <cell r="Y63">
            <v>20.166667753209694</v>
          </cell>
          <cell r="Z63">
            <v>0.31127340114823954</v>
          </cell>
          <cell r="AA63">
            <v>3.420000046491623</v>
          </cell>
          <cell r="AB63">
            <v>0.14179104603870862</v>
          </cell>
          <cell r="AC63">
            <v>0.2579957391591844</v>
          </cell>
          <cell r="AD63">
            <v>0.08120769441705544</v>
          </cell>
          <cell r="CS63">
            <v>39.939998626708984</v>
          </cell>
          <cell r="CT63">
            <v>1.9199999570846558</v>
          </cell>
          <cell r="CU63">
            <v>15.789999961853027</v>
          </cell>
          <cell r="CW63">
            <v>13.819999694824219</v>
          </cell>
          <cell r="CX63">
            <v>0.3400000035762787</v>
          </cell>
          <cell r="CY63">
            <v>11.8100004196167</v>
          </cell>
          <cell r="CZ63">
            <v>11.90999984741211</v>
          </cell>
          <cell r="DA63">
            <v>2.7100000381469727</v>
          </cell>
          <cell r="DB63">
            <v>0.3100000023841858</v>
          </cell>
          <cell r="GX63">
            <v>100</v>
          </cell>
        </row>
        <row r="64">
          <cell r="A64">
            <v>253</v>
          </cell>
          <cell r="B64">
            <v>6756</v>
          </cell>
          <cell r="C64">
            <v>6900</v>
          </cell>
          <cell r="D64">
            <v>6.9</v>
          </cell>
          <cell r="E64">
            <v>950</v>
          </cell>
          <cell r="F64" t="str">
            <v>ND</v>
          </cell>
          <cell r="G64" t="str">
            <v>Au caps</v>
          </cell>
          <cell r="J64">
            <v>94</v>
          </cell>
          <cell r="K64">
            <v>63.709999084472656</v>
          </cell>
          <cell r="L64">
            <v>0.6100000143051147</v>
          </cell>
          <cell r="M64">
            <v>22.15999984741211</v>
          </cell>
          <cell r="O64">
            <v>1.7599999904632568</v>
          </cell>
          <cell r="P64">
            <v>1.7599999904632568</v>
          </cell>
          <cell r="Q64">
            <v>0.11999999731779099</v>
          </cell>
          <cell r="R64">
            <v>0.1899999976158142</v>
          </cell>
          <cell r="S64">
            <v>6.75</v>
          </cell>
          <cell r="T64">
            <v>3.609999895095825</v>
          </cell>
          <cell r="U64">
            <v>0.6000000238418579</v>
          </cell>
          <cell r="V64">
            <v>0.3700000047683716</v>
          </cell>
          <cell r="W64">
            <v>0</v>
          </cell>
          <cell r="X64">
            <v>-1</v>
          </cell>
          <cell r="Y64">
            <v>9.26315796078077</v>
          </cell>
          <cell r="Z64">
            <v>0.3046028901840574</v>
          </cell>
          <cell r="AA64">
            <v>4.209999918937683</v>
          </cell>
          <cell r="AB64">
            <v>0.1737013001621353</v>
          </cell>
          <cell r="AC64">
            <v>0.2857142884788797</v>
          </cell>
          <cell r="AD64">
            <v>0.16137077888455764</v>
          </cell>
          <cell r="CS64">
            <v>42.029998779296875</v>
          </cell>
          <cell r="CT64">
            <v>2.380000114440918</v>
          </cell>
          <cell r="CU64">
            <v>12.520000457763672</v>
          </cell>
          <cell r="CW64">
            <v>11.720000267028809</v>
          </cell>
          <cell r="CX64">
            <v>0.3199999928474426</v>
          </cell>
          <cell r="CY64">
            <v>14.09000015258789</v>
          </cell>
          <cell r="CZ64">
            <v>12</v>
          </cell>
          <cell r="DA64">
            <v>2.309999942779541</v>
          </cell>
          <cell r="DB64">
            <v>0.20000000298023224</v>
          </cell>
          <cell r="GX64">
            <v>100</v>
          </cell>
        </row>
        <row r="65">
          <cell r="A65">
            <v>258</v>
          </cell>
          <cell r="B65">
            <v>6847</v>
          </cell>
          <cell r="C65">
            <v>2000</v>
          </cell>
          <cell r="D65">
            <v>2</v>
          </cell>
          <cell r="E65">
            <v>965</v>
          </cell>
          <cell r="F65" t="str">
            <v>NNO</v>
          </cell>
          <cell r="G65" t="str">
            <v>Au caps</v>
          </cell>
          <cell r="J65">
            <v>72</v>
          </cell>
          <cell r="K65">
            <v>59.099998474121094</v>
          </cell>
          <cell r="L65">
            <v>0.5400000214576721</v>
          </cell>
          <cell r="M65">
            <v>19.100000381469727</v>
          </cell>
          <cell r="O65">
            <v>5.21999979019165</v>
          </cell>
          <cell r="P65">
            <v>5.21999979019165</v>
          </cell>
          <cell r="Q65">
            <v>0.1899999976158142</v>
          </cell>
          <cell r="R65">
            <v>3.25</v>
          </cell>
          <cell r="S65">
            <v>7.449999809265137</v>
          </cell>
          <cell r="T65">
            <v>4</v>
          </cell>
          <cell r="U65">
            <v>0.8799999952316284</v>
          </cell>
          <cell r="V65">
            <v>0.3100000023841858</v>
          </cell>
          <cell r="W65">
            <v>0</v>
          </cell>
          <cell r="X65">
            <v>-1</v>
          </cell>
          <cell r="Y65">
            <v>1.606153781597431</v>
          </cell>
          <cell r="Z65">
            <v>0.39005233824460617</v>
          </cell>
          <cell r="AA65">
            <v>4.879999995231628</v>
          </cell>
          <cell r="AB65">
            <v>0.4389513100587684</v>
          </cell>
          <cell r="AC65">
            <v>0.391011226523862</v>
          </cell>
          <cell r="AD65">
            <v>0.5260111644647991</v>
          </cell>
          <cell r="AE65">
            <v>38.599998474121094</v>
          </cell>
          <cell r="AF65">
            <v>0.029999999329447746</v>
          </cell>
          <cell r="AG65">
            <v>0.03999999910593033</v>
          </cell>
          <cell r="AH65">
            <v>21.5</v>
          </cell>
          <cell r="AI65">
            <v>0.3700000047683716</v>
          </cell>
          <cell r="AJ65">
            <v>40</v>
          </cell>
          <cell r="AK65">
            <v>0.3700000047683716</v>
          </cell>
          <cell r="AL65">
            <v>0</v>
          </cell>
          <cell r="AM65">
            <v>0</v>
          </cell>
          <cell r="AN65">
            <v>0</v>
          </cell>
          <cell r="AO65">
            <v>0.009999999776482582</v>
          </cell>
          <cell r="AP65">
            <v>76.83125861310756</v>
          </cell>
          <cell r="AQ65">
            <v>76.13487420634152</v>
          </cell>
          <cell r="AR65">
            <v>1</v>
          </cell>
          <cell r="AS65">
            <v>46.599998474121094</v>
          </cell>
          <cell r="AT65">
            <v>0</v>
          </cell>
          <cell r="AU65">
            <v>33.400001525878906</v>
          </cell>
          <cell r="AW65">
            <v>0.46000000834465027</v>
          </cell>
          <cell r="AX65">
            <v>0</v>
          </cell>
          <cell r="AY65">
            <v>0.07000000029802322</v>
          </cell>
          <cell r="AZ65">
            <v>17.200000762939453</v>
          </cell>
          <cell r="BA65">
            <v>1.7000000476837158</v>
          </cell>
          <cell r="BB65">
            <v>0.03999999910593033</v>
          </cell>
          <cell r="BE65">
            <v>84.62912045667827</v>
          </cell>
          <cell r="BF65">
            <v>15.136543851887831</v>
          </cell>
          <cell r="BG65">
            <v>0.23433569143390365</v>
          </cell>
          <cell r="BH65">
            <v>1</v>
          </cell>
          <cell r="BI65">
            <v>47.29999923706055</v>
          </cell>
          <cell r="BJ65">
            <v>1.75</v>
          </cell>
          <cell r="BK65">
            <v>7.849999904632568</v>
          </cell>
          <cell r="BM65">
            <v>6.510000228881836</v>
          </cell>
          <cell r="BN65">
            <v>0.14000000059604645</v>
          </cell>
          <cell r="BO65">
            <v>13.100000381469727</v>
          </cell>
          <cell r="BP65">
            <v>22.5</v>
          </cell>
          <cell r="BQ65">
            <v>0.25</v>
          </cell>
          <cell r="BR65">
            <v>0</v>
          </cell>
          <cell r="BS65">
            <v>0</v>
          </cell>
          <cell r="BT65">
            <v>0.2199999988079071</v>
          </cell>
          <cell r="BU65">
            <v>78.19819504148053</v>
          </cell>
          <cell r="BV65">
            <v>39.7871751996832</v>
          </cell>
          <cell r="BW65">
            <v>49.120084960301284</v>
          </cell>
          <cell r="BX65">
            <v>11.092739840015533</v>
          </cell>
          <cell r="BY65">
            <v>35.652782320166175</v>
          </cell>
          <cell r="BZ65">
            <v>1</v>
          </cell>
          <cell r="CS65">
            <v>42.400001525878906</v>
          </cell>
          <cell r="CT65">
            <v>1.3899999856948853</v>
          </cell>
          <cell r="CU65">
            <v>12.199999809265137</v>
          </cell>
          <cell r="CW65">
            <v>9.539999961853027</v>
          </cell>
          <cell r="CX65">
            <v>0.14000000059604645</v>
          </cell>
          <cell r="CY65">
            <v>16.399999618530273</v>
          </cell>
          <cell r="CZ65">
            <v>11.699999809265137</v>
          </cell>
          <cell r="DA65">
            <v>2.5</v>
          </cell>
          <cell r="DB65">
            <v>0.36000001430511475</v>
          </cell>
          <cell r="DC65">
            <v>0</v>
          </cell>
          <cell r="EX65">
            <v>0.2800000011920929</v>
          </cell>
          <cell r="EY65">
            <v>3.049999952316284</v>
          </cell>
          <cell r="EZ65">
            <v>5.739999771118164</v>
          </cell>
          <cell r="FB65">
            <v>78.77999877929688</v>
          </cell>
          <cell r="FC65">
            <v>0.36000001430511475</v>
          </cell>
          <cell r="FD65">
            <v>5.550000190734863</v>
          </cell>
          <cell r="FE65">
            <v>0.09000000357627869</v>
          </cell>
          <cell r="FF65">
            <v>0</v>
          </cell>
          <cell r="FG65">
            <v>0</v>
          </cell>
          <cell r="FH65">
            <v>0</v>
          </cell>
          <cell r="FI65">
            <v>0.05999999865889549</v>
          </cell>
          <cell r="GK65">
            <v>1</v>
          </cell>
          <cell r="GX65">
            <v>100</v>
          </cell>
        </row>
        <row r="66">
          <cell r="A66">
            <v>258</v>
          </cell>
          <cell r="B66">
            <v>6851</v>
          </cell>
          <cell r="C66">
            <v>2000</v>
          </cell>
          <cell r="D66">
            <v>2</v>
          </cell>
          <cell r="E66">
            <v>970</v>
          </cell>
          <cell r="F66" t="str">
            <v>NNO</v>
          </cell>
          <cell r="G66" t="str">
            <v>Au caps</v>
          </cell>
          <cell r="J66">
            <v>8</v>
          </cell>
          <cell r="K66">
            <v>52.099998474121094</v>
          </cell>
          <cell r="L66">
            <v>1.2699999809265137</v>
          </cell>
          <cell r="M66">
            <v>19.299999237060547</v>
          </cell>
          <cell r="O66">
            <v>8.350000381469727</v>
          </cell>
          <cell r="P66">
            <v>8.350000381469727</v>
          </cell>
          <cell r="Q66">
            <v>0.15000000596046448</v>
          </cell>
          <cell r="R66">
            <v>4.139999866485596</v>
          </cell>
          <cell r="S66">
            <v>8.770000457763672</v>
          </cell>
          <cell r="T66">
            <v>4.489999771118164</v>
          </cell>
          <cell r="U66">
            <v>1</v>
          </cell>
          <cell r="V66">
            <v>0.41999998688697815</v>
          </cell>
          <cell r="W66">
            <v>0</v>
          </cell>
          <cell r="X66">
            <v>-1</v>
          </cell>
          <cell r="Y66">
            <v>2.016908369747837</v>
          </cell>
          <cell r="Z66">
            <v>0.4544041867588888</v>
          </cell>
          <cell r="AA66">
            <v>5.489999771118164</v>
          </cell>
          <cell r="AB66">
            <v>0.46245828967740643</v>
          </cell>
          <cell r="AC66">
            <v>0.4644049150507178</v>
          </cell>
          <cell r="AD66">
            <v>0.4691430652962913</v>
          </cell>
          <cell r="AE66">
            <v>38.70000076293945</v>
          </cell>
          <cell r="AF66">
            <v>0.03999999910593033</v>
          </cell>
          <cell r="AG66">
            <v>0.009999999776482582</v>
          </cell>
          <cell r="AH66">
            <v>21.899999618530273</v>
          </cell>
          <cell r="AI66">
            <v>0.3100000023841858</v>
          </cell>
          <cell r="AJ66">
            <v>39.29999923706055</v>
          </cell>
          <cell r="AK66">
            <v>0.23999999463558197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76.18264048609358</v>
          </cell>
          <cell r="AQ66">
            <v>75.67119728251359</v>
          </cell>
          <cell r="AR66">
            <v>1</v>
          </cell>
          <cell r="AS66">
            <v>46.79999923706055</v>
          </cell>
          <cell r="AT66">
            <v>0</v>
          </cell>
          <cell r="AU66">
            <v>34.20000076293945</v>
          </cell>
          <cell r="AW66">
            <v>0.7699999809265137</v>
          </cell>
          <cell r="AX66">
            <v>0</v>
          </cell>
          <cell r="AY66">
            <v>0.07999999821186066</v>
          </cell>
          <cell r="AZ66">
            <v>17.100000381469727</v>
          </cell>
          <cell r="BA66">
            <v>1.6100000143051147</v>
          </cell>
          <cell r="BB66">
            <v>0.05000000074505806</v>
          </cell>
          <cell r="BE66">
            <v>85.18899781042794</v>
          </cell>
          <cell r="BF66">
            <v>14.514420388885311</v>
          </cell>
          <cell r="BG66">
            <v>0.296581800686754</v>
          </cell>
          <cell r="BH66">
            <v>1</v>
          </cell>
          <cell r="CS66">
            <v>40.70000076293945</v>
          </cell>
          <cell r="CT66">
            <v>3.0399999618530273</v>
          </cell>
          <cell r="CU66">
            <v>14</v>
          </cell>
          <cell r="CW66">
            <v>10.600000381469727</v>
          </cell>
          <cell r="CX66">
            <v>0.12999999523162842</v>
          </cell>
          <cell r="CY66">
            <v>14.699999809265137</v>
          </cell>
          <cell r="CZ66">
            <v>11.899999618530273</v>
          </cell>
          <cell r="DA66">
            <v>2.740000009536743</v>
          </cell>
          <cell r="DB66">
            <v>0.46000000834465027</v>
          </cell>
          <cell r="DC66">
            <v>0</v>
          </cell>
          <cell r="GX66">
            <v>100</v>
          </cell>
        </row>
        <row r="67">
          <cell r="A67">
            <v>258</v>
          </cell>
          <cell r="B67">
            <v>6852</v>
          </cell>
          <cell r="C67">
            <v>2000</v>
          </cell>
          <cell r="D67">
            <v>2</v>
          </cell>
          <cell r="E67">
            <v>965</v>
          </cell>
          <cell r="F67" t="str">
            <v>NNO</v>
          </cell>
          <cell r="G67" t="str">
            <v>Au caps</v>
          </cell>
          <cell r="J67">
            <v>63</v>
          </cell>
          <cell r="K67">
            <v>53.20000076293945</v>
          </cell>
          <cell r="L67">
            <v>1.100000023841858</v>
          </cell>
          <cell r="M67">
            <v>19.200000762939453</v>
          </cell>
          <cell r="O67">
            <v>7.630000114440918</v>
          </cell>
          <cell r="P67">
            <v>7.630000114440918</v>
          </cell>
          <cell r="Q67">
            <v>0.1599999964237213</v>
          </cell>
          <cell r="R67">
            <v>3.6600000858306885</v>
          </cell>
          <cell r="S67">
            <v>8.579999923706055</v>
          </cell>
          <cell r="T67">
            <v>4.539999961853027</v>
          </cell>
          <cell r="U67">
            <v>1.2300000190734863</v>
          </cell>
          <cell r="V67">
            <v>0.6399999856948853</v>
          </cell>
          <cell r="W67">
            <v>0</v>
          </cell>
          <cell r="X67">
            <v>-1</v>
          </cell>
          <cell r="Y67">
            <v>2.08469943593162</v>
          </cell>
          <cell r="Z67">
            <v>0.4468749782691408</v>
          </cell>
          <cell r="AA67">
            <v>5.769999980926514</v>
          </cell>
          <cell r="AB67">
            <v>0.43815944101157567</v>
          </cell>
          <cell r="AC67">
            <v>0.4472450195428465</v>
          </cell>
          <cell r="AD67">
            <v>0.4609189655385752</v>
          </cell>
          <cell r="AE67">
            <v>37.70000076293945</v>
          </cell>
          <cell r="AF67">
            <v>0.019999999552965164</v>
          </cell>
          <cell r="AG67">
            <v>0.019999999552965164</v>
          </cell>
          <cell r="AH67">
            <v>24.399999618530273</v>
          </cell>
          <cell r="AI67">
            <v>0.4399999976158142</v>
          </cell>
          <cell r="AJ67">
            <v>37.400001525878906</v>
          </cell>
          <cell r="AK67">
            <v>0.23999999463558197</v>
          </cell>
          <cell r="AL67">
            <v>0</v>
          </cell>
          <cell r="AM67">
            <v>0</v>
          </cell>
          <cell r="AN67">
            <v>0</v>
          </cell>
          <cell r="AO67">
            <v>0.019999999552965164</v>
          </cell>
          <cell r="AP67">
            <v>73.20539705556212</v>
          </cell>
          <cell r="AQ67">
            <v>72.60492122771755</v>
          </cell>
          <cell r="AR67">
            <v>1</v>
          </cell>
          <cell r="AS67">
            <v>47.400001525878906</v>
          </cell>
          <cell r="AT67">
            <v>0</v>
          </cell>
          <cell r="AU67">
            <v>33</v>
          </cell>
          <cell r="AW67">
            <v>0.7900000214576721</v>
          </cell>
          <cell r="AX67">
            <v>0</v>
          </cell>
          <cell r="AY67">
            <v>0.09000000357627869</v>
          </cell>
          <cell r="AZ67">
            <v>16.600000381469727</v>
          </cell>
          <cell r="BA67">
            <v>2.0399999618530273</v>
          </cell>
          <cell r="BB67">
            <v>0.07000000029802322</v>
          </cell>
          <cell r="BE67">
            <v>81.47254231841706</v>
          </cell>
          <cell r="BF67">
            <v>18.118396460728633</v>
          </cell>
          <cell r="BG67">
            <v>0.40906122085431207</v>
          </cell>
          <cell r="BH67">
            <v>1</v>
          </cell>
          <cell r="CS67">
            <v>39.79999923706055</v>
          </cell>
          <cell r="CT67">
            <v>2.7200000286102295</v>
          </cell>
          <cell r="CU67">
            <v>13.600000381469727</v>
          </cell>
          <cell r="CW67">
            <v>11.399999618530273</v>
          </cell>
          <cell r="CX67">
            <v>0.14000000059604645</v>
          </cell>
          <cell r="CY67">
            <v>14.199999809265137</v>
          </cell>
          <cell r="CZ67">
            <v>12</v>
          </cell>
          <cell r="DA67">
            <v>2.6700000762939453</v>
          </cell>
          <cell r="DB67">
            <v>0.49000000953674316</v>
          </cell>
          <cell r="DC67">
            <v>0</v>
          </cell>
          <cell r="EX67">
            <v>0.10999999940395355</v>
          </cell>
          <cell r="EY67">
            <v>6.949999809265137</v>
          </cell>
          <cell r="EZ67">
            <v>6.920000076293945</v>
          </cell>
          <cell r="FB67">
            <v>75.86000061035156</v>
          </cell>
          <cell r="FC67">
            <v>0.3199999928474426</v>
          </cell>
          <cell r="FD67">
            <v>4.860000133514404</v>
          </cell>
          <cell r="FE67">
            <v>0.09000000357627869</v>
          </cell>
          <cell r="FF67">
            <v>0</v>
          </cell>
          <cell r="FG67">
            <v>0</v>
          </cell>
          <cell r="FH67">
            <v>0</v>
          </cell>
          <cell r="FI67">
            <v>0.07999999821186066</v>
          </cell>
          <cell r="GK67">
            <v>1</v>
          </cell>
          <cell r="GX67">
            <v>100</v>
          </cell>
        </row>
        <row r="68">
          <cell r="A68">
            <v>258</v>
          </cell>
          <cell r="B68">
            <v>6853</v>
          </cell>
          <cell r="C68">
            <v>2000</v>
          </cell>
          <cell r="D68">
            <v>2</v>
          </cell>
          <cell r="E68">
            <v>950</v>
          </cell>
          <cell r="F68" t="str">
            <v>NNO</v>
          </cell>
          <cell r="G68" t="str">
            <v>Au caps</v>
          </cell>
          <cell r="J68">
            <v>71</v>
          </cell>
          <cell r="K68">
            <v>56.900001525878906</v>
          </cell>
          <cell r="L68">
            <v>0.8199999928474426</v>
          </cell>
          <cell r="M68">
            <v>18.600000381469727</v>
          </cell>
          <cell r="O68">
            <v>6.289999961853027</v>
          </cell>
          <cell r="P68">
            <v>6.289999961853027</v>
          </cell>
          <cell r="Q68">
            <v>0.18000000715255737</v>
          </cell>
          <cell r="R68">
            <v>2.680000066757202</v>
          </cell>
          <cell r="S68">
            <v>7.230000019073486</v>
          </cell>
          <cell r="T68">
            <v>5.070000171661377</v>
          </cell>
          <cell r="U68">
            <v>1.4800000190734863</v>
          </cell>
          <cell r="V68">
            <v>0.7699999809265137</v>
          </cell>
          <cell r="W68">
            <v>0</v>
          </cell>
          <cell r="X68">
            <v>-1</v>
          </cell>
          <cell r="Y68">
            <v>2.3470148526764487</v>
          </cell>
          <cell r="Z68">
            <v>0.3887096704727158</v>
          </cell>
          <cell r="AA68">
            <v>6.550000190734863</v>
          </cell>
          <cell r="AB68">
            <v>0.3753221627164073</v>
          </cell>
          <cell r="AC68">
            <v>0.40528349696881966</v>
          </cell>
          <cell r="AD68">
            <v>0.43163997631487</v>
          </cell>
          <cell r="AS68">
            <v>48.20000076293945</v>
          </cell>
          <cell r="AT68">
            <v>0</v>
          </cell>
          <cell r="AU68">
            <v>32.29999923706055</v>
          </cell>
          <cell r="AW68">
            <v>0.5799999833106995</v>
          </cell>
          <cell r="AX68">
            <v>0</v>
          </cell>
          <cell r="AY68">
            <v>0.03999999910593033</v>
          </cell>
          <cell r="AZ68">
            <v>16</v>
          </cell>
          <cell r="BA68">
            <v>2.180000066757202</v>
          </cell>
          <cell r="BB68">
            <v>0.05999999865889549</v>
          </cell>
          <cell r="BE68">
            <v>79.93444376067691</v>
          </cell>
          <cell r="BF68">
            <v>19.70865150159202</v>
          </cell>
          <cell r="BG68">
            <v>0.35690473773106746</v>
          </cell>
          <cell r="BH68">
            <v>1</v>
          </cell>
          <cell r="CS68">
            <v>41.29999923706055</v>
          </cell>
          <cell r="CT68">
            <v>3.1700000762939453</v>
          </cell>
          <cell r="CU68">
            <v>13.399999618530273</v>
          </cell>
          <cell r="CW68">
            <v>11.199999809265137</v>
          </cell>
          <cell r="CX68">
            <v>0.1599999964237213</v>
          </cell>
          <cell r="CY68">
            <v>13.699999809265137</v>
          </cell>
          <cell r="CZ68">
            <v>11.800000190734863</v>
          </cell>
          <cell r="DA68">
            <v>2.7699999809265137</v>
          </cell>
          <cell r="DB68">
            <v>0.49000000953674316</v>
          </cell>
          <cell r="DC68">
            <v>0</v>
          </cell>
          <cell r="EX68">
            <v>0.09000000357627869</v>
          </cell>
          <cell r="EY68">
            <v>6.150000095367432</v>
          </cell>
          <cell r="EZ68">
            <v>5.309999942779541</v>
          </cell>
          <cell r="FB68">
            <v>80.38999938964844</v>
          </cell>
          <cell r="FC68">
            <v>0.3799999952316284</v>
          </cell>
          <cell r="FD68">
            <v>2.8499999046325684</v>
          </cell>
          <cell r="FE68">
            <v>0.12999999523162842</v>
          </cell>
          <cell r="FF68">
            <v>0</v>
          </cell>
          <cell r="FG68">
            <v>0</v>
          </cell>
          <cell r="FH68">
            <v>0</v>
          </cell>
          <cell r="FI68">
            <v>0.10000000149011612</v>
          </cell>
          <cell r="GK68">
            <v>1</v>
          </cell>
          <cell r="GX68">
            <v>100</v>
          </cell>
        </row>
        <row r="69">
          <cell r="A69">
            <v>258</v>
          </cell>
          <cell r="B69">
            <v>6854</v>
          </cell>
          <cell r="C69">
            <v>2000</v>
          </cell>
          <cell r="D69">
            <v>2</v>
          </cell>
          <cell r="E69">
            <v>925</v>
          </cell>
          <cell r="F69" t="str">
            <v>NNO</v>
          </cell>
          <cell r="G69" t="str">
            <v>Au caps</v>
          </cell>
          <cell r="J69">
            <v>66</v>
          </cell>
          <cell r="K69">
            <v>60</v>
          </cell>
          <cell r="L69">
            <v>0.5799999833106995</v>
          </cell>
          <cell r="M69">
            <v>18.899999618530273</v>
          </cell>
          <cell r="O69">
            <v>5.269999980926514</v>
          </cell>
          <cell r="P69">
            <v>5.269999980926514</v>
          </cell>
          <cell r="Q69">
            <v>0.1899999976158142</v>
          </cell>
          <cell r="R69">
            <v>1.7599999904632568</v>
          </cell>
          <cell r="S69">
            <v>5.659999847412109</v>
          </cell>
          <cell r="T69">
            <v>5.440000057220459</v>
          </cell>
          <cell r="U69">
            <v>1.7799999713897705</v>
          </cell>
          <cell r="V69">
            <v>0.3700000047683716</v>
          </cell>
          <cell r="W69">
            <v>0</v>
          </cell>
          <cell r="X69">
            <v>-1</v>
          </cell>
          <cell r="Y69">
            <v>2.9943181872059985</v>
          </cell>
          <cell r="Z69">
            <v>0.29947089744186195</v>
          </cell>
          <cell r="AA69">
            <v>7.2200000286102295</v>
          </cell>
          <cell r="AB69">
            <v>0.30842105129308867</v>
          </cell>
          <cell r="AC69">
            <v>0.3698245600650185</v>
          </cell>
          <cell r="AD69">
            <v>0.37314795892990316</v>
          </cell>
          <cell r="AS69">
            <v>50.900001525878906</v>
          </cell>
          <cell r="AT69">
            <v>0</v>
          </cell>
          <cell r="AU69">
            <v>31</v>
          </cell>
          <cell r="AW69">
            <v>0.5899999737739563</v>
          </cell>
          <cell r="AX69">
            <v>0</v>
          </cell>
          <cell r="AY69">
            <v>0.07000000029802322</v>
          </cell>
          <cell r="AZ69">
            <v>14.199999809265137</v>
          </cell>
          <cell r="BA69">
            <v>3.380000114440918</v>
          </cell>
          <cell r="BB69">
            <v>0.07000000029802322</v>
          </cell>
          <cell r="BE69">
            <v>69.60836021694259</v>
          </cell>
          <cell r="BF69">
            <v>29.983077563474616</v>
          </cell>
          <cell r="BG69">
            <v>0.40856221958279804</v>
          </cell>
          <cell r="BH69">
            <v>1</v>
          </cell>
          <cell r="CS69">
            <v>41.099998474121094</v>
          </cell>
          <cell r="CT69">
            <v>2.7100000381469727</v>
          </cell>
          <cell r="CU69">
            <v>13.399999618530273</v>
          </cell>
          <cell r="CW69">
            <v>13</v>
          </cell>
          <cell r="CX69">
            <v>0.1899999976158142</v>
          </cell>
          <cell r="CY69">
            <v>13.399999618530273</v>
          </cell>
          <cell r="CZ69">
            <v>11.600000381469727</v>
          </cell>
          <cell r="DA69">
            <v>2.759999990463257</v>
          </cell>
          <cell r="DB69">
            <v>0.46000000834465027</v>
          </cell>
          <cell r="DC69">
            <v>0</v>
          </cell>
          <cell r="EX69">
            <v>0.029999999329447746</v>
          </cell>
          <cell r="EY69">
            <v>7.53000020980835</v>
          </cell>
          <cell r="EZ69">
            <v>3.9200000762939453</v>
          </cell>
          <cell r="FB69">
            <v>80.0199966430664</v>
          </cell>
          <cell r="FC69">
            <v>0.6200000047683716</v>
          </cell>
          <cell r="FD69">
            <v>2.609999895095825</v>
          </cell>
          <cell r="FE69">
            <v>0.17000000178813934</v>
          </cell>
          <cell r="FF69">
            <v>0</v>
          </cell>
          <cell r="FG69">
            <v>0</v>
          </cell>
          <cell r="FH69">
            <v>0</v>
          </cell>
          <cell r="FI69">
            <v>0.23999999463558197</v>
          </cell>
          <cell r="GK69">
            <v>1</v>
          </cell>
          <cell r="GX69">
            <v>100</v>
          </cell>
        </row>
        <row r="70">
          <cell r="A70">
            <v>258</v>
          </cell>
          <cell r="B70">
            <v>6858</v>
          </cell>
          <cell r="C70">
            <v>2000</v>
          </cell>
          <cell r="D70">
            <v>2</v>
          </cell>
          <cell r="E70">
            <v>940</v>
          </cell>
          <cell r="F70" t="str">
            <v>NNO</v>
          </cell>
          <cell r="G70" t="str">
            <v>Au caps</v>
          </cell>
          <cell r="J70">
            <v>20</v>
          </cell>
          <cell r="K70">
            <v>56.29999923706055</v>
          </cell>
          <cell r="L70">
            <v>1.090000033378601</v>
          </cell>
          <cell r="M70">
            <v>18.600000381469727</v>
          </cell>
          <cell r="O70">
            <v>7.25</v>
          </cell>
          <cell r="P70">
            <v>7.25</v>
          </cell>
          <cell r="Q70">
            <v>0.12999999523162842</v>
          </cell>
          <cell r="R70">
            <v>3.0899999141693115</v>
          </cell>
          <cell r="S70">
            <v>7.21999979019165</v>
          </cell>
          <cell r="T70">
            <v>4.090000152587891</v>
          </cell>
          <cell r="U70">
            <v>1.940000057220459</v>
          </cell>
          <cell r="V70">
            <v>0.30000001192092896</v>
          </cell>
          <cell r="W70">
            <v>0</v>
          </cell>
          <cell r="X70">
            <v>-1</v>
          </cell>
          <cell r="Y70">
            <v>2.3462783823244946</v>
          </cell>
          <cell r="Z70">
            <v>0.3881720237696653</v>
          </cell>
          <cell r="AA70">
            <v>6.03000020980835</v>
          </cell>
          <cell r="AB70">
            <v>0.4102015799214098</v>
          </cell>
          <cell r="AC70">
            <v>0.44288331979794515</v>
          </cell>
          <cell r="AD70">
            <v>0.43171697123546565</v>
          </cell>
          <cell r="AE70">
            <v>38.099998474121094</v>
          </cell>
          <cell r="AF70">
            <v>0.029999999329447746</v>
          </cell>
          <cell r="AG70">
            <v>0.029999999329447746</v>
          </cell>
          <cell r="AH70">
            <v>25.100000381469727</v>
          </cell>
          <cell r="AI70">
            <v>0.46000000834465027</v>
          </cell>
          <cell r="AJ70">
            <v>37</v>
          </cell>
          <cell r="AK70">
            <v>0.17000000178813934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72.43277027691119</v>
          </cell>
          <cell r="AQ70">
            <v>71.89291828690965</v>
          </cell>
          <cell r="AR70">
            <v>1</v>
          </cell>
          <cell r="CS70">
            <v>41.400001525878906</v>
          </cell>
          <cell r="CT70">
            <v>2.5799999237060547</v>
          </cell>
          <cell r="CU70">
            <v>13.199999809265137</v>
          </cell>
          <cell r="CW70">
            <v>12</v>
          </cell>
          <cell r="CX70">
            <v>0.18000000715255737</v>
          </cell>
          <cell r="CY70">
            <v>13.899999618530273</v>
          </cell>
          <cell r="CZ70">
            <v>11.199999809265137</v>
          </cell>
          <cell r="DA70">
            <v>2.309999942779541</v>
          </cell>
          <cell r="DB70">
            <v>0.8299999833106995</v>
          </cell>
          <cell r="DC70">
            <v>0</v>
          </cell>
          <cell r="GX70">
            <v>100</v>
          </cell>
        </row>
        <row r="71">
          <cell r="A71">
            <v>258</v>
          </cell>
          <cell r="B71">
            <v>6863</v>
          </cell>
          <cell r="C71">
            <v>2000</v>
          </cell>
          <cell r="D71">
            <v>2</v>
          </cell>
          <cell r="E71">
            <v>960</v>
          </cell>
          <cell r="F71" t="str">
            <v>NNO</v>
          </cell>
          <cell r="G71" t="str">
            <v>Au caps</v>
          </cell>
          <cell r="J71">
            <v>46</v>
          </cell>
          <cell r="K71">
            <v>56.5</v>
          </cell>
          <cell r="L71">
            <v>1.0399999618530273</v>
          </cell>
          <cell r="M71">
            <v>18.799999237060547</v>
          </cell>
          <cell r="O71">
            <v>6.820000171661377</v>
          </cell>
          <cell r="P71">
            <v>6.820000171661377</v>
          </cell>
          <cell r="Q71">
            <v>0.17000000178813934</v>
          </cell>
          <cell r="R71">
            <v>3.2699999809265137</v>
          </cell>
          <cell r="S71">
            <v>7.420000076293945</v>
          </cell>
          <cell r="T71">
            <v>3.680000066757202</v>
          </cell>
          <cell r="U71">
            <v>2.0399999618530273</v>
          </cell>
          <cell r="V71">
            <v>0.36000001430511475</v>
          </cell>
          <cell r="W71">
            <v>0</v>
          </cell>
          <cell r="X71">
            <v>-1</v>
          </cell>
          <cell r="Y71">
            <v>2.0856269759760107</v>
          </cell>
          <cell r="Z71">
            <v>0.3946808711389124</v>
          </cell>
          <cell r="AA71">
            <v>5.7200000286102295</v>
          </cell>
          <cell r="AB71">
            <v>0.42251739343439876</v>
          </cell>
          <cell r="AC71">
            <v>0.431372554933427</v>
          </cell>
          <cell r="AD71">
            <v>0.46080843973091884</v>
          </cell>
          <cell r="AE71">
            <v>37.70000076293945</v>
          </cell>
          <cell r="AF71">
            <v>0.05000000074505806</v>
          </cell>
          <cell r="AG71">
            <v>0.07000000029802322</v>
          </cell>
          <cell r="AH71">
            <v>23.899999618530273</v>
          </cell>
          <cell r="AI71">
            <v>0.4699999988079071</v>
          </cell>
          <cell r="AJ71">
            <v>37.099998474121094</v>
          </cell>
          <cell r="AK71">
            <v>0.27000001072883606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73.45281518190535</v>
          </cell>
          <cell r="AQ71">
            <v>72.78826204173653</v>
          </cell>
          <cell r="AR71">
            <v>1</v>
          </cell>
          <cell r="AS71">
            <v>46.900001525878906</v>
          </cell>
          <cell r="AT71">
            <v>0</v>
          </cell>
          <cell r="AU71">
            <v>32.900001525878906</v>
          </cell>
          <cell r="AW71">
            <v>0.699999988079071</v>
          </cell>
          <cell r="AX71">
            <v>0</v>
          </cell>
          <cell r="AY71">
            <v>0.10000000149011612</v>
          </cell>
          <cell r="AZ71">
            <v>17.100000381469727</v>
          </cell>
          <cell r="BA71">
            <v>1.659999966621399</v>
          </cell>
          <cell r="BB71">
            <v>0.10999999940395355</v>
          </cell>
          <cell r="BE71">
            <v>84.50731439474373</v>
          </cell>
          <cell r="BF71">
            <v>14.845426809631574</v>
          </cell>
          <cell r="BG71">
            <v>0.6472587956246958</v>
          </cell>
          <cell r="BH71">
            <v>1</v>
          </cell>
          <cell r="CS71">
            <v>42.400001525878906</v>
          </cell>
          <cell r="CT71">
            <v>2.75</v>
          </cell>
          <cell r="CU71">
            <v>12.699999809265137</v>
          </cell>
          <cell r="CW71">
            <v>10</v>
          </cell>
          <cell r="CX71">
            <v>0.15000000596046448</v>
          </cell>
          <cell r="CY71">
            <v>15.100000381469727</v>
          </cell>
          <cell r="CZ71">
            <v>11.800000190734863</v>
          </cell>
          <cell r="DA71">
            <v>2.390000104904175</v>
          </cell>
          <cell r="DB71">
            <v>0.8199999928474426</v>
          </cell>
          <cell r="DC71">
            <v>0</v>
          </cell>
          <cell r="GX71">
            <v>100</v>
          </cell>
        </row>
        <row r="72">
          <cell r="A72">
            <v>258</v>
          </cell>
          <cell r="B72">
            <v>6864</v>
          </cell>
          <cell r="C72">
            <v>2000</v>
          </cell>
          <cell r="D72">
            <v>2</v>
          </cell>
          <cell r="E72">
            <v>943</v>
          </cell>
          <cell r="F72" t="str">
            <v>NNO</v>
          </cell>
          <cell r="G72" t="str">
            <v>Au caps</v>
          </cell>
          <cell r="J72">
            <v>72</v>
          </cell>
          <cell r="K72">
            <v>57.099998474121094</v>
          </cell>
          <cell r="L72">
            <v>0.699999988079071</v>
          </cell>
          <cell r="M72">
            <v>19.100000381469727</v>
          </cell>
          <cell r="O72">
            <v>6.900000095367432</v>
          </cell>
          <cell r="P72">
            <v>6.900000095367432</v>
          </cell>
          <cell r="Q72">
            <v>0.1599999964237213</v>
          </cell>
          <cell r="R72">
            <v>2.799999952316284</v>
          </cell>
          <cell r="S72">
            <v>6.590000152587891</v>
          </cell>
          <cell r="T72">
            <v>4.170000076293945</v>
          </cell>
          <cell r="U72">
            <v>2.130000114440918</v>
          </cell>
          <cell r="V72">
            <v>0.38999998569488525</v>
          </cell>
          <cell r="W72">
            <v>0</v>
          </cell>
          <cell r="X72">
            <v>-1</v>
          </cell>
          <cell r="Y72">
            <v>2.464285790312048</v>
          </cell>
          <cell r="Z72">
            <v>0.34502617910842137</v>
          </cell>
          <cell r="AA72">
            <v>6.300000190734863</v>
          </cell>
          <cell r="AB72">
            <v>0.390624994179234</v>
          </cell>
          <cell r="AC72">
            <v>0.43124999953433873</v>
          </cell>
          <cell r="AD72">
            <v>0.4197204709147847</v>
          </cell>
          <cell r="AE72">
            <v>37.099998474121094</v>
          </cell>
          <cell r="AF72">
            <v>0.03999999910593033</v>
          </cell>
          <cell r="AG72">
            <v>0</v>
          </cell>
          <cell r="AH72">
            <v>25.100000381469727</v>
          </cell>
          <cell r="AI72">
            <v>0.4699999988079071</v>
          </cell>
          <cell r="AJ72">
            <v>36.599998474121094</v>
          </cell>
          <cell r="AK72">
            <v>0.23000000417232513</v>
          </cell>
          <cell r="AL72">
            <v>0</v>
          </cell>
          <cell r="AM72">
            <v>0</v>
          </cell>
          <cell r="AN72">
            <v>0</v>
          </cell>
          <cell r="AO72">
            <v>0.019999999552965164</v>
          </cell>
          <cell r="AP72">
            <v>72.21519862149148</v>
          </cell>
          <cell r="AQ72">
            <v>71.60431055819295</v>
          </cell>
          <cell r="AR72">
            <v>1</v>
          </cell>
          <cell r="AS72">
            <v>47.79999923706055</v>
          </cell>
          <cell r="AT72">
            <v>0</v>
          </cell>
          <cell r="AU72">
            <v>33</v>
          </cell>
          <cell r="AW72">
            <v>0.6299999952316284</v>
          </cell>
          <cell r="AX72">
            <v>0</v>
          </cell>
          <cell r="AY72">
            <v>0.09000000357627869</v>
          </cell>
          <cell r="AZ72">
            <v>16.399999618530273</v>
          </cell>
          <cell r="BA72">
            <v>2.059999942779541</v>
          </cell>
          <cell r="BB72">
            <v>0.11999999731779099</v>
          </cell>
          <cell r="BE72">
            <v>80.90499963658671</v>
          </cell>
          <cell r="BF72">
            <v>18.39014524709476</v>
          </cell>
          <cell r="BG72">
            <v>0.7048551163185302</v>
          </cell>
          <cell r="BH72">
            <v>1</v>
          </cell>
          <cell r="CS72">
            <v>42</v>
          </cell>
          <cell r="CT72">
            <v>2.619999885559082</v>
          </cell>
          <cell r="CU72">
            <v>13.100000381469727</v>
          </cell>
          <cell r="CW72">
            <v>10.800000190734863</v>
          </cell>
          <cell r="CX72">
            <v>0.20000000298023224</v>
          </cell>
          <cell r="CY72">
            <v>14.600000381469727</v>
          </cell>
          <cell r="CZ72">
            <v>11.699999809265137</v>
          </cell>
          <cell r="DA72">
            <v>2.5199999809265137</v>
          </cell>
          <cell r="DB72">
            <v>0.7300000190734863</v>
          </cell>
          <cell r="DC72">
            <v>0</v>
          </cell>
          <cell r="GX72">
            <v>100</v>
          </cell>
        </row>
        <row r="73">
          <cell r="A73">
            <v>258</v>
          </cell>
          <cell r="B73">
            <v>6866</v>
          </cell>
          <cell r="C73">
            <v>2000</v>
          </cell>
          <cell r="D73">
            <v>2</v>
          </cell>
          <cell r="E73">
            <v>985</v>
          </cell>
          <cell r="F73" t="str">
            <v>NNO</v>
          </cell>
          <cell r="G73" t="str">
            <v>Au caps</v>
          </cell>
          <cell r="J73">
            <v>54</v>
          </cell>
          <cell r="K73">
            <v>54.79999923706055</v>
          </cell>
          <cell r="L73">
            <v>0.6200000047683716</v>
          </cell>
          <cell r="M73">
            <v>20.100000381469727</v>
          </cell>
          <cell r="O73">
            <v>6.579999923706055</v>
          </cell>
          <cell r="P73">
            <v>6.579999923706055</v>
          </cell>
          <cell r="Q73">
            <v>0.1599999964237213</v>
          </cell>
          <cell r="R73">
            <v>3.319999933242798</v>
          </cell>
          <cell r="S73">
            <v>7.630000114440918</v>
          </cell>
          <cell r="T73">
            <v>5.559999942779541</v>
          </cell>
          <cell r="U73">
            <v>0.9399999976158142</v>
          </cell>
          <cell r="V73">
            <v>0.2800000011920929</v>
          </cell>
          <cell r="W73">
            <v>0</v>
          </cell>
          <cell r="X73">
            <v>-1</v>
          </cell>
          <cell r="Y73">
            <v>1.9819277277150615</v>
          </cell>
          <cell r="Z73">
            <v>0.3796019885390175</v>
          </cell>
          <cell r="AA73">
            <v>6.499999940395355</v>
          </cell>
          <cell r="AB73">
            <v>0.403048779071707</v>
          </cell>
          <cell r="AC73">
            <v>0.4012195125009459</v>
          </cell>
          <cell r="AD73">
            <v>0.4735026134943081</v>
          </cell>
          <cell r="AE73">
            <v>38.29999923706055</v>
          </cell>
          <cell r="AF73">
            <v>0</v>
          </cell>
          <cell r="AG73">
            <v>0.05999999865889549</v>
          </cell>
          <cell r="AH73">
            <v>21</v>
          </cell>
          <cell r="AI73">
            <v>0.23999999463558197</v>
          </cell>
          <cell r="AJ73">
            <v>40</v>
          </cell>
          <cell r="AK73">
            <v>0.36000001430511475</v>
          </cell>
          <cell r="AL73">
            <v>0</v>
          </cell>
          <cell r="AM73">
            <v>0</v>
          </cell>
          <cell r="AN73">
            <v>0</v>
          </cell>
          <cell r="AO73">
            <v>0.09000000357627869</v>
          </cell>
          <cell r="AP73">
            <v>77.2474741366103</v>
          </cell>
          <cell r="AQ73">
            <v>76.6624704486131</v>
          </cell>
          <cell r="AR73">
            <v>1</v>
          </cell>
          <cell r="BI73">
            <v>49.400001525878906</v>
          </cell>
          <cell r="BJ73">
            <v>1.0800000429153442</v>
          </cell>
          <cell r="BK73">
            <v>5.820000171661377</v>
          </cell>
          <cell r="BM73">
            <v>6.349999904632568</v>
          </cell>
          <cell r="BN73">
            <v>0.12999999523162842</v>
          </cell>
          <cell r="BO73">
            <v>14.399999618530273</v>
          </cell>
          <cell r="BP73">
            <v>23</v>
          </cell>
          <cell r="BQ73">
            <v>0.3400000035762787</v>
          </cell>
          <cell r="BR73">
            <v>0</v>
          </cell>
          <cell r="BS73">
            <v>0</v>
          </cell>
          <cell r="BT73">
            <v>0.07999999821186066</v>
          </cell>
          <cell r="CS73">
            <v>40.599998474121094</v>
          </cell>
          <cell r="CT73">
            <v>2.009999990463257</v>
          </cell>
          <cell r="CU73">
            <v>14.399999618530273</v>
          </cell>
          <cell r="CW73">
            <v>11</v>
          </cell>
          <cell r="CX73">
            <v>0.14000000059604645</v>
          </cell>
          <cell r="CY73">
            <v>14.899999618530273</v>
          </cell>
          <cell r="CZ73">
            <v>11.800000190734863</v>
          </cell>
          <cell r="DA73">
            <v>3.0199999809265137</v>
          </cell>
          <cell r="DB73">
            <v>0.3199999928474426</v>
          </cell>
          <cell r="DC73">
            <v>0</v>
          </cell>
          <cell r="EX73">
            <v>0.14000000059604645</v>
          </cell>
          <cell r="EY73">
            <v>4.960000038146973</v>
          </cell>
          <cell r="EZ73">
            <v>8.180000305175781</v>
          </cell>
          <cell r="FB73">
            <v>76.12000274658203</v>
          </cell>
          <cell r="FC73">
            <v>0.20999999344348907</v>
          </cell>
          <cell r="FD73">
            <v>5</v>
          </cell>
          <cell r="FE73">
            <v>0.07999999821186066</v>
          </cell>
          <cell r="FF73">
            <v>0</v>
          </cell>
          <cell r="FG73">
            <v>0</v>
          </cell>
          <cell r="FH73">
            <v>0</v>
          </cell>
          <cell r="FI73">
            <v>0.11999999731779099</v>
          </cell>
          <cell r="GK73">
            <v>1</v>
          </cell>
          <cell r="GX73">
            <v>100</v>
          </cell>
        </row>
        <row r="74">
          <cell r="A74">
            <v>258</v>
          </cell>
          <cell r="B74">
            <v>6867</v>
          </cell>
          <cell r="C74">
            <v>2000</v>
          </cell>
          <cell r="D74">
            <v>2</v>
          </cell>
          <cell r="E74">
            <v>965</v>
          </cell>
          <cell r="F74" t="str">
            <v>NNO</v>
          </cell>
          <cell r="G74" t="str">
            <v>Au caps</v>
          </cell>
          <cell r="J74">
            <v>49</v>
          </cell>
          <cell r="K74">
            <v>56.20000076293945</v>
          </cell>
          <cell r="L74">
            <v>0.3400000035762787</v>
          </cell>
          <cell r="M74">
            <v>20.399999618530273</v>
          </cell>
          <cell r="O74">
            <v>5.880000114440918</v>
          </cell>
          <cell r="P74">
            <v>5.880000114440918</v>
          </cell>
          <cell r="Q74">
            <v>0.20000000298023224</v>
          </cell>
          <cell r="R74">
            <v>2.5799999237060547</v>
          </cell>
          <cell r="S74">
            <v>7.179999828338623</v>
          </cell>
          <cell r="T74">
            <v>6.019999980926514</v>
          </cell>
          <cell r="U74">
            <v>1.0199999809265137</v>
          </cell>
          <cell r="V74">
            <v>0.23000000417232513</v>
          </cell>
          <cell r="W74">
            <v>0</v>
          </cell>
          <cell r="X74">
            <v>-1</v>
          </cell>
          <cell r="Y74">
            <v>2.279069879193857</v>
          </cell>
          <cell r="Z74">
            <v>0.3519607824804415</v>
          </cell>
          <cell r="AA74">
            <v>7.039999961853027</v>
          </cell>
          <cell r="AB74">
            <v>0.35612903102751703</v>
          </cell>
          <cell r="AC74">
            <v>0.37935484609296244</v>
          </cell>
          <cell r="AD74">
            <v>0.43886088568938775</v>
          </cell>
          <cell r="BI74">
            <v>51</v>
          </cell>
          <cell r="BJ74">
            <v>0.5600000023841858</v>
          </cell>
          <cell r="BK74">
            <v>4.139999866485596</v>
          </cell>
          <cell r="BM74">
            <v>7.329999923706055</v>
          </cell>
          <cell r="BN74">
            <v>0.20000000298023224</v>
          </cell>
          <cell r="BO74">
            <v>14.399999618530273</v>
          </cell>
          <cell r="BP74">
            <v>22.399999618530273</v>
          </cell>
          <cell r="BQ74">
            <v>0.3100000023841858</v>
          </cell>
          <cell r="BR74">
            <v>0</v>
          </cell>
          <cell r="BS74">
            <v>0</v>
          </cell>
          <cell r="BT74">
            <v>0.09000000357627869</v>
          </cell>
          <cell r="CS74">
            <v>42.099998474121094</v>
          </cell>
          <cell r="CT74">
            <v>1.6100000143051147</v>
          </cell>
          <cell r="CU74">
            <v>13.699999809265137</v>
          </cell>
          <cell r="CW74">
            <v>11.100000381469727</v>
          </cell>
          <cell r="CX74">
            <v>0.14000000059604645</v>
          </cell>
          <cell r="CY74">
            <v>14.300000190734863</v>
          </cell>
          <cell r="CZ74">
            <v>11.600000381469727</v>
          </cell>
          <cell r="DA74">
            <v>2.9600000381469727</v>
          </cell>
          <cell r="DB74">
            <v>0.33000001311302185</v>
          </cell>
          <cell r="DC74">
            <v>0</v>
          </cell>
          <cell r="EX74">
            <v>0.10999999940395355</v>
          </cell>
          <cell r="EY74">
            <v>2.6600000858306885</v>
          </cell>
          <cell r="EZ74">
            <v>6.349999904632568</v>
          </cell>
          <cell r="FB74">
            <v>81.94000244140625</v>
          </cell>
          <cell r="FC74">
            <v>0.3799999952316284</v>
          </cell>
          <cell r="FD74">
            <v>3.680000066757202</v>
          </cell>
          <cell r="FE74">
            <v>0.12999999523162842</v>
          </cell>
          <cell r="FF74">
            <v>0</v>
          </cell>
          <cell r="FG74">
            <v>0</v>
          </cell>
          <cell r="FH74">
            <v>0</v>
          </cell>
          <cell r="FI74">
            <v>0.1599999964237213</v>
          </cell>
          <cell r="GK74">
            <v>1</v>
          </cell>
          <cell r="GX74">
            <v>100</v>
          </cell>
        </row>
        <row r="75">
          <cell r="A75">
            <v>258</v>
          </cell>
          <cell r="B75">
            <v>6868</v>
          </cell>
          <cell r="C75">
            <v>2000</v>
          </cell>
          <cell r="D75">
            <v>2</v>
          </cell>
          <cell r="E75">
            <v>965</v>
          </cell>
          <cell r="F75" t="str">
            <v>NNO</v>
          </cell>
          <cell r="G75" t="str">
            <v>Au caps</v>
          </cell>
          <cell r="J75">
            <v>49</v>
          </cell>
          <cell r="K75">
            <v>55.400001525878906</v>
          </cell>
          <cell r="L75">
            <v>0.6000000238418579</v>
          </cell>
          <cell r="M75">
            <v>19.899999618530273</v>
          </cell>
          <cell r="O75">
            <v>6.800000190734863</v>
          </cell>
          <cell r="P75">
            <v>6.800000190734863</v>
          </cell>
          <cell r="Q75">
            <v>0.17000000178813934</v>
          </cell>
          <cell r="R75">
            <v>3.640000104904175</v>
          </cell>
          <cell r="S75">
            <v>7.670000076293945</v>
          </cell>
          <cell r="T75">
            <v>4.639999866485596</v>
          </cell>
          <cell r="U75">
            <v>1.0199999809265137</v>
          </cell>
          <cell r="V75">
            <v>0.25</v>
          </cell>
          <cell r="W75">
            <v>0</v>
          </cell>
          <cell r="X75">
            <v>-1</v>
          </cell>
          <cell r="Y75">
            <v>1.8681318666923163</v>
          </cell>
          <cell r="Z75">
            <v>0.3854271469006399</v>
          </cell>
          <cell r="AA75">
            <v>5.659999847412109</v>
          </cell>
          <cell r="AB75">
            <v>0.43726708929938185</v>
          </cell>
          <cell r="AC75">
            <v>0.42236025654135056</v>
          </cell>
          <cell r="AD75">
            <v>0.4882626831038872</v>
          </cell>
          <cell r="AE75">
            <v>38.400001525878906</v>
          </cell>
          <cell r="AF75">
            <v>0.019999999552965164</v>
          </cell>
          <cell r="AG75">
            <v>0.05000000074505806</v>
          </cell>
          <cell r="AH75">
            <v>20.600000381469727</v>
          </cell>
          <cell r="AI75">
            <v>0.20000000298023224</v>
          </cell>
          <cell r="AJ75">
            <v>40.20000076293945</v>
          </cell>
          <cell r="AK75">
            <v>0.33000001311302185</v>
          </cell>
          <cell r="AL75">
            <v>0</v>
          </cell>
          <cell r="AM75">
            <v>0</v>
          </cell>
          <cell r="AN75">
            <v>0</v>
          </cell>
          <cell r="AO75">
            <v>0.09000000357627869</v>
          </cell>
          <cell r="AP75">
            <v>77.67032847266935</v>
          </cell>
          <cell r="AQ75">
            <v>77.1473682559183</v>
          </cell>
          <cell r="AR75">
            <v>1</v>
          </cell>
          <cell r="BI75">
            <v>49.29999923706055</v>
          </cell>
          <cell r="BJ75">
            <v>0.9900000095367432</v>
          </cell>
          <cell r="BK75">
            <v>5.539999961853027</v>
          </cell>
          <cell r="BM75">
            <v>7.139999866485596</v>
          </cell>
          <cell r="BN75">
            <v>0.25</v>
          </cell>
          <cell r="BO75">
            <v>14.399999618530273</v>
          </cell>
          <cell r="BP75">
            <v>22.299999237060547</v>
          </cell>
          <cell r="BQ75">
            <v>0.23999999463558197</v>
          </cell>
          <cell r="BR75">
            <v>0</v>
          </cell>
          <cell r="BS75">
            <v>0</v>
          </cell>
          <cell r="BT75">
            <v>0.09000000357627869</v>
          </cell>
          <cell r="CS75">
            <v>41.29999923706055</v>
          </cell>
          <cell r="CT75">
            <v>1.75</v>
          </cell>
          <cell r="CU75">
            <v>13.699999809265137</v>
          </cell>
          <cell r="CW75">
            <v>10.699999809265137</v>
          </cell>
          <cell r="CX75">
            <v>0.14000000059604645</v>
          </cell>
          <cell r="CY75">
            <v>15.399999618530273</v>
          </cell>
          <cell r="CZ75">
            <v>11.800000190734863</v>
          </cell>
          <cell r="DA75">
            <v>2.700000047683716</v>
          </cell>
          <cell r="DB75">
            <v>0.36000001430511475</v>
          </cell>
          <cell r="DC75">
            <v>0</v>
          </cell>
          <cell r="EX75">
            <v>0.11999999731779099</v>
          </cell>
          <cell r="EY75">
            <v>4.829999923706055</v>
          </cell>
          <cell r="EZ75">
            <v>7.610000133514404</v>
          </cell>
          <cell r="FB75">
            <v>76.44999694824219</v>
          </cell>
          <cell r="FC75">
            <v>0.2199999988079071</v>
          </cell>
          <cell r="FD75">
            <v>5.059999942779541</v>
          </cell>
          <cell r="FE75">
            <v>0.07999999821186066</v>
          </cell>
          <cell r="FF75">
            <v>0</v>
          </cell>
          <cell r="FG75">
            <v>0</v>
          </cell>
          <cell r="FH75">
            <v>0</v>
          </cell>
          <cell r="FI75">
            <v>0.14000000059604645</v>
          </cell>
          <cell r="GK75">
            <v>1</v>
          </cell>
          <cell r="GX75">
            <v>100</v>
          </cell>
        </row>
        <row r="76">
          <cell r="A76">
            <v>258</v>
          </cell>
          <cell r="B76">
            <v>6873</v>
          </cell>
          <cell r="C76">
            <v>2000</v>
          </cell>
          <cell r="D76">
            <v>2</v>
          </cell>
          <cell r="E76">
            <v>800</v>
          </cell>
          <cell r="F76" t="str">
            <v>NNO</v>
          </cell>
          <cell r="G76" t="str">
            <v>Au caps</v>
          </cell>
          <cell r="J76">
            <v>552</v>
          </cell>
          <cell r="K76">
            <v>73.0999984741211</v>
          </cell>
          <cell r="L76">
            <v>0.1899999976158142</v>
          </cell>
          <cell r="M76">
            <v>15</v>
          </cell>
          <cell r="O76">
            <v>1.5800000429153442</v>
          </cell>
          <cell r="P76">
            <v>1.5800000429153442</v>
          </cell>
          <cell r="Q76">
            <v>0.07999999821186066</v>
          </cell>
          <cell r="R76">
            <v>0.1899999976158142</v>
          </cell>
          <cell r="S76">
            <v>1.5700000524520874</v>
          </cell>
          <cell r="T76">
            <v>3.740000009536743</v>
          </cell>
          <cell r="U76">
            <v>4.5</v>
          </cell>
          <cell r="V76">
            <v>0.05000000074505806</v>
          </cell>
          <cell r="W76">
            <v>0</v>
          </cell>
          <cell r="X76">
            <v>-1</v>
          </cell>
          <cell r="Y76">
            <v>8.315789803903852</v>
          </cell>
          <cell r="Z76">
            <v>0.10466667016347249</v>
          </cell>
          <cell r="AA76">
            <v>8.240000009536743</v>
          </cell>
          <cell r="AB76">
            <v>0.09790209931785551</v>
          </cell>
          <cell r="AC76">
            <v>0.15784216133991194</v>
          </cell>
          <cell r="AD76">
            <v>0.17650982791323133</v>
          </cell>
          <cell r="AS76">
            <v>55.29999923706055</v>
          </cell>
          <cell r="AT76">
            <v>0</v>
          </cell>
          <cell r="AU76">
            <v>28.399999618530273</v>
          </cell>
          <cell r="AW76">
            <v>0.36000001430511475</v>
          </cell>
          <cell r="AX76">
            <v>0</v>
          </cell>
          <cell r="AY76">
            <v>0</v>
          </cell>
          <cell r="AZ76">
            <v>10.699999809265137</v>
          </cell>
          <cell r="BA76">
            <v>5.170000076293945</v>
          </cell>
          <cell r="BB76">
            <v>0.36000001430511475</v>
          </cell>
          <cell r="BE76">
            <v>52.23499376568164</v>
          </cell>
          <cell r="BF76">
            <v>45.67249695233847</v>
          </cell>
          <cell r="BG76">
            <v>2.0925092819798934</v>
          </cell>
          <cell r="BH76">
            <v>1</v>
          </cell>
          <cell r="CS76">
            <v>44.29999923706055</v>
          </cell>
          <cell r="CT76">
            <v>1.6299999952316284</v>
          </cell>
          <cell r="CU76">
            <v>8.920000076293945</v>
          </cell>
          <cell r="CW76">
            <v>18.200000762939453</v>
          </cell>
          <cell r="CX76">
            <v>0.3400000035762787</v>
          </cell>
          <cell r="CY76">
            <v>11</v>
          </cell>
          <cell r="CZ76">
            <v>10.600000381469727</v>
          </cell>
          <cell r="DA76">
            <v>1.590000033378601</v>
          </cell>
          <cell r="DB76">
            <v>0.5600000023841858</v>
          </cell>
          <cell r="DC76">
            <v>0.03999999910593033</v>
          </cell>
          <cell r="EX76">
            <v>0</v>
          </cell>
          <cell r="EY76">
            <v>11.899999618530273</v>
          </cell>
          <cell r="EZ76">
            <v>2.0399999618530273</v>
          </cell>
          <cell r="FB76">
            <v>77.69999694824219</v>
          </cell>
          <cell r="FC76">
            <v>0</v>
          </cell>
          <cell r="FD76">
            <v>0.8199999928474426</v>
          </cell>
          <cell r="FE76">
            <v>0.12999999523162842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GK76">
            <v>1</v>
          </cell>
          <cell r="GX76">
            <v>100</v>
          </cell>
        </row>
        <row r="77">
          <cell r="A77">
            <v>258</v>
          </cell>
          <cell r="B77">
            <v>6874</v>
          </cell>
          <cell r="C77">
            <v>2000</v>
          </cell>
          <cell r="D77">
            <v>2</v>
          </cell>
          <cell r="E77">
            <v>800</v>
          </cell>
          <cell r="F77" t="str">
            <v>NNO</v>
          </cell>
          <cell r="G77" t="str">
            <v>Au caps</v>
          </cell>
          <cell r="J77">
            <v>432</v>
          </cell>
          <cell r="K77">
            <v>73.69999694824219</v>
          </cell>
          <cell r="L77">
            <v>0.3499999940395355</v>
          </cell>
          <cell r="M77">
            <v>14.699999809265137</v>
          </cell>
          <cell r="O77">
            <v>0.7200000286102295</v>
          </cell>
          <cell r="P77">
            <v>0.7200000286102295</v>
          </cell>
          <cell r="Q77">
            <v>0.10000000149011612</v>
          </cell>
          <cell r="R77">
            <v>0.2199999988079071</v>
          </cell>
          <cell r="S77">
            <v>1.340000033378601</v>
          </cell>
          <cell r="T77">
            <v>4.090000152587891</v>
          </cell>
          <cell r="U77">
            <v>4.739999771118164</v>
          </cell>
          <cell r="V77">
            <v>0</v>
          </cell>
          <cell r="W77">
            <v>0</v>
          </cell>
          <cell r="X77">
            <v>-1</v>
          </cell>
          <cell r="Y77">
            <v>3.2727274205073846</v>
          </cell>
          <cell r="Z77">
            <v>0.09115646603845695</v>
          </cell>
          <cell r="AA77">
            <v>8.829999923706055</v>
          </cell>
          <cell r="AB77">
            <v>0.0593654059380301</v>
          </cell>
          <cell r="AC77">
            <v>0.0736949879439234</v>
          </cell>
          <cell r="AD77">
            <v>0.35259712287489464</v>
          </cell>
          <cell r="AS77">
            <v>57.099998474121094</v>
          </cell>
          <cell r="AT77">
            <v>0</v>
          </cell>
          <cell r="AU77">
            <v>26</v>
          </cell>
          <cell r="AW77">
            <v>0.2199999988079071</v>
          </cell>
          <cell r="AX77">
            <v>0</v>
          </cell>
          <cell r="AY77">
            <v>0.019999999552965164</v>
          </cell>
          <cell r="AZ77">
            <v>8.5600004196167</v>
          </cell>
          <cell r="BA77">
            <v>6.269999980926514</v>
          </cell>
          <cell r="BB77">
            <v>0.47999998927116394</v>
          </cell>
          <cell r="BE77">
            <v>41.8013497764657</v>
          </cell>
          <cell r="BF77">
            <v>55.40774656480265</v>
          </cell>
          <cell r="BG77">
            <v>2.7909036587316507</v>
          </cell>
          <cell r="BH77">
            <v>1</v>
          </cell>
          <cell r="CS77">
            <v>45.29999923706055</v>
          </cell>
          <cell r="CT77">
            <v>1.7599999904632568</v>
          </cell>
          <cell r="CU77">
            <v>8.109999656677246</v>
          </cell>
          <cell r="CW77">
            <v>12.899999618530273</v>
          </cell>
          <cell r="CX77">
            <v>0.4300000071525574</v>
          </cell>
          <cell r="CY77">
            <v>13.399999618530273</v>
          </cell>
          <cell r="CZ77">
            <v>10.800000190734863</v>
          </cell>
          <cell r="DA77">
            <v>1.4900000095367432</v>
          </cell>
          <cell r="DB77">
            <v>0.7200000286102295</v>
          </cell>
          <cell r="DC77">
            <v>0</v>
          </cell>
          <cell r="EX77">
            <v>0</v>
          </cell>
          <cell r="EY77">
            <v>9.399999618530273</v>
          </cell>
          <cell r="EZ77">
            <v>2.799999952316284</v>
          </cell>
          <cell r="FB77">
            <v>80.30000305175781</v>
          </cell>
          <cell r="FC77">
            <v>0</v>
          </cell>
          <cell r="FD77">
            <v>0.5600000023841858</v>
          </cell>
          <cell r="FE77">
            <v>0.07999999821186066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GK77">
            <v>1</v>
          </cell>
          <cell r="GX77">
            <v>100</v>
          </cell>
        </row>
        <row r="78">
          <cell r="A78">
            <v>263</v>
          </cell>
          <cell r="B78">
            <v>6919</v>
          </cell>
          <cell r="C78">
            <v>5200</v>
          </cell>
          <cell r="D78">
            <v>5.2</v>
          </cell>
          <cell r="E78">
            <v>700</v>
          </cell>
          <cell r="F78" t="str">
            <v>QFM</v>
          </cell>
          <cell r="G78" t="str">
            <v>Ag-Pd caps</v>
          </cell>
          <cell r="J78">
            <v>144</v>
          </cell>
          <cell r="K78">
            <v>74.5</v>
          </cell>
          <cell r="L78">
            <v>0.07000000029802322</v>
          </cell>
          <cell r="M78">
            <v>15.600000381469727</v>
          </cell>
          <cell r="O78">
            <v>1.2100000381469727</v>
          </cell>
          <cell r="P78">
            <v>1.2100000381469727</v>
          </cell>
          <cell r="Q78">
            <v>0</v>
          </cell>
          <cell r="R78">
            <v>0.01</v>
          </cell>
          <cell r="S78">
            <v>1.2000000476837158</v>
          </cell>
          <cell r="T78">
            <v>3.700000047683716</v>
          </cell>
          <cell r="U78">
            <v>3.700000047683716</v>
          </cell>
          <cell r="V78">
            <v>0</v>
          </cell>
          <cell r="W78">
            <v>0</v>
          </cell>
          <cell r="X78">
            <v>-1</v>
          </cell>
          <cell r="Y78">
            <v>121.00000381469727</v>
          </cell>
          <cell r="Z78">
            <v>0.07692307809871092</v>
          </cell>
          <cell r="AA78">
            <v>7.400000095367432</v>
          </cell>
          <cell r="AB78">
            <v>0.07134570876424669</v>
          </cell>
          <cell r="AC78">
            <v>0.14037123194958134</v>
          </cell>
          <cell r="AD78">
            <v>0.014517028013260321</v>
          </cell>
          <cell r="AS78">
            <v>56.79999923706055</v>
          </cell>
          <cell r="AT78">
            <v>0</v>
          </cell>
          <cell r="AU78">
            <v>26.399999618530273</v>
          </cell>
          <cell r="AW78">
            <v>1.1399999856948853</v>
          </cell>
          <cell r="AX78">
            <v>0</v>
          </cell>
          <cell r="AY78">
            <v>0</v>
          </cell>
          <cell r="AZ78">
            <v>9.100000381469727</v>
          </cell>
          <cell r="BA78">
            <v>5.900000095367432</v>
          </cell>
          <cell r="BB78">
            <v>0.49000000953674316</v>
          </cell>
          <cell r="BE78">
            <v>44.695137456307485</v>
          </cell>
          <cell r="BF78">
            <v>52.439351721247945</v>
          </cell>
          <cell r="BG78">
            <v>2.86551082244457</v>
          </cell>
          <cell r="BH78">
            <v>1</v>
          </cell>
          <cell r="CS78">
            <v>45.349998474121094</v>
          </cell>
          <cell r="CT78">
            <v>1.0299999713897705</v>
          </cell>
          <cell r="CU78">
            <v>8.15999984741211</v>
          </cell>
          <cell r="CW78">
            <v>18.700000762939453</v>
          </cell>
          <cell r="CX78">
            <v>0</v>
          </cell>
          <cell r="CY78">
            <v>10.369999885559082</v>
          </cell>
          <cell r="CZ78">
            <v>11.6899995803833</v>
          </cell>
          <cell r="DA78">
            <v>2.0299999713897705</v>
          </cell>
          <cell r="DB78">
            <v>0.6200000047683716</v>
          </cell>
          <cell r="DK78">
            <v>0</v>
          </cell>
          <cell r="DL78">
            <v>50.20000076293945</v>
          </cell>
          <cell r="DM78">
            <v>0</v>
          </cell>
          <cell r="DO78">
            <v>47.599998474121094</v>
          </cell>
          <cell r="DP78">
            <v>0</v>
          </cell>
          <cell r="DQ78">
            <v>0.6000000238418579</v>
          </cell>
          <cell r="DR78">
            <v>0</v>
          </cell>
          <cell r="DW78">
            <v>0.6282853662445488</v>
          </cell>
          <cell r="DX78">
            <v>0</v>
          </cell>
          <cell r="DY78">
            <v>0</v>
          </cell>
          <cell r="DZ78">
            <v>0.6624912800851928</v>
          </cell>
          <cell r="EA78">
            <v>0.014884644600393399</v>
          </cell>
          <cell r="EB78">
            <v>0</v>
          </cell>
          <cell r="EC78">
            <v>1.3056612909301348</v>
          </cell>
          <cell r="ED78">
            <v>0.4812008831149211</v>
          </cell>
          <cell r="EE78">
            <v>0</v>
          </cell>
          <cell r="EG78">
            <v>0.5073990357891696</v>
          </cell>
          <cell r="EH78">
            <v>0.011400081095909481</v>
          </cell>
          <cell r="EI78">
            <v>0</v>
          </cell>
          <cell r="EJ78">
            <v>-0.2957317662298422</v>
          </cell>
          <cell r="EK78">
            <v>0.8031308020190117</v>
          </cell>
          <cell r="EL78">
            <v>1</v>
          </cell>
          <cell r="EM78">
            <v>0</v>
          </cell>
          <cell r="EN78">
            <v>1</v>
          </cell>
          <cell r="EO78">
            <v>0</v>
          </cell>
          <cell r="EP78">
            <v>0.013995885646856507</v>
          </cell>
          <cell r="EQ78">
            <v>0</v>
          </cell>
          <cell r="ER78">
            <v>0.013995885646856507</v>
          </cell>
          <cell r="ES78" t="e">
            <v>#DIV/0!</v>
          </cell>
          <cell r="ET78">
            <v>1.3995885646856507</v>
          </cell>
          <cell r="EU78">
            <v>1.45274282699188</v>
          </cell>
          <cell r="EW78">
            <v>1</v>
          </cell>
        </row>
        <row r="79">
          <cell r="A79">
            <v>263</v>
          </cell>
          <cell r="B79">
            <v>6920</v>
          </cell>
          <cell r="C79">
            <v>5000</v>
          </cell>
          <cell r="D79">
            <v>5</v>
          </cell>
          <cell r="E79">
            <v>750</v>
          </cell>
          <cell r="F79" t="str">
            <v>QFM</v>
          </cell>
          <cell r="G79" t="str">
            <v>Ag-Pd caps</v>
          </cell>
          <cell r="J79">
            <v>120</v>
          </cell>
          <cell r="K79">
            <v>74.4000015258789</v>
          </cell>
          <cell r="L79">
            <v>0.10000000149011612</v>
          </cell>
          <cell r="M79">
            <v>16</v>
          </cell>
          <cell r="O79">
            <v>1.4299999475479126</v>
          </cell>
          <cell r="P79">
            <v>1.4299999475479126</v>
          </cell>
          <cell r="Q79">
            <v>0</v>
          </cell>
          <cell r="R79">
            <v>0.01</v>
          </cell>
          <cell r="S79">
            <v>2.5399999618530273</v>
          </cell>
          <cell r="T79">
            <v>3.700000047683716</v>
          </cell>
          <cell r="U79">
            <v>1.7999999523162842</v>
          </cell>
          <cell r="V79">
            <v>0</v>
          </cell>
          <cell r="W79">
            <v>0</v>
          </cell>
          <cell r="X79">
            <v>-1</v>
          </cell>
          <cell r="Y79">
            <v>142.99999475479126</v>
          </cell>
          <cell r="Z79">
            <v>0.1587499976158142</v>
          </cell>
          <cell r="AA79">
            <v>5.5</v>
          </cell>
          <cell r="AB79">
            <v>0.1044668558002105</v>
          </cell>
          <cell r="AC79">
            <v>0.20605186719823676</v>
          </cell>
          <cell r="AD79">
            <v>0.01231113546926193</v>
          </cell>
          <cell r="AS79">
            <v>55.540000915527344</v>
          </cell>
          <cell r="AT79">
            <v>0</v>
          </cell>
          <cell r="AU79">
            <v>27.399999618530273</v>
          </cell>
          <cell r="AW79">
            <v>1.0399999618530273</v>
          </cell>
          <cell r="AX79">
            <v>0</v>
          </cell>
          <cell r="AY79">
            <v>0</v>
          </cell>
          <cell r="AZ79">
            <v>10.180000305175781</v>
          </cell>
          <cell r="BA79">
            <v>5.190000057220459</v>
          </cell>
          <cell r="BB79">
            <v>0.38999998569488525</v>
          </cell>
          <cell r="BE79">
            <v>50.80787631267533</v>
          </cell>
          <cell r="BF79">
            <v>46.87454258800887</v>
          </cell>
          <cell r="BG79">
            <v>2.3175810993157953</v>
          </cell>
          <cell r="BH79">
            <v>1</v>
          </cell>
          <cell r="CS79">
            <v>43.58000183105469</v>
          </cell>
          <cell r="CT79">
            <v>1.3700000047683716</v>
          </cell>
          <cell r="CU79">
            <v>11.40999984741211</v>
          </cell>
          <cell r="CW79">
            <v>20.110000610351562</v>
          </cell>
          <cell r="CX79">
            <v>0</v>
          </cell>
          <cell r="CY79">
            <v>8.029999732971191</v>
          </cell>
          <cell r="CZ79">
            <v>11.260000228881836</v>
          </cell>
          <cell r="DA79">
            <v>2.6600000858306885</v>
          </cell>
          <cell r="DB79">
            <v>0.49000000953674316</v>
          </cell>
        </row>
        <row r="80">
          <cell r="A80">
            <v>263</v>
          </cell>
          <cell r="B80">
            <v>6921</v>
          </cell>
          <cell r="C80">
            <v>4900</v>
          </cell>
          <cell r="D80">
            <v>4.9</v>
          </cell>
          <cell r="E80">
            <v>824</v>
          </cell>
          <cell r="F80" t="str">
            <v>QFM</v>
          </cell>
          <cell r="G80" t="str">
            <v>Ag-Pd caps</v>
          </cell>
          <cell r="J80">
            <v>96</v>
          </cell>
          <cell r="K80">
            <v>70.0999984741211</v>
          </cell>
          <cell r="L80">
            <v>0.10000000149011612</v>
          </cell>
          <cell r="M80">
            <v>18.399999618530273</v>
          </cell>
          <cell r="O80">
            <v>1.559999942779541</v>
          </cell>
          <cell r="P80">
            <v>1.559999942779541</v>
          </cell>
          <cell r="Q80">
            <v>0</v>
          </cell>
          <cell r="R80">
            <v>0.019999999552965164</v>
          </cell>
          <cell r="S80">
            <v>4.269999980926514</v>
          </cell>
          <cell r="T80">
            <v>4.199999809265137</v>
          </cell>
          <cell r="U80">
            <v>1.2999999523162842</v>
          </cell>
          <cell r="V80">
            <v>0.029999999329447746</v>
          </cell>
          <cell r="W80">
            <v>0</v>
          </cell>
          <cell r="X80">
            <v>-1</v>
          </cell>
          <cell r="Y80">
            <v>77.99999888241288</v>
          </cell>
          <cell r="Z80">
            <v>0.23206522116588968</v>
          </cell>
          <cell r="AA80">
            <v>5.499999761581421</v>
          </cell>
          <cell r="AB80">
            <v>0.1129943509037838</v>
          </cell>
          <cell r="AC80">
            <v>0.22033898418345277</v>
          </cell>
          <cell r="AD80">
            <v>0.022341209816596885</v>
          </cell>
          <cell r="AS80">
            <v>48.380001068115234</v>
          </cell>
          <cell r="AT80">
            <v>0</v>
          </cell>
          <cell r="AU80">
            <v>32.54999923706055</v>
          </cell>
          <cell r="AW80">
            <v>0</v>
          </cell>
          <cell r="AX80">
            <v>0</v>
          </cell>
          <cell r="AY80">
            <v>0</v>
          </cell>
          <cell r="AZ80">
            <v>15.210000038146973</v>
          </cell>
          <cell r="BA80">
            <v>2.7699999809265137</v>
          </cell>
          <cell r="BB80">
            <v>0.17000000178813934</v>
          </cell>
          <cell r="BE80">
            <v>74.46738860602142</v>
          </cell>
          <cell r="BF80">
            <v>24.541613040144828</v>
          </cell>
          <cell r="BG80">
            <v>0.9909983538337563</v>
          </cell>
          <cell r="BH80">
            <v>1</v>
          </cell>
          <cell r="CS80">
            <v>42.380001068115234</v>
          </cell>
          <cell r="CT80">
            <v>2.0899999141693115</v>
          </cell>
          <cell r="CU80">
            <v>11.960000038146973</v>
          </cell>
          <cell r="CW80">
            <v>17.6200008392334</v>
          </cell>
          <cell r="CX80">
            <v>0</v>
          </cell>
          <cell r="CY80">
            <v>8.600000381469727</v>
          </cell>
          <cell r="CZ80">
            <v>11.699999809265137</v>
          </cell>
          <cell r="DA80">
            <v>2.450000047683716</v>
          </cell>
          <cell r="DB80">
            <v>0.5099999904632568</v>
          </cell>
        </row>
        <row r="81">
          <cell r="A81">
            <v>263</v>
          </cell>
          <cell r="B81">
            <v>6922</v>
          </cell>
          <cell r="C81">
            <v>4700</v>
          </cell>
          <cell r="D81">
            <v>4.7</v>
          </cell>
          <cell r="E81">
            <v>876</v>
          </cell>
          <cell r="F81" t="str">
            <v>QFM</v>
          </cell>
          <cell r="G81" t="str">
            <v>Ag-Pd caps</v>
          </cell>
          <cell r="J81">
            <v>48</v>
          </cell>
          <cell r="K81">
            <v>67.30000305175781</v>
          </cell>
          <cell r="L81">
            <v>0.20000000298023224</v>
          </cell>
          <cell r="M81">
            <v>19.5</v>
          </cell>
          <cell r="O81">
            <v>2.180000066757202</v>
          </cell>
          <cell r="P81">
            <v>2.180000066757202</v>
          </cell>
          <cell r="Q81">
            <v>0</v>
          </cell>
          <cell r="R81">
            <v>0.46000000834465027</v>
          </cell>
          <cell r="S81">
            <v>4.949999809265137</v>
          </cell>
          <cell r="T81">
            <v>4.199999809265137</v>
          </cell>
          <cell r="U81">
            <v>1.100000023841858</v>
          </cell>
          <cell r="V81">
            <v>0.11999999731779099</v>
          </cell>
          <cell r="W81">
            <v>0</v>
          </cell>
          <cell r="X81">
            <v>-1</v>
          </cell>
          <cell r="Y81">
            <v>4.739130493936556</v>
          </cell>
          <cell r="Z81">
            <v>0.2538461440648788</v>
          </cell>
          <cell r="AA81">
            <v>5.299999833106995</v>
          </cell>
          <cell r="AB81">
            <v>0.19521411330506044</v>
          </cell>
          <cell r="AC81">
            <v>0.2745592055364368</v>
          </cell>
          <cell r="AD81">
            <v>0.27331410159047054</v>
          </cell>
          <cell r="BI81">
            <v>51.27000045776367</v>
          </cell>
          <cell r="BJ81">
            <v>0.41999998688697815</v>
          </cell>
          <cell r="BK81">
            <v>2.7799999713897705</v>
          </cell>
          <cell r="BM81">
            <v>12.699999809265137</v>
          </cell>
          <cell r="BN81">
            <v>0</v>
          </cell>
          <cell r="BO81">
            <v>12.069999694824219</v>
          </cell>
          <cell r="BP81">
            <v>20.170000076293945</v>
          </cell>
          <cell r="BQ81">
            <v>0.3799999952316284</v>
          </cell>
          <cell r="CS81">
            <v>42.41999816894531</v>
          </cell>
          <cell r="CT81">
            <v>2.450000047683716</v>
          </cell>
          <cell r="CU81">
            <v>11.9399995803833</v>
          </cell>
          <cell r="CW81">
            <v>16.799999237060547</v>
          </cell>
          <cell r="CX81">
            <v>0</v>
          </cell>
          <cell r="CY81">
            <v>9.680000305175781</v>
          </cell>
          <cell r="CZ81">
            <v>11.199999809265137</v>
          </cell>
          <cell r="DA81">
            <v>2.700000047683716</v>
          </cell>
          <cell r="DB81">
            <v>0.47999998927116394</v>
          </cell>
          <cell r="DK81">
            <v>0</v>
          </cell>
          <cell r="DL81">
            <v>47.099998474121094</v>
          </cell>
          <cell r="DM81">
            <v>0</v>
          </cell>
          <cell r="DO81">
            <v>48.099998474121094</v>
          </cell>
          <cell r="DP81">
            <v>0</v>
          </cell>
          <cell r="DQ81">
            <v>0.8999999761581421</v>
          </cell>
          <cell r="DR81">
            <v>0</v>
          </cell>
          <cell r="DW81">
            <v>0.5894868394758584</v>
          </cell>
          <cell r="DX81">
            <v>0</v>
          </cell>
          <cell r="DY81">
            <v>0</v>
          </cell>
          <cell r="DZ81">
            <v>0.6694502223259722</v>
          </cell>
          <cell r="EA81">
            <v>0.022326965421933565</v>
          </cell>
          <cell r="EB81">
            <v>0</v>
          </cell>
          <cell r="EC81">
            <v>1.2812640272237643</v>
          </cell>
          <cell r="ED81">
            <v>0.4600822523310478</v>
          </cell>
          <cell r="EE81">
            <v>0</v>
          </cell>
          <cell r="EG81">
            <v>0.5224920142154722</v>
          </cell>
          <cell r="EH81">
            <v>0.017425733453479926</v>
          </cell>
          <cell r="EI81">
            <v>0</v>
          </cell>
          <cell r="EJ81">
            <v>-0.25349450466209567</v>
          </cell>
          <cell r="EK81">
            <v>0.7759865188775679</v>
          </cell>
          <cell r="EL81">
            <v>1</v>
          </cell>
          <cell r="EM81">
            <v>0</v>
          </cell>
          <cell r="EN81">
            <v>1</v>
          </cell>
          <cell r="EO81">
            <v>0</v>
          </cell>
          <cell r="EP81">
            <v>0.021963025403607096</v>
          </cell>
          <cell r="EQ81">
            <v>0</v>
          </cell>
          <cell r="ER81">
            <v>0.021963025403607096</v>
          </cell>
          <cell r="ES81" t="e">
            <v>#DIV/0!</v>
          </cell>
          <cell r="ET81">
            <v>2.1963025403607097</v>
          </cell>
          <cell r="EU81">
            <v>1.3921268854937798</v>
          </cell>
          <cell r="EW81">
            <v>1</v>
          </cell>
          <cell r="EX81">
            <v>0</v>
          </cell>
          <cell r="EY81">
            <v>12.800000190734863</v>
          </cell>
          <cell r="EZ81">
            <v>0</v>
          </cell>
          <cell r="FB81">
            <v>80.5999984741211</v>
          </cell>
          <cell r="FC81">
            <v>0</v>
          </cell>
          <cell r="FD81">
            <v>0.6000000238418579</v>
          </cell>
          <cell r="FE81">
            <v>0</v>
          </cell>
          <cell r="GK81">
            <v>1</v>
          </cell>
        </row>
        <row r="82">
          <cell r="A82">
            <v>263</v>
          </cell>
          <cell r="B82">
            <v>6923</v>
          </cell>
          <cell r="C82">
            <v>5100</v>
          </cell>
          <cell r="D82">
            <v>5.1</v>
          </cell>
          <cell r="E82">
            <v>928</v>
          </cell>
          <cell r="F82" t="str">
            <v>QFM</v>
          </cell>
          <cell r="G82" t="str">
            <v>Ag-Pd caps</v>
          </cell>
          <cell r="J82">
            <v>24</v>
          </cell>
          <cell r="K82">
            <v>63.5</v>
          </cell>
          <cell r="L82">
            <v>0.6600000262260437</v>
          </cell>
          <cell r="M82">
            <v>20.100000381469727</v>
          </cell>
          <cell r="O82">
            <v>3.180000066757202</v>
          </cell>
          <cell r="P82">
            <v>3.180000066757202</v>
          </cell>
          <cell r="Q82">
            <v>0.12999999523162842</v>
          </cell>
          <cell r="R82">
            <v>0.5400000214576721</v>
          </cell>
          <cell r="S82">
            <v>6.150000095367432</v>
          </cell>
          <cell r="T82">
            <v>4.300000190734863</v>
          </cell>
          <cell r="U82">
            <v>1.100000023841858</v>
          </cell>
          <cell r="V82">
            <v>0.38999998569488525</v>
          </cell>
          <cell r="W82">
            <v>0</v>
          </cell>
          <cell r="X82">
            <v>-1</v>
          </cell>
          <cell r="Y82">
            <v>5.888888778509921</v>
          </cell>
          <cell r="Z82">
            <v>0.30597014819149665</v>
          </cell>
          <cell r="AA82">
            <v>5.400000214576721</v>
          </cell>
          <cell r="AB82">
            <v>0.23355262983755481</v>
          </cell>
          <cell r="AC82">
            <v>0.3486842062695784</v>
          </cell>
          <cell r="AD82">
            <v>0.23235049272903857</v>
          </cell>
          <cell r="BI82">
            <v>50.5099983215332</v>
          </cell>
          <cell r="BJ82">
            <v>0.5099999904632568</v>
          </cell>
          <cell r="BK82">
            <v>2.859999895095825</v>
          </cell>
          <cell r="BM82">
            <v>10.600000381469727</v>
          </cell>
          <cell r="BN82">
            <v>0.5</v>
          </cell>
          <cell r="BO82">
            <v>13.5</v>
          </cell>
          <cell r="BP82">
            <v>20.690000534057617</v>
          </cell>
          <cell r="BQ82">
            <v>0.36000001430511475</v>
          </cell>
          <cell r="CS82">
            <v>41.970001220703125</v>
          </cell>
          <cell r="CT82">
            <v>2.7300000190734863</v>
          </cell>
          <cell r="CU82">
            <v>11.819999694824219</v>
          </cell>
          <cell r="CW82">
            <v>14.479999542236328</v>
          </cell>
          <cell r="CX82">
            <v>0.25999999046325684</v>
          </cell>
          <cell r="CY82">
            <v>11.539999961853027</v>
          </cell>
          <cell r="CZ82">
            <v>11.300000190734863</v>
          </cell>
          <cell r="DA82">
            <v>2.7300000190734863</v>
          </cell>
          <cell r="DB82">
            <v>0.47999998927116394</v>
          </cell>
          <cell r="DK82">
            <v>0</v>
          </cell>
          <cell r="DL82">
            <v>49.5</v>
          </cell>
          <cell r="DM82">
            <v>0</v>
          </cell>
          <cell r="DO82">
            <v>45.79999923706055</v>
          </cell>
          <cell r="DP82">
            <v>0.4000000059604645</v>
          </cell>
          <cell r="DQ82">
            <v>2.700000047683716</v>
          </cell>
          <cell r="DR82">
            <v>0</v>
          </cell>
          <cell r="DW82">
            <v>0.6195244055068836</v>
          </cell>
          <cell r="DX82">
            <v>0</v>
          </cell>
          <cell r="DY82">
            <v>0</v>
          </cell>
          <cell r="DZ82">
            <v>0.6374390986368901</v>
          </cell>
          <cell r="EA82">
            <v>0.06698089922311376</v>
          </cell>
          <cell r="EB82">
            <v>0</v>
          </cell>
          <cell r="EC82">
            <v>1.3239444033668875</v>
          </cell>
          <cell r="ED82">
            <v>0.4679383846718848</v>
          </cell>
          <cell r="EE82">
            <v>0</v>
          </cell>
          <cell r="EG82">
            <v>0.48146968786290106</v>
          </cell>
          <cell r="EH82">
            <v>0.050591927465214126</v>
          </cell>
          <cell r="EI82">
            <v>0</v>
          </cell>
          <cell r="EJ82">
            <v>-0.26920676934376964</v>
          </cell>
          <cell r="EK82">
            <v>0.7506764572066708</v>
          </cell>
          <cell r="EL82">
            <v>1</v>
          </cell>
          <cell r="EM82">
            <v>0</v>
          </cell>
          <cell r="EN82">
            <v>1</v>
          </cell>
          <cell r="EO82">
            <v>0</v>
          </cell>
          <cell r="EP82">
            <v>0.06313980238460457</v>
          </cell>
          <cell r="EQ82">
            <v>0</v>
          </cell>
          <cell r="ER82">
            <v>0.06313980238460457</v>
          </cell>
          <cell r="ES82" t="e">
            <v>#DIV/0!</v>
          </cell>
          <cell r="ET82">
            <v>6.313980238460457</v>
          </cell>
          <cell r="EU82">
            <v>1.4430811503567544</v>
          </cell>
          <cell r="EW82">
            <v>1</v>
          </cell>
          <cell r="EX82">
            <v>0</v>
          </cell>
          <cell r="EY82">
            <v>17.600000381469727</v>
          </cell>
          <cell r="EZ82">
            <v>0</v>
          </cell>
          <cell r="FB82">
            <v>74.5</v>
          </cell>
          <cell r="FC82">
            <v>0</v>
          </cell>
          <cell r="FD82">
            <v>1.5</v>
          </cell>
          <cell r="FE82">
            <v>0.20000000298023224</v>
          </cell>
          <cell r="GK82">
            <v>1</v>
          </cell>
        </row>
        <row r="83">
          <cell r="A83">
            <v>263</v>
          </cell>
          <cell r="B83">
            <v>6924</v>
          </cell>
          <cell r="C83">
            <v>5000</v>
          </cell>
          <cell r="D83">
            <v>5</v>
          </cell>
          <cell r="E83">
            <v>1000</v>
          </cell>
          <cell r="F83" t="str">
            <v>QFM</v>
          </cell>
          <cell r="G83" t="str">
            <v>Ag-Pd caps</v>
          </cell>
          <cell r="J83">
            <v>1.2999999523162842</v>
          </cell>
          <cell r="K83">
            <v>60.29999923706055</v>
          </cell>
          <cell r="L83">
            <v>1.1399999856948853</v>
          </cell>
          <cell r="M83">
            <v>19.899999618530273</v>
          </cell>
          <cell r="O83">
            <v>4.21999979019165</v>
          </cell>
          <cell r="P83">
            <v>4.21999979019165</v>
          </cell>
          <cell r="Q83">
            <v>0.12999999523162842</v>
          </cell>
          <cell r="R83">
            <v>1.0299999713897705</v>
          </cell>
          <cell r="S83">
            <v>7.289999961853027</v>
          </cell>
          <cell r="T83">
            <v>4.300000190734863</v>
          </cell>
          <cell r="U83">
            <v>1.100000023841858</v>
          </cell>
          <cell r="V83">
            <v>0.5400000214576721</v>
          </cell>
          <cell r="W83">
            <v>0</v>
          </cell>
          <cell r="X83">
            <v>-1</v>
          </cell>
          <cell r="Y83">
            <v>4.097087288747823</v>
          </cell>
          <cell r="Z83">
            <v>0.36633166339685763</v>
          </cell>
          <cell r="AA83">
            <v>5.400000214576721</v>
          </cell>
          <cell r="AB83">
            <v>0.2948356688746503</v>
          </cell>
          <cell r="AC83">
            <v>0.3962441126421452</v>
          </cell>
          <cell r="AD83">
            <v>0.3031599665708301</v>
          </cell>
          <cell r="AE83">
            <v>37.70000076293945</v>
          </cell>
          <cell r="AF83">
            <v>0</v>
          </cell>
          <cell r="AG83">
            <v>0</v>
          </cell>
          <cell r="AH83">
            <v>25.899999618530273</v>
          </cell>
          <cell r="AI83">
            <v>0.4000000059604645</v>
          </cell>
          <cell r="AJ83">
            <v>35.400001525878906</v>
          </cell>
          <cell r="AK83">
            <v>0.30000001192092896</v>
          </cell>
          <cell r="AP83">
            <v>70.8983016621664</v>
          </cell>
          <cell r="AQ83">
            <v>70.27490142234025</v>
          </cell>
          <cell r="AR83">
            <v>1</v>
          </cell>
          <cell r="BI83">
            <v>52.5</v>
          </cell>
          <cell r="BJ83">
            <v>0.46000000834465027</v>
          </cell>
          <cell r="BK83">
            <v>2</v>
          </cell>
          <cell r="BM83">
            <v>8.520000457763672</v>
          </cell>
          <cell r="BN83">
            <v>0.25999999046325684</v>
          </cell>
          <cell r="BO83">
            <v>14.699999809265137</v>
          </cell>
          <cell r="BP83">
            <v>21.479999542236328</v>
          </cell>
          <cell r="BQ83">
            <v>0.44999998807907104</v>
          </cell>
          <cell r="CS83">
            <v>40.439998626708984</v>
          </cell>
          <cell r="CT83">
            <v>3.9800000190734863</v>
          </cell>
          <cell r="CU83">
            <v>11.729999542236328</v>
          </cell>
          <cell r="CW83">
            <v>18.40999984741211</v>
          </cell>
          <cell r="CX83">
            <v>0.1599999964237213</v>
          </cell>
          <cell r="CY83">
            <v>9.199999809265137</v>
          </cell>
          <cell r="CZ83">
            <v>11.140000343322754</v>
          </cell>
          <cell r="DA83">
            <v>2.7200000286102295</v>
          </cell>
          <cell r="DB83">
            <v>0.8100000023841858</v>
          </cell>
        </row>
        <row r="84">
          <cell r="A84">
            <v>263</v>
          </cell>
          <cell r="B84">
            <v>6925</v>
          </cell>
          <cell r="C84">
            <v>0</v>
          </cell>
          <cell r="D84">
            <v>0</v>
          </cell>
          <cell r="E84">
            <v>1015</v>
          </cell>
          <cell r="F84" t="str">
            <v>QFM</v>
          </cell>
          <cell r="G84" t="str">
            <v>Ag-Pd caps</v>
          </cell>
          <cell r="J84">
            <v>0</v>
          </cell>
          <cell r="K84">
            <v>60.5</v>
          </cell>
          <cell r="L84">
            <v>1.2599999904632568</v>
          </cell>
          <cell r="M84">
            <v>20</v>
          </cell>
          <cell r="O84">
            <v>4.150000095367432</v>
          </cell>
          <cell r="P84">
            <v>4.150000095367432</v>
          </cell>
          <cell r="Q84">
            <v>0.11999999731779099</v>
          </cell>
          <cell r="R84">
            <v>1.100000023841858</v>
          </cell>
          <cell r="S84">
            <v>8.40999984741211</v>
          </cell>
          <cell r="T84">
            <v>3.200000047683716</v>
          </cell>
          <cell r="U84">
            <v>0.8399999737739563</v>
          </cell>
          <cell r="V84">
            <v>0.4399999976158142</v>
          </cell>
          <cell r="W84">
            <v>0</v>
          </cell>
          <cell r="X84">
            <v>-1</v>
          </cell>
          <cell r="Y84">
            <v>3.7727272776532765</v>
          </cell>
          <cell r="Z84">
            <v>0.4204999923706055</v>
          </cell>
          <cell r="AA84">
            <v>4.040000021457672</v>
          </cell>
          <cell r="AB84">
            <v>0.3417653415985449</v>
          </cell>
          <cell r="AC84">
            <v>0.44671690339387754</v>
          </cell>
          <cell r="AD84">
            <v>0.3208611506909313</v>
          </cell>
          <cell r="CS84">
            <v>39.66999816894531</v>
          </cell>
          <cell r="CT84">
            <v>4.900000095367432</v>
          </cell>
          <cell r="CU84">
            <v>13.279999732971191</v>
          </cell>
          <cell r="CW84">
            <v>15.119999885559082</v>
          </cell>
          <cell r="CX84">
            <v>0.1599999964237213</v>
          </cell>
          <cell r="CY84">
            <v>11.100000381469727</v>
          </cell>
          <cell r="CZ84">
            <v>10.680000305175781</v>
          </cell>
          <cell r="DA84">
            <v>2.180000066757202</v>
          </cell>
          <cell r="DB84">
            <v>0.5299999713897705</v>
          </cell>
          <cell r="EX84">
            <v>0</v>
          </cell>
          <cell r="EY84">
            <v>3.0899999141693115</v>
          </cell>
          <cell r="EZ84">
            <v>16.139999389648438</v>
          </cell>
          <cell r="FB84">
            <v>32.439998626708984</v>
          </cell>
          <cell r="FC84">
            <v>0.4000000059604645</v>
          </cell>
          <cell r="FD84">
            <v>8.029999732971191</v>
          </cell>
          <cell r="FE84">
            <v>0</v>
          </cell>
          <cell r="GK84">
            <v>1</v>
          </cell>
        </row>
        <row r="85">
          <cell r="A85">
            <v>263</v>
          </cell>
          <cell r="B85">
            <v>6926</v>
          </cell>
          <cell r="C85">
            <v>0</v>
          </cell>
          <cell r="D85">
            <v>0</v>
          </cell>
          <cell r="E85">
            <v>1045</v>
          </cell>
          <cell r="F85" t="str">
            <v>QFM</v>
          </cell>
          <cell r="G85" t="str">
            <v>Ag-Pd caps</v>
          </cell>
          <cell r="J85">
            <v>0</v>
          </cell>
          <cell r="K85">
            <v>55.5</v>
          </cell>
          <cell r="L85">
            <v>2.2100000381469727</v>
          </cell>
          <cell r="M85">
            <v>17.299999237060547</v>
          </cell>
          <cell r="O85">
            <v>8.460000038146973</v>
          </cell>
          <cell r="P85">
            <v>8.460000038146973</v>
          </cell>
          <cell r="Q85">
            <v>0.14000000059604645</v>
          </cell>
          <cell r="R85">
            <v>3.359999895095825</v>
          </cell>
          <cell r="S85">
            <v>9.25</v>
          </cell>
          <cell r="T85">
            <v>2.799999952316284</v>
          </cell>
          <cell r="U85">
            <v>0.7099999785423279</v>
          </cell>
          <cell r="V85">
            <v>0.2800000011920929</v>
          </cell>
          <cell r="W85">
            <v>0</v>
          </cell>
          <cell r="X85">
            <v>-1</v>
          </cell>
          <cell r="Y85">
            <v>2.517857232821639</v>
          </cell>
          <cell r="Z85">
            <v>0.5346821045046285</v>
          </cell>
          <cell r="AA85">
            <v>3.509999930858612</v>
          </cell>
          <cell r="AB85">
            <v>0.4951076308841318</v>
          </cell>
          <cell r="AC85">
            <v>0.5518591071848563</v>
          </cell>
          <cell r="AD85">
            <v>0.4144917506316457</v>
          </cell>
          <cell r="CS85">
            <v>40.65999984741211</v>
          </cell>
          <cell r="CT85">
            <v>4.449999809265137</v>
          </cell>
          <cell r="CU85">
            <v>13.3100004196167</v>
          </cell>
          <cell r="CW85">
            <v>14.149999618530273</v>
          </cell>
          <cell r="CX85">
            <v>0</v>
          </cell>
          <cell r="CY85">
            <v>12.970000267028809</v>
          </cell>
          <cell r="CZ85">
            <v>10.739999771118164</v>
          </cell>
          <cell r="DA85">
            <v>1.9700000286102295</v>
          </cell>
          <cell r="DB85">
            <v>0.47999998927116394</v>
          </cell>
          <cell r="EX85">
            <v>0</v>
          </cell>
          <cell r="EY85">
            <v>1.909999966621399</v>
          </cell>
          <cell r="EZ85">
            <v>13.649999618530273</v>
          </cell>
          <cell r="FB85">
            <v>26.8799991607666</v>
          </cell>
          <cell r="FC85">
            <v>0.41999998688697815</v>
          </cell>
          <cell r="FD85">
            <v>9.84000015258789</v>
          </cell>
          <cell r="FE85">
            <v>0.17000000178813934</v>
          </cell>
          <cell r="GK85">
            <v>1</v>
          </cell>
        </row>
        <row r="86">
          <cell r="A86">
            <v>263</v>
          </cell>
          <cell r="B86">
            <v>6927</v>
          </cell>
          <cell r="C86">
            <v>5200</v>
          </cell>
          <cell r="D86">
            <v>5.2</v>
          </cell>
          <cell r="E86">
            <v>700</v>
          </cell>
          <cell r="F86" t="str">
            <v>QFM</v>
          </cell>
          <cell r="G86" t="str">
            <v>Ag-Pd caps</v>
          </cell>
          <cell r="J86">
            <v>144</v>
          </cell>
          <cell r="K86">
            <v>75.69999694824219</v>
          </cell>
          <cell r="L86">
            <v>0.10000000149011612</v>
          </cell>
          <cell r="M86">
            <v>15.399999618530273</v>
          </cell>
          <cell r="O86">
            <v>1.100000023841858</v>
          </cell>
          <cell r="P86">
            <v>1.100000023841858</v>
          </cell>
          <cell r="Q86">
            <v>0</v>
          </cell>
          <cell r="R86">
            <v>0.01</v>
          </cell>
          <cell r="S86">
            <v>1.7999999523162842</v>
          </cell>
          <cell r="T86">
            <v>2.4000000953674316</v>
          </cell>
          <cell r="U86">
            <v>3.5</v>
          </cell>
          <cell r="V86">
            <v>0</v>
          </cell>
          <cell r="W86">
            <v>0</v>
          </cell>
          <cell r="X86">
            <v>-1</v>
          </cell>
          <cell r="Y86">
            <v>110.00000238418579</v>
          </cell>
          <cell r="Z86">
            <v>0.1168831166820555</v>
          </cell>
          <cell r="AA86">
            <v>5.900000095367432</v>
          </cell>
          <cell r="AB86">
            <v>0.07988587766016979</v>
          </cell>
          <cell r="AC86">
            <v>0.1569186883217821</v>
          </cell>
          <cell r="AD86">
            <v>0.01594558272229505</v>
          </cell>
          <cell r="AS86">
            <v>55.79999923706055</v>
          </cell>
          <cell r="AT86">
            <v>0</v>
          </cell>
          <cell r="AU86">
            <v>27.600000381469727</v>
          </cell>
          <cell r="AW86">
            <v>0.5099999904632568</v>
          </cell>
          <cell r="AX86">
            <v>0</v>
          </cell>
          <cell r="AY86">
            <v>0</v>
          </cell>
          <cell r="AZ86">
            <v>11.039999961853027</v>
          </cell>
          <cell r="BA86">
            <v>4.789999961853027</v>
          </cell>
          <cell r="BB86">
            <v>0.38999998569488525</v>
          </cell>
          <cell r="BE86">
            <v>54.72819561901822</v>
          </cell>
          <cell r="BF86">
            <v>42.9698657208423</v>
          </cell>
          <cell r="BG86">
            <v>2.301938660139477</v>
          </cell>
          <cell r="BH86">
            <v>1</v>
          </cell>
          <cell r="CS86">
            <v>47.61000061035156</v>
          </cell>
          <cell r="CT86">
            <v>1.2300000190734863</v>
          </cell>
          <cell r="CU86">
            <v>7.039999961853027</v>
          </cell>
          <cell r="CW86">
            <v>14.5</v>
          </cell>
          <cell r="CX86">
            <v>0</v>
          </cell>
          <cell r="CY86">
            <v>13.229999542236328</v>
          </cell>
          <cell r="CZ86">
            <v>12.220000267028809</v>
          </cell>
          <cell r="DA86">
            <v>1.4500000476837158</v>
          </cell>
          <cell r="DB86">
            <v>0.4699999988079071</v>
          </cell>
        </row>
        <row r="87">
          <cell r="A87">
            <v>263</v>
          </cell>
          <cell r="B87">
            <v>6928</v>
          </cell>
          <cell r="C87">
            <v>4900</v>
          </cell>
          <cell r="D87">
            <v>4.9</v>
          </cell>
          <cell r="E87">
            <v>725</v>
          </cell>
          <cell r="F87" t="str">
            <v>QFM</v>
          </cell>
          <cell r="G87" t="str">
            <v>Ag-Pd caps</v>
          </cell>
          <cell r="J87">
            <v>216</v>
          </cell>
          <cell r="K87">
            <v>75.80000305175781</v>
          </cell>
          <cell r="L87">
            <v>0.10000000149011612</v>
          </cell>
          <cell r="M87">
            <v>15.800000190734863</v>
          </cell>
          <cell r="O87">
            <v>1.059999942779541</v>
          </cell>
          <cell r="P87">
            <v>1.059999942779541</v>
          </cell>
          <cell r="Q87">
            <v>0</v>
          </cell>
          <cell r="R87">
            <v>0.01</v>
          </cell>
          <cell r="S87">
            <v>2.440000057220459</v>
          </cell>
          <cell r="T87">
            <v>2.4000000953674316</v>
          </cell>
          <cell r="U87">
            <v>2.4000000953674316</v>
          </cell>
          <cell r="V87">
            <v>0.009999999776482582</v>
          </cell>
          <cell r="W87">
            <v>0</v>
          </cell>
          <cell r="X87">
            <v>-1</v>
          </cell>
          <cell r="Y87">
            <v>105.9999942779541</v>
          </cell>
          <cell r="Z87">
            <v>0.15443038150412666</v>
          </cell>
          <cell r="AA87">
            <v>4.800000190734863</v>
          </cell>
          <cell r="AB87">
            <v>0.09199317872357002</v>
          </cell>
          <cell r="AC87">
            <v>0.18057920249908285</v>
          </cell>
          <cell r="AD87">
            <v>0.016537353198357148</v>
          </cell>
          <cell r="AS87">
            <v>55.83000183105469</v>
          </cell>
          <cell r="AT87">
            <v>0</v>
          </cell>
          <cell r="AU87">
            <v>27.739999771118164</v>
          </cell>
          <cell r="AW87">
            <v>0.6200000047683716</v>
          </cell>
          <cell r="AX87">
            <v>0</v>
          </cell>
          <cell r="AY87">
            <v>0</v>
          </cell>
          <cell r="AZ87">
            <v>11.079999923706055</v>
          </cell>
          <cell r="BA87">
            <v>4.690000057220459</v>
          </cell>
          <cell r="BB87">
            <v>0.33000001311302185</v>
          </cell>
          <cell r="BE87">
            <v>55.51097631713803</v>
          </cell>
          <cell r="BF87">
            <v>42.520502179319266</v>
          </cell>
          <cell r="BG87">
            <v>1.9685215035427035</v>
          </cell>
          <cell r="BH87">
            <v>1</v>
          </cell>
          <cell r="CS87">
            <v>46.709999084472656</v>
          </cell>
          <cell r="CT87">
            <v>1.4299999475479126</v>
          </cell>
          <cell r="CU87">
            <v>9.420000076293945</v>
          </cell>
          <cell r="CW87">
            <v>13.5</v>
          </cell>
          <cell r="CX87">
            <v>0</v>
          </cell>
          <cell r="CY87">
            <v>12.779999732971191</v>
          </cell>
          <cell r="CZ87">
            <v>12.300000190734863</v>
          </cell>
          <cell r="DA87">
            <v>1.6100000143051147</v>
          </cell>
          <cell r="DB87">
            <v>0.5</v>
          </cell>
          <cell r="DK87">
            <v>0</v>
          </cell>
          <cell r="DL87">
            <v>46.5</v>
          </cell>
          <cell r="DM87">
            <v>0</v>
          </cell>
          <cell r="DO87">
            <v>45.099998474121094</v>
          </cell>
          <cell r="DP87">
            <v>0</v>
          </cell>
          <cell r="DQ87">
            <v>1.899999976158142</v>
          </cell>
          <cell r="DR87">
            <v>1.899999976158142</v>
          </cell>
          <cell r="DW87">
            <v>0.5819774718397998</v>
          </cell>
          <cell r="DX87">
            <v>0</v>
          </cell>
          <cell r="DY87">
            <v>0</v>
          </cell>
          <cell r="DZ87">
            <v>0.6276965688812958</v>
          </cell>
          <cell r="EA87">
            <v>0.047134705436818206</v>
          </cell>
          <cell r="EB87">
            <v>0</v>
          </cell>
          <cell r="EC87">
            <v>1.2568087461579138</v>
          </cell>
          <cell r="ED87">
            <v>0.46305969274872966</v>
          </cell>
          <cell r="EE87">
            <v>0</v>
          </cell>
          <cell r="EG87">
            <v>0.4994368242584045</v>
          </cell>
          <cell r="EH87">
            <v>0.03750348299286572</v>
          </cell>
          <cell r="EI87">
            <v>0</v>
          </cell>
          <cell r="EJ87">
            <v>-0.25944938549745933</v>
          </cell>
          <cell r="EK87">
            <v>0.758886209755864</v>
          </cell>
          <cell r="EL87">
            <v>1</v>
          </cell>
          <cell r="EM87">
            <v>0</v>
          </cell>
          <cell r="EN87">
            <v>1</v>
          </cell>
          <cell r="EO87">
            <v>0</v>
          </cell>
          <cell r="EP87">
            <v>0.04709187390839136</v>
          </cell>
          <cell r="EQ87">
            <v>0</v>
          </cell>
          <cell r="ER87">
            <v>0.04709187390839136</v>
          </cell>
          <cell r="ES87" t="e">
            <v>#DIV/0!</v>
          </cell>
          <cell r="ET87">
            <v>4.709187390839136</v>
          </cell>
          <cell r="EU87">
            <v>1.416413360992568</v>
          </cell>
          <cell r="EW87">
            <v>1</v>
          </cell>
        </row>
        <row r="88">
          <cell r="A88">
            <v>263</v>
          </cell>
          <cell r="B88">
            <v>6929</v>
          </cell>
          <cell r="C88">
            <v>4900</v>
          </cell>
          <cell r="D88">
            <v>4.9</v>
          </cell>
          <cell r="E88">
            <v>824</v>
          </cell>
          <cell r="F88" t="str">
            <v>QFM</v>
          </cell>
          <cell r="G88" t="str">
            <v>Ag-Pd caps</v>
          </cell>
          <cell r="J88">
            <v>96</v>
          </cell>
          <cell r="K88">
            <v>72.0999984741211</v>
          </cell>
          <cell r="L88">
            <v>0.20000000298023224</v>
          </cell>
          <cell r="M88">
            <v>17.600000381469727</v>
          </cell>
          <cell r="O88">
            <v>1.5</v>
          </cell>
          <cell r="P88">
            <v>1.5</v>
          </cell>
          <cell r="Q88">
            <v>0.029999999329447746</v>
          </cell>
          <cell r="R88">
            <v>0.20000000298023224</v>
          </cell>
          <cell r="S88">
            <v>4.630000114440918</v>
          </cell>
          <cell r="T88">
            <v>2.5</v>
          </cell>
          <cell r="U88">
            <v>1.2000000476837158</v>
          </cell>
          <cell r="V88">
            <v>0.029999999329447746</v>
          </cell>
          <cell r="W88">
            <v>0</v>
          </cell>
          <cell r="X88">
            <v>-1</v>
          </cell>
          <cell r="Y88">
            <v>7.499999888241293</v>
          </cell>
          <cell r="Z88">
            <v>0.2630681826186574</v>
          </cell>
          <cell r="AA88">
            <v>3.700000047683716</v>
          </cell>
          <cell r="AB88">
            <v>0.17592592482724634</v>
          </cell>
          <cell r="AC88">
            <v>0.2777777751716076</v>
          </cell>
          <cell r="AD88">
            <v>0.1920224517005676</v>
          </cell>
          <cell r="AS88">
            <v>53.93000030517578</v>
          </cell>
          <cell r="AT88">
            <v>0</v>
          </cell>
          <cell r="AU88">
            <v>29.040000915527344</v>
          </cell>
          <cell r="AW88">
            <v>0.6299999952316284</v>
          </cell>
          <cell r="AX88">
            <v>0</v>
          </cell>
          <cell r="AY88">
            <v>0</v>
          </cell>
          <cell r="AZ88">
            <v>12.069999694824219</v>
          </cell>
          <cell r="BA88">
            <v>4.210000038146973</v>
          </cell>
          <cell r="BB88">
            <v>0.23000000417232513</v>
          </cell>
          <cell r="BE88">
            <v>60.46386847350504</v>
          </cell>
          <cell r="BF88">
            <v>38.16429105067052</v>
          </cell>
          <cell r="BG88">
            <v>1.3718404758244418</v>
          </cell>
          <cell r="BH88">
            <v>1</v>
          </cell>
          <cell r="CS88">
            <v>44.58000183105469</v>
          </cell>
          <cell r="CT88">
            <v>2.2300000190734863</v>
          </cell>
          <cell r="CU88">
            <v>11.1899995803833</v>
          </cell>
          <cell r="CW88">
            <v>13.949999809265137</v>
          </cell>
          <cell r="CX88">
            <v>0</v>
          </cell>
          <cell r="CY88">
            <v>12.670000076293945</v>
          </cell>
          <cell r="CZ88">
            <v>11.609999656677246</v>
          </cell>
          <cell r="DA88">
            <v>1.9500000476837158</v>
          </cell>
          <cell r="DB88">
            <v>0.5199999809265137</v>
          </cell>
        </row>
        <row r="89">
          <cell r="A89">
            <v>263</v>
          </cell>
          <cell r="B89">
            <v>6930</v>
          </cell>
          <cell r="C89">
            <v>4700</v>
          </cell>
          <cell r="D89">
            <v>4.7</v>
          </cell>
          <cell r="E89">
            <v>876</v>
          </cell>
          <cell r="F89" t="str">
            <v>QFM</v>
          </cell>
          <cell r="G89" t="str">
            <v>Ag-Pd caps</v>
          </cell>
          <cell r="J89">
            <v>48</v>
          </cell>
          <cell r="K89">
            <v>68.5999984741211</v>
          </cell>
          <cell r="L89">
            <v>0.3799999952316284</v>
          </cell>
          <cell r="M89">
            <v>19</v>
          </cell>
          <cell r="O89">
            <v>1.7799999713897705</v>
          </cell>
          <cell r="P89">
            <v>1.7799999713897705</v>
          </cell>
          <cell r="Q89">
            <v>0</v>
          </cell>
          <cell r="R89">
            <v>0.4000000059604645</v>
          </cell>
          <cell r="S89">
            <v>6.019999980926514</v>
          </cell>
          <cell r="T89">
            <v>2.5999999046325684</v>
          </cell>
          <cell r="U89">
            <v>1</v>
          </cell>
          <cell r="V89">
            <v>0.18000000715255737</v>
          </cell>
          <cell r="W89">
            <v>0</v>
          </cell>
          <cell r="X89">
            <v>-1</v>
          </cell>
          <cell r="Y89">
            <v>4.449999862164261</v>
          </cell>
          <cell r="Z89">
            <v>0.3168421042592902</v>
          </cell>
          <cell r="AA89">
            <v>3.5999999046325684</v>
          </cell>
          <cell r="AB89">
            <v>0.22318339411675228</v>
          </cell>
          <cell r="AC89">
            <v>0.30795847884674166</v>
          </cell>
          <cell r="AD89">
            <v>0.28599349037045885</v>
          </cell>
          <cell r="AS89">
            <v>49.099998474121094</v>
          </cell>
          <cell r="AT89">
            <v>0</v>
          </cell>
          <cell r="AU89">
            <v>32.75</v>
          </cell>
          <cell r="AW89">
            <v>0.6100000143051147</v>
          </cell>
          <cell r="AX89">
            <v>0</v>
          </cell>
          <cell r="AY89">
            <v>0</v>
          </cell>
          <cell r="AZ89">
            <v>15.399999618530273</v>
          </cell>
          <cell r="BA89">
            <v>2.200000047683716</v>
          </cell>
          <cell r="BB89">
            <v>0.18000000715255737</v>
          </cell>
          <cell r="BE89">
            <v>78.58957682363952</v>
          </cell>
          <cell r="BF89">
            <v>20.316708952047676</v>
          </cell>
          <cell r="BG89">
            <v>1.093714224312805</v>
          </cell>
          <cell r="BH89">
            <v>1</v>
          </cell>
          <cell r="BI89">
            <v>51.5</v>
          </cell>
          <cell r="BJ89">
            <v>0.949999988079071</v>
          </cell>
          <cell r="BK89">
            <v>2.5399999618530273</v>
          </cell>
          <cell r="BM89">
            <v>8.800000190734863</v>
          </cell>
          <cell r="BN89">
            <v>0</v>
          </cell>
          <cell r="BO89">
            <v>15.319999694824219</v>
          </cell>
          <cell r="BP89">
            <v>20.219999313354492</v>
          </cell>
          <cell r="BQ89">
            <v>0.25999999046325684</v>
          </cell>
          <cell r="BU89">
            <v>75.62794072301708</v>
          </cell>
          <cell r="BV89">
            <v>44.0342631516559</v>
          </cell>
          <cell r="BW89">
            <v>41.77513927963632</v>
          </cell>
          <cell r="BX89">
            <v>14.190597568707782</v>
          </cell>
          <cell r="BY89">
            <v>35.07816720852594</v>
          </cell>
          <cell r="BZ89">
            <v>1</v>
          </cell>
          <cell r="CS89">
            <v>43.36000061035156</v>
          </cell>
          <cell r="CT89">
            <v>2.630000114440918</v>
          </cell>
          <cell r="CU89">
            <v>11.800000190734863</v>
          </cell>
          <cell r="CW89">
            <v>11.880000114440918</v>
          </cell>
          <cell r="CX89">
            <v>0</v>
          </cell>
          <cell r="CY89">
            <v>13.449999809265137</v>
          </cell>
          <cell r="CZ89">
            <v>11.800000190734863</v>
          </cell>
          <cell r="DA89">
            <v>2.0999999046325684</v>
          </cell>
          <cell r="DB89">
            <v>0.4399999976158142</v>
          </cell>
          <cell r="DK89">
            <v>0</v>
          </cell>
          <cell r="DL89">
            <v>48.79999923706055</v>
          </cell>
          <cell r="DM89">
            <v>0</v>
          </cell>
          <cell r="DO89">
            <v>46.79999923706055</v>
          </cell>
          <cell r="DP89">
            <v>0</v>
          </cell>
          <cell r="DQ89">
            <v>1.399999976158142</v>
          </cell>
          <cell r="DR89">
            <v>0</v>
          </cell>
          <cell r="DW89">
            <v>0.6107634447692183</v>
          </cell>
          <cell r="DX89">
            <v>0</v>
          </cell>
          <cell r="DY89">
            <v>0</v>
          </cell>
          <cell r="DZ89">
            <v>0.6513569831184488</v>
          </cell>
          <cell r="EA89">
            <v>0.03473083542937589</v>
          </cell>
          <cell r="EB89">
            <v>0</v>
          </cell>
          <cell r="EC89">
            <v>1.2968512633170428</v>
          </cell>
          <cell r="ED89">
            <v>0.47095874603771287</v>
          </cell>
          <cell r="EE89">
            <v>0</v>
          </cell>
          <cell r="EG89">
            <v>0.5022603605693606</v>
          </cell>
          <cell r="EH89">
            <v>0.026780893392926587</v>
          </cell>
          <cell r="EI89">
            <v>0</v>
          </cell>
          <cell r="EJ89">
            <v>-0.27524749207542576</v>
          </cell>
          <cell r="EK89">
            <v>0.7775078526447863</v>
          </cell>
          <cell r="EL89">
            <v>1</v>
          </cell>
          <cell r="EM89">
            <v>0</v>
          </cell>
          <cell r="EN89">
            <v>1</v>
          </cell>
          <cell r="EO89">
            <v>0</v>
          </cell>
          <cell r="EP89">
            <v>0.033297610497301226</v>
          </cell>
          <cell r="EQ89">
            <v>0</v>
          </cell>
          <cell r="ER89">
            <v>0.033297610497301226</v>
          </cell>
          <cell r="ES89" t="e">
            <v>#DIV/0!</v>
          </cell>
          <cell r="ET89">
            <v>3.3297610497301227</v>
          </cell>
          <cell r="EU89">
            <v>1.4332515662411511</v>
          </cell>
          <cell r="EW89">
            <v>1</v>
          </cell>
        </row>
        <row r="90">
          <cell r="A90">
            <v>263</v>
          </cell>
          <cell r="B90">
            <v>6931</v>
          </cell>
          <cell r="C90">
            <v>5100</v>
          </cell>
          <cell r="D90">
            <v>5.1</v>
          </cell>
          <cell r="E90">
            <v>928</v>
          </cell>
          <cell r="F90" t="str">
            <v>QFM</v>
          </cell>
          <cell r="G90" t="str">
            <v>Ag-Pd caps</v>
          </cell>
          <cell r="J90">
            <v>24</v>
          </cell>
          <cell r="K90">
            <v>65.9000015258789</v>
          </cell>
          <cell r="L90">
            <v>0.5400000214576721</v>
          </cell>
          <cell r="M90">
            <v>19.100000381469727</v>
          </cell>
          <cell r="O90">
            <v>2.740000009536743</v>
          </cell>
          <cell r="P90">
            <v>2.740000009536743</v>
          </cell>
          <cell r="Q90">
            <v>0.07999999821186066</v>
          </cell>
          <cell r="R90">
            <v>0.6100000143051147</v>
          </cell>
          <cell r="S90">
            <v>6.860000133514404</v>
          </cell>
          <cell r="T90">
            <v>2.700000047683716</v>
          </cell>
          <cell r="U90">
            <v>0.9599999785423279</v>
          </cell>
          <cell r="V90">
            <v>0.44999998807907104</v>
          </cell>
          <cell r="W90">
            <v>0</v>
          </cell>
          <cell r="X90">
            <v>-1</v>
          </cell>
          <cell r="Y90">
            <v>4.491803188985219</v>
          </cell>
          <cell r="Z90">
            <v>0.3591623034819298</v>
          </cell>
          <cell r="AA90">
            <v>3.6600000262260437</v>
          </cell>
          <cell r="AB90">
            <v>0.2824536383639979</v>
          </cell>
          <cell r="AC90">
            <v>0.3908701840180732</v>
          </cell>
          <cell r="AD90">
            <v>0.28408800370383314</v>
          </cell>
          <cell r="AE90">
            <v>39.099998474121094</v>
          </cell>
          <cell r="AF90">
            <v>0</v>
          </cell>
          <cell r="AG90">
            <v>0</v>
          </cell>
          <cell r="AH90">
            <v>20.200000762939453</v>
          </cell>
          <cell r="AI90">
            <v>0.4000000059604645</v>
          </cell>
          <cell r="AJ90">
            <v>40.400001525878906</v>
          </cell>
          <cell r="AK90">
            <v>0</v>
          </cell>
          <cell r="AP90">
            <v>78.09358187055051</v>
          </cell>
          <cell r="AQ90">
            <v>77.75197468223809</v>
          </cell>
          <cell r="AR90">
            <v>1</v>
          </cell>
          <cell r="BI90">
            <v>50.099998474121094</v>
          </cell>
          <cell r="BJ90">
            <v>1.149999976158142</v>
          </cell>
          <cell r="BK90">
            <v>3.869999885559082</v>
          </cell>
          <cell r="BM90">
            <v>7.889999866485596</v>
          </cell>
          <cell r="BN90">
            <v>0.3100000023841858</v>
          </cell>
          <cell r="BO90">
            <v>15.710000038146973</v>
          </cell>
          <cell r="BP90">
            <v>20.43000030517578</v>
          </cell>
          <cell r="BQ90">
            <v>0.27000001072883606</v>
          </cell>
          <cell r="CS90">
            <v>42.810001373291016</v>
          </cell>
          <cell r="CT90">
            <v>3.119999885559082</v>
          </cell>
          <cell r="CU90">
            <v>12.34000015258789</v>
          </cell>
          <cell r="CW90">
            <v>10.399999618530273</v>
          </cell>
          <cell r="CX90">
            <v>0.18000000715255737</v>
          </cell>
          <cell r="CY90">
            <v>14.119999885559082</v>
          </cell>
          <cell r="CZ90">
            <v>11.510000228881836</v>
          </cell>
          <cell r="DA90">
            <v>2.2200000286102295</v>
          </cell>
          <cell r="DB90">
            <v>0.4000000059604645</v>
          </cell>
          <cell r="DK90">
            <v>0</v>
          </cell>
          <cell r="DL90">
            <v>51.599998474121094</v>
          </cell>
          <cell r="DM90">
            <v>0</v>
          </cell>
          <cell r="DO90">
            <v>41.70000076293945</v>
          </cell>
          <cell r="DP90">
            <v>0.30000001192092896</v>
          </cell>
          <cell r="DQ90">
            <v>3.9000000953674316</v>
          </cell>
          <cell r="DR90">
            <v>0</v>
          </cell>
          <cell r="DW90">
            <v>0.6458072399764843</v>
          </cell>
          <cell r="DX90">
            <v>0</v>
          </cell>
          <cell r="DY90">
            <v>0</v>
          </cell>
          <cell r="DZ90">
            <v>0.5803757934995053</v>
          </cell>
          <cell r="EA90">
            <v>0.09675018842390055</v>
          </cell>
          <cell r="EB90">
            <v>0</v>
          </cell>
          <cell r="EC90">
            <v>1.3229332218998902</v>
          </cell>
          <cell r="ED90">
            <v>0.48816314329836535</v>
          </cell>
          <cell r="EE90">
            <v>0</v>
          </cell>
          <cell r="EG90">
            <v>0.4387037712047297</v>
          </cell>
          <cell r="EH90">
            <v>0.07313308549690492</v>
          </cell>
          <cell r="EI90">
            <v>0</v>
          </cell>
          <cell r="EJ90">
            <v>-0.3096562865967307</v>
          </cell>
          <cell r="EK90">
            <v>0.7483600578014605</v>
          </cell>
          <cell r="EL90">
            <v>1</v>
          </cell>
          <cell r="EM90">
            <v>0</v>
          </cell>
          <cell r="EN90">
            <v>1</v>
          </cell>
          <cell r="EO90">
            <v>0</v>
          </cell>
          <cell r="EP90">
            <v>0.08902458418979532</v>
          </cell>
          <cell r="EQ90">
            <v>0</v>
          </cell>
          <cell r="ER90">
            <v>0.08902458418979532</v>
          </cell>
          <cell r="ES90" t="e">
            <v>#DIV/0!</v>
          </cell>
          <cell r="ET90">
            <v>8.902458418979533</v>
          </cell>
          <cell r="EU90">
            <v>1.5341176481506493</v>
          </cell>
          <cell r="EW90">
            <v>1</v>
          </cell>
        </row>
        <row r="91">
          <cell r="A91">
            <v>263</v>
          </cell>
          <cell r="B91">
            <v>6933</v>
          </cell>
          <cell r="C91">
            <v>5000</v>
          </cell>
          <cell r="D91">
            <v>5</v>
          </cell>
          <cell r="E91">
            <v>1000</v>
          </cell>
          <cell r="F91" t="str">
            <v>QFM</v>
          </cell>
          <cell r="G91" t="str">
            <v>Ag-Pd caps</v>
          </cell>
          <cell r="J91">
            <v>1.2999999523162842</v>
          </cell>
          <cell r="K91">
            <v>61.5</v>
          </cell>
          <cell r="L91">
            <v>1.149999976158142</v>
          </cell>
          <cell r="M91">
            <v>20.200000762939453</v>
          </cell>
          <cell r="O91">
            <v>3.680000066757202</v>
          </cell>
          <cell r="P91">
            <v>3.680000066757202</v>
          </cell>
          <cell r="Q91">
            <v>0.10999999940395355</v>
          </cell>
          <cell r="R91">
            <v>1.0399999618530273</v>
          </cell>
          <cell r="S91">
            <v>8.079999923706055</v>
          </cell>
          <cell r="T91">
            <v>3</v>
          </cell>
          <cell r="U91">
            <v>0.8899999856948853</v>
          </cell>
          <cell r="V91">
            <v>0.4000000059604645</v>
          </cell>
          <cell r="W91">
            <v>0</v>
          </cell>
          <cell r="X91">
            <v>-1</v>
          </cell>
          <cell r="Y91">
            <v>3.5384617324411587</v>
          </cell>
          <cell r="Z91">
            <v>0.3999999811153608</v>
          </cell>
          <cell r="AA91">
            <v>3.8899999856948853</v>
          </cell>
          <cell r="AB91">
            <v>0.3344947724095984</v>
          </cell>
          <cell r="AC91">
            <v>0.42740999542892605</v>
          </cell>
          <cell r="AD91">
            <v>0.33498784781753216</v>
          </cell>
          <cell r="AE91">
            <v>37.900001525878906</v>
          </cell>
          <cell r="AF91">
            <v>0</v>
          </cell>
          <cell r="AG91">
            <v>0</v>
          </cell>
          <cell r="AH91">
            <v>23.299999237060547</v>
          </cell>
          <cell r="AI91">
            <v>0.30000001192092896</v>
          </cell>
          <cell r="AJ91">
            <v>38.099998474121094</v>
          </cell>
          <cell r="AK91">
            <v>0</v>
          </cell>
          <cell r="AP91">
            <v>74.45478386892694</v>
          </cell>
          <cell r="AQ91">
            <v>74.2075779914445</v>
          </cell>
          <cell r="AR91">
            <v>1</v>
          </cell>
          <cell r="BI91">
            <v>51.560001373291016</v>
          </cell>
          <cell r="BJ91">
            <v>0.9599999785423279</v>
          </cell>
          <cell r="BK91">
            <v>2.240000009536743</v>
          </cell>
          <cell r="BM91">
            <v>6.989999771118164</v>
          </cell>
          <cell r="BN91">
            <v>0.25</v>
          </cell>
          <cell r="BO91">
            <v>16</v>
          </cell>
          <cell r="BP91">
            <v>21.549999237060547</v>
          </cell>
          <cell r="BQ91">
            <v>0.3199999928474426</v>
          </cell>
          <cell r="CS91">
            <v>40.08000183105469</v>
          </cell>
          <cell r="CT91">
            <v>4.269999980926514</v>
          </cell>
          <cell r="CU91">
            <v>13.34000015258789</v>
          </cell>
          <cell r="CW91">
            <v>15.680000305175781</v>
          </cell>
          <cell r="CX91">
            <v>0.15000000596046448</v>
          </cell>
          <cell r="CY91">
            <v>9.920000076293945</v>
          </cell>
          <cell r="CZ91">
            <v>11.239999771118164</v>
          </cell>
          <cell r="DA91">
            <v>2.299999952316284</v>
          </cell>
          <cell r="DB91">
            <v>0.5</v>
          </cell>
          <cell r="DK91">
            <v>0</v>
          </cell>
          <cell r="DL91">
            <v>52.20000076293945</v>
          </cell>
          <cell r="DM91">
            <v>0</v>
          </cell>
          <cell r="DO91">
            <v>39.20000076293945</v>
          </cell>
          <cell r="DP91">
            <v>0.4000000059604645</v>
          </cell>
          <cell r="DQ91">
            <v>5.099999904632568</v>
          </cell>
          <cell r="DR91">
            <v>0</v>
          </cell>
          <cell r="DW91">
            <v>0.6533166553559381</v>
          </cell>
          <cell r="DX91">
            <v>0</v>
          </cell>
          <cell r="DY91">
            <v>0</v>
          </cell>
          <cell r="DZ91">
            <v>0.5455810822956083</v>
          </cell>
          <cell r="EA91">
            <v>0.12651947171006123</v>
          </cell>
          <cell r="EB91">
            <v>0</v>
          </cell>
          <cell r="EC91">
            <v>1.3254172093616077</v>
          </cell>
          <cell r="ED91">
            <v>0.4929139675729807</v>
          </cell>
          <cell r="EE91">
            <v>0</v>
          </cell>
          <cell r="EG91">
            <v>0.4116296954967029</v>
          </cell>
          <cell r="EH91">
            <v>0.09545633693031631</v>
          </cell>
          <cell r="EI91">
            <v>0</v>
          </cell>
          <cell r="EJ91">
            <v>-0.31915793514596147</v>
          </cell>
          <cell r="EK91">
            <v>0.7307876306426644</v>
          </cell>
          <cell r="EL91">
            <v>1</v>
          </cell>
          <cell r="EM91">
            <v>0</v>
          </cell>
          <cell r="EN91">
            <v>1</v>
          </cell>
          <cell r="EO91">
            <v>0</v>
          </cell>
          <cell r="EP91">
            <v>0.11553044945152331</v>
          </cell>
          <cell r="EQ91">
            <v>0</v>
          </cell>
          <cell r="ER91">
            <v>0.11553044945152331</v>
          </cell>
          <cell r="ES91" t="e">
            <v>#DIV/0!</v>
          </cell>
          <cell r="ET91">
            <v>11.553044945152331</v>
          </cell>
          <cell r="EU91">
            <v>1.5773721021956386</v>
          </cell>
          <cell r="EW91">
            <v>1</v>
          </cell>
        </row>
        <row r="92">
          <cell r="A92">
            <v>263</v>
          </cell>
          <cell r="B92">
            <v>6934</v>
          </cell>
          <cell r="C92">
            <v>4900</v>
          </cell>
          <cell r="D92">
            <v>4.9</v>
          </cell>
          <cell r="E92">
            <v>725</v>
          </cell>
          <cell r="F92" t="str">
            <v>MH</v>
          </cell>
          <cell r="G92" t="str">
            <v>Ag-Pd caps</v>
          </cell>
          <cell r="J92">
            <v>216</v>
          </cell>
          <cell r="K92">
            <v>76</v>
          </cell>
          <cell r="L92">
            <v>0.05000000074505806</v>
          </cell>
          <cell r="M92">
            <v>15.300000190734863</v>
          </cell>
          <cell r="O92">
            <v>1.0700000524520874</v>
          </cell>
          <cell r="P92">
            <v>1.0700000524520874</v>
          </cell>
          <cell r="Q92">
            <v>0</v>
          </cell>
          <cell r="R92">
            <v>0.03999999910593033</v>
          </cell>
          <cell r="S92">
            <v>2.5799999237060547</v>
          </cell>
          <cell r="T92">
            <v>2.5999999046325684</v>
          </cell>
          <cell r="U92">
            <v>2.4000000953674316</v>
          </cell>
          <cell r="V92">
            <v>0.009999999776482582</v>
          </cell>
          <cell r="W92">
            <v>0</v>
          </cell>
          <cell r="X92">
            <v>-1</v>
          </cell>
          <cell r="Y92">
            <v>26.75000190921132</v>
          </cell>
          <cell r="Z92">
            <v>0.16862744389169426</v>
          </cell>
          <cell r="AA92">
            <v>5</v>
          </cell>
          <cell r="AB92">
            <v>0.09410802299180866</v>
          </cell>
          <cell r="AC92">
            <v>0.1751227566977259</v>
          </cell>
          <cell r="AD92">
            <v>0.06247051577717529</v>
          </cell>
          <cell r="AS92">
            <v>45.119998931884766</v>
          </cell>
          <cell r="AT92">
            <v>0</v>
          </cell>
          <cell r="AU92">
            <v>34.900001525878906</v>
          </cell>
          <cell r="AW92">
            <v>0.5199999809265137</v>
          </cell>
          <cell r="AX92">
            <v>0</v>
          </cell>
          <cell r="AY92">
            <v>0.029999999329447746</v>
          </cell>
          <cell r="AZ92">
            <v>17</v>
          </cell>
          <cell r="BA92">
            <v>1.6299999952316284</v>
          </cell>
          <cell r="BB92">
            <v>0.03999999910593033</v>
          </cell>
          <cell r="BE92">
            <v>85.01147482470277</v>
          </cell>
          <cell r="BF92">
            <v>14.750361398521475</v>
          </cell>
          <cell r="BG92">
            <v>0.2381637767757514</v>
          </cell>
          <cell r="BH92">
            <v>1</v>
          </cell>
          <cell r="CS92">
            <v>47.43000030517578</v>
          </cell>
          <cell r="CT92">
            <v>1.2300000190734863</v>
          </cell>
          <cell r="CU92">
            <v>9.260000228881836</v>
          </cell>
          <cell r="CW92">
            <v>11.350000381469727</v>
          </cell>
          <cell r="CX92">
            <v>0</v>
          </cell>
          <cell r="CY92">
            <v>14.329999923706055</v>
          </cell>
          <cell r="CZ92">
            <v>11.789999961853027</v>
          </cell>
          <cell r="DA92">
            <v>1.7300000190734863</v>
          </cell>
          <cell r="DB92">
            <v>0.47999998927116394</v>
          </cell>
        </row>
        <row r="93">
          <cell r="A93">
            <v>263</v>
          </cell>
          <cell r="B93">
            <v>6935</v>
          </cell>
          <cell r="C93">
            <v>4900</v>
          </cell>
          <cell r="D93">
            <v>4.9</v>
          </cell>
          <cell r="E93">
            <v>824</v>
          </cell>
          <cell r="F93" t="str">
            <v>MH</v>
          </cell>
          <cell r="G93" t="str">
            <v>Ag-Pd caps</v>
          </cell>
          <cell r="J93">
            <v>96</v>
          </cell>
          <cell r="K93">
            <v>72.5</v>
          </cell>
          <cell r="L93">
            <v>0.07999999821186066</v>
          </cell>
          <cell r="M93">
            <v>17.299999237060547</v>
          </cell>
          <cell r="O93">
            <v>1.190000057220459</v>
          </cell>
          <cell r="P93">
            <v>1.190000057220459</v>
          </cell>
          <cell r="Q93">
            <v>0</v>
          </cell>
          <cell r="R93">
            <v>0.11999999731779099</v>
          </cell>
          <cell r="S93">
            <v>4.460000038146973</v>
          </cell>
          <cell r="T93">
            <v>3</v>
          </cell>
          <cell r="U93">
            <v>1.399999976158142</v>
          </cell>
          <cell r="V93">
            <v>0.029999999329447746</v>
          </cell>
          <cell r="W93">
            <v>0</v>
          </cell>
          <cell r="X93">
            <v>-1</v>
          </cell>
          <cell r="Y93">
            <v>9.916667365158613</v>
          </cell>
          <cell r="Z93">
            <v>0.2578034817823942</v>
          </cell>
          <cell r="AA93">
            <v>4.399999976158142</v>
          </cell>
          <cell r="AB93">
            <v>0.12521891805328397</v>
          </cell>
          <cell r="AC93">
            <v>0.20840631362927095</v>
          </cell>
          <cell r="AD93">
            <v>0.15235664188457365</v>
          </cell>
          <cell r="AS93">
            <v>53.93000030517578</v>
          </cell>
          <cell r="AT93">
            <v>0</v>
          </cell>
          <cell r="AU93">
            <v>29.270000457763672</v>
          </cell>
          <cell r="AW93">
            <v>0.5600000023841858</v>
          </cell>
          <cell r="AX93">
            <v>0</v>
          </cell>
          <cell r="AY93">
            <v>0</v>
          </cell>
          <cell r="AZ93">
            <v>12.050000190734863</v>
          </cell>
          <cell r="BA93">
            <v>4.179999828338623</v>
          </cell>
          <cell r="BB93">
            <v>0.28999999165534973</v>
          </cell>
          <cell r="BE93">
            <v>60.37229819811151</v>
          </cell>
          <cell r="BF93">
            <v>37.897743090817414</v>
          </cell>
          <cell r="BG93">
            <v>1.7299587110710775</v>
          </cell>
          <cell r="BH93">
            <v>1</v>
          </cell>
          <cell r="CS93">
            <v>46.599998474121094</v>
          </cell>
          <cell r="CT93">
            <v>1.3799999952316284</v>
          </cell>
          <cell r="CU93">
            <v>10.6899995803833</v>
          </cell>
          <cell r="CW93">
            <v>11.260000228881836</v>
          </cell>
          <cell r="CX93">
            <v>0</v>
          </cell>
          <cell r="CY93">
            <v>13.949999809265137</v>
          </cell>
          <cell r="CZ93">
            <v>11.479999542236328</v>
          </cell>
          <cell r="DA93">
            <v>1.8600000143051147</v>
          </cell>
          <cell r="DB93">
            <v>0.44999998807907104</v>
          </cell>
        </row>
        <row r="94">
          <cell r="A94">
            <v>263</v>
          </cell>
          <cell r="B94">
            <v>6936</v>
          </cell>
          <cell r="C94">
            <v>5000</v>
          </cell>
          <cell r="D94">
            <v>5</v>
          </cell>
          <cell r="E94">
            <v>925</v>
          </cell>
          <cell r="F94" t="str">
            <v>MH</v>
          </cell>
          <cell r="G94" t="str">
            <v>Ag-Pd caps</v>
          </cell>
          <cell r="J94">
            <v>24</v>
          </cell>
          <cell r="K94">
            <v>66</v>
          </cell>
          <cell r="L94">
            <v>0.4399999976158142</v>
          </cell>
          <cell r="M94">
            <v>19.899999618530273</v>
          </cell>
          <cell r="O94">
            <v>1.3700000047683716</v>
          </cell>
          <cell r="P94">
            <v>1.3700000047683716</v>
          </cell>
          <cell r="Q94">
            <v>0.09000000357627869</v>
          </cell>
          <cell r="R94">
            <v>0.9900000095367432</v>
          </cell>
          <cell r="S94">
            <v>6.599999904632568</v>
          </cell>
          <cell r="T94">
            <v>3.4000000953674316</v>
          </cell>
          <cell r="U94">
            <v>1.0800000429153442</v>
          </cell>
          <cell r="V94">
            <v>0.3799999952316284</v>
          </cell>
          <cell r="W94">
            <v>0</v>
          </cell>
          <cell r="X94">
            <v>-1</v>
          </cell>
          <cell r="Y94">
            <v>1.3838383753243035</v>
          </cell>
          <cell r="Z94">
            <v>0.33165829302262145</v>
          </cell>
          <cell r="AA94">
            <v>4.480000138282776</v>
          </cell>
          <cell r="AB94">
            <v>0.24488303721560567</v>
          </cell>
          <cell r="AC94">
            <v>0.20029239388979206</v>
          </cell>
          <cell r="AD94">
            <v>0.5629442812562572</v>
          </cell>
          <cell r="AE94">
            <v>40.79999923706055</v>
          </cell>
          <cell r="AF94">
            <v>0</v>
          </cell>
          <cell r="AG94">
            <v>0</v>
          </cell>
          <cell r="AH94">
            <v>13.800000190734863</v>
          </cell>
          <cell r="AI94">
            <v>0</v>
          </cell>
          <cell r="AJ94">
            <v>44.599998474121094</v>
          </cell>
          <cell r="AK94">
            <v>0.4000000059604645</v>
          </cell>
          <cell r="AP94">
            <v>85.20847166158062</v>
          </cell>
          <cell r="AQ94">
            <v>84.74297515087044</v>
          </cell>
          <cell r="AR94">
            <v>1</v>
          </cell>
          <cell r="BI94">
            <v>51.5099983215332</v>
          </cell>
          <cell r="BJ94">
            <v>0.9800000190734863</v>
          </cell>
          <cell r="BK94">
            <v>4.630000114440918</v>
          </cell>
          <cell r="BM94">
            <v>6.179999828338623</v>
          </cell>
          <cell r="BN94">
            <v>0</v>
          </cell>
          <cell r="BO94">
            <v>17.18000030517578</v>
          </cell>
          <cell r="BP94">
            <v>19.790000915527344</v>
          </cell>
          <cell r="BQ94">
            <v>0.3100000023841858</v>
          </cell>
          <cell r="CS94">
            <v>46.29999923706055</v>
          </cell>
          <cell r="CT94">
            <v>1.5</v>
          </cell>
          <cell r="CU94">
            <v>11.289999961853027</v>
          </cell>
          <cell r="CW94">
            <v>8.529999732971191</v>
          </cell>
          <cell r="CX94">
            <v>0</v>
          </cell>
          <cell r="CY94">
            <v>15.819999694824219</v>
          </cell>
          <cell r="CZ94">
            <v>11.760000228881836</v>
          </cell>
          <cell r="DA94">
            <v>1.8200000524520874</v>
          </cell>
          <cell r="DB94">
            <v>0.4099999964237213</v>
          </cell>
        </row>
        <row r="95">
          <cell r="A95">
            <v>263</v>
          </cell>
          <cell r="B95">
            <v>6938</v>
          </cell>
          <cell r="C95">
            <v>4900</v>
          </cell>
          <cell r="D95">
            <v>4.9</v>
          </cell>
          <cell r="E95">
            <v>725</v>
          </cell>
          <cell r="F95" t="str">
            <v>QFM</v>
          </cell>
          <cell r="G95" t="str">
            <v>Ag-Pd caps</v>
          </cell>
          <cell r="J95">
            <v>216</v>
          </cell>
          <cell r="K95">
            <v>64.30000305175781</v>
          </cell>
          <cell r="L95">
            <v>0.10000000149011612</v>
          </cell>
          <cell r="M95">
            <v>23.700000762939453</v>
          </cell>
          <cell r="O95">
            <v>1</v>
          </cell>
          <cell r="P95">
            <v>1</v>
          </cell>
          <cell r="Q95">
            <v>0</v>
          </cell>
          <cell r="R95">
            <v>0.01</v>
          </cell>
          <cell r="S95">
            <v>2.7699999809265137</v>
          </cell>
          <cell r="T95">
            <v>4.400000095367432</v>
          </cell>
          <cell r="U95">
            <v>3.700000047683716</v>
          </cell>
          <cell r="V95">
            <v>0</v>
          </cell>
          <cell r="W95">
            <v>0</v>
          </cell>
          <cell r="X95">
            <v>-1</v>
          </cell>
          <cell r="Y95">
            <v>100</v>
          </cell>
          <cell r="Z95">
            <v>0.11687763256354247</v>
          </cell>
          <cell r="AA95">
            <v>8.100000143051147</v>
          </cell>
          <cell r="AB95">
            <v>0.055982436003474016</v>
          </cell>
          <cell r="AC95">
            <v>0.10976948235975298</v>
          </cell>
          <cell r="AD95">
            <v>0.017512217117369635</v>
          </cell>
          <cell r="AS95">
            <v>49.459999084472656</v>
          </cell>
          <cell r="AT95">
            <v>0</v>
          </cell>
          <cell r="AU95">
            <v>32.36000061035156</v>
          </cell>
          <cell r="AW95">
            <v>0.5600000023841858</v>
          </cell>
          <cell r="AX95">
            <v>0</v>
          </cell>
          <cell r="AY95">
            <v>0.009999999776482582</v>
          </cell>
          <cell r="AZ95">
            <v>15.649999618530273</v>
          </cell>
          <cell r="BA95">
            <v>2.130000114440918</v>
          </cell>
          <cell r="BB95">
            <v>0.15000000596046448</v>
          </cell>
          <cell r="BE95">
            <v>79.5099095357466</v>
          </cell>
          <cell r="BF95">
            <v>19.582718613328005</v>
          </cell>
          <cell r="BG95">
            <v>0.9073718509253936</v>
          </cell>
          <cell r="BH95">
            <v>1</v>
          </cell>
          <cell r="CS95">
            <v>44.77000045776367</v>
          </cell>
          <cell r="CT95">
            <v>1.4700000286102295</v>
          </cell>
          <cell r="CU95">
            <v>10.010000228881836</v>
          </cell>
          <cell r="CW95">
            <v>16.40999984741211</v>
          </cell>
          <cell r="CX95">
            <v>0</v>
          </cell>
          <cell r="CY95">
            <v>10.4399995803833</v>
          </cell>
          <cell r="CZ95">
            <v>10.869999885559082</v>
          </cell>
          <cell r="DA95">
            <v>2.7699999809265137</v>
          </cell>
          <cell r="DB95">
            <v>0.6600000262260437</v>
          </cell>
        </row>
        <row r="96">
          <cell r="A96">
            <v>263</v>
          </cell>
          <cell r="B96">
            <v>6939</v>
          </cell>
          <cell r="C96">
            <v>5000</v>
          </cell>
          <cell r="D96">
            <v>5</v>
          </cell>
          <cell r="E96">
            <v>823</v>
          </cell>
          <cell r="F96" t="str">
            <v>QFM</v>
          </cell>
          <cell r="G96" t="str">
            <v>Ag-Pd caps</v>
          </cell>
          <cell r="J96">
            <v>120</v>
          </cell>
          <cell r="K96">
            <v>64.0999984741211</v>
          </cell>
          <cell r="L96">
            <v>0.20000000298023224</v>
          </cell>
          <cell r="M96">
            <v>24.299999237060547</v>
          </cell>
          <cell r="O96">
            <v>1.059999942779541</v>
          </cell>
          <cell r="P96">
            <v>1.059999942779541</v>
          </cell>
          <cell r="Q96">
            <v>0</v>
          </cell>
          <cell r="R96">
            <v>0.10000000149011612</v>
          </cell>
          <cell r="S96">
            <v>3.8399999141693115</v>
          </cell>
          <cell r="T96">
            <v>4.5</v>
          </cell>
          <cell r="U96">
            <v>1.899999976158142</v>
          </cell>
          <cell r="V96">
            <v>0.029999999329447746</v>
          </cell>
          <cell r="W96">
            <v>0</v>
          </cell>
          <cell r="X96">
            <v>-1</v>
          </cell>
          <cell r="Y96">
            <v>10.599999269843112</v>
          </cell>
          <cell r="Z96">
            <v>0.15802469278734915</v>
          </cell>
          <cell r="AA96">
            <v>6.399999976158142</v>
          </cell>
          <cell r="AB96">
            <v>0.08333333062313535</v>
          </cell>
          <cell r="AC96">
            <v>0.14021163411858326</v>
          </cell>
          <cell r="AD96">
            <v>0.14394875191689138</v>
          </cell>
          <cell r="CS96">
            <v>42.77000045776367</v>
          </cell>
          <cell r="CT96">
            <v>2.140000104904175</v>
          </cell>
          <cell r="CU96">
            <v>12.619999885559082</v>
          </cell>
          <cell r="CW96">
            <v>15.199999809265137</v>
          </cell>
          <cell r="CX96">
            <v>0</v>
          </cell>
          <cell r="CY96">
            <v>10.5</v>
          </cell>
          <cell r="CZ96">
            <v>10.989999771118164</v>
          </cell>
          <cell r="DA96">
            <v>2.5899999141693115</v>
          </cell>
          <cell r="DB96">
            <v>0.7400000095367432</v>
          </cell>
        </row>
        <row r="97">
          <cell r="A97">
            <v>263</v>
          </cell>
          <cell r="B97">
            <v>6940</v>
          </cell>
          <cell r="C97">
            <v>4700</v>
          </cell>
          <cell r="D97">
            <v>4.7</v>
          </cell>
          <cell r="E97">
            <v>876</v>
          </cell>
          <cell r="F97" t="str">
            <v>QFM</v>
          </cell>
          <cell r="G97" t="str">
            <v>Ag-Pd caps</v>
          </cell>
          <cell r="J97">
            <v>48</v>
          </cell>
          <cell r="K97">
            <v>62.70000076293945</v>
          </cell>
          <cell r="L97">
            <v>0.33000001311302185</v>
          </cell>
          <cell r="M97">
            <v>24.399999618530273</v>
          </cell>
          <cell r="O97">
            <v>1.340000033378601</v>
          </cell>
          <cell r="P97">
            <v>1.340000033378601</v>
          </cell>
          <cell r="Q97">
            <v>0.05999999865889549</v>
          </cell>
          <cell r="R97">
            <v>0.3100000023841858</v>
          </cell>
          <cell r="S97">
            <v>4.449999809265137</v>
          </cell>
          <cell r="T97">
            <v>4.5</v>
          </cell>
          <cell r="U97">
            <v>1.7999999523162842</v>
          </cell>
          <cell r="V97">
            <v>0.12999999523162842</v>
          </cell>
          <cell r="W97">
            <v>0</v>
          </cell>
          <cell r="X97">
            <v>-1</v>
          </cell>
          <cell r="Y97">
            <v>4.322580719589566</v>
          </cell>
          <cell r="Z97">
            <v>0.18237704421460893</v>
          </cell>
          <cell r="AA97">
            <v>6.299999952316284</v>
          </cell>
          <cell r="AB97">
            <v>0.12327044283559555</v>
          </cell>
          <cell r="AC97">
            <v>0.16855346357080692</v>
          </cell>
          <cell r="AD97">
            <v>0.29196252309911935</v>
          </cell>
          <cell r="AE97">
            <v>38.400001525878906</v>
          </cell>
          <cell r="AF97">
            <v>0</v>
          </cell>
          <cell r="AG97">
            <v>0</v>
          </cell>
          <cell r="AH97">
            <v>23.5</v>
          </cell>
          <cell r="AI97">
            <v>0.4000000059604645</v>
          </cell>
          <cell r="AJ97">
            <v>37</v>
          </cell>
          <cell r="AK97">
            <v>0.4000000059604645</v>
          </cell>
          <cell r="AP97">
            <v>73.72837992808678</v>
          </cell>
          <cell r="AQ97">
            <v>72.97972633597949</v>
          </cell>
          <cell r="AR97">
            <v>1</v>
          </cell>
          <cell r="CS97">
            <v>42.68000030517578</v>
          </cell>
          <cell r="CT97">
            <v>2.4700000286102295</v>
          </cell>
          <cell r="CU97">
            <v>12.180000305175781</v>
          </cell>
          <cell r="CW97">
            <v>14.119999885559082</v>
          </cell>
          <cell r="CX97">
            <v>0.23999999463558197</v>
          </cell>
          <cell r="CY97">
            <v>11.199999809265137</v>
          </cell>
          <cell r="CZ97">
            <v>11.859999656677246</v>
          </cell>
          <cell r="DA97">
            <v>2.5999999046325684</v>
          </cell>
          <cell r="DB97">
            <v>0.6899999976158142</v>
          </cell>
        </row>
        <row r="98">
          <cell r="A98">
            <v>263</v>
          </cell>
          <cell r="B98">
            <v>6941</v>
          </cell>
          <cell r="C98">
            <v>5100</v>
          </cell>
          <cell r="D98">
            <v>5.1</v>
          </cell>
          <cell r="E98">
            <v>928</v>
          </cell>
          <cell r="F98" t="str">
            <v>QFM</v>
          </cell>
          <cell r="G98" t="str">
            <v>Ag-Pd caps</v>
          </cell>
          <cell r="J98">
            <v>24</v>
          </cell>
          <cell r="K98">
            <v>62.900001525878906</v>
          </cell>
          <cell r="L98">
            <v>0.4000000059604645</v>
          </cell>
          <cell r="M98">
            <v>23</v>
          </cell>
          <cell r="O98">
            <v>1.690000057220459</v>
          </cell>
          <cell r="P98">
            <v>1.690000057220459</v>
          </cell>
          <cell r="Q98">
            <v>0.07999999821186066</v>
          </cell>
          <cell r="R98">
            <v>0.44999998807907104</v>
          </cell>
          <cell r="S98">
            <v>4.880000114440918</v>
          </cell>
          <cell r="T98">
            <v>4.5</v>
          </cell>
          <cell r="U98">
            <v>1.7999999523162842</v>
          </cell>
          <cell r="V98">
            <v>0.3400000035762787</v>
          </cell>
          <cell r="W98">
            <v>0</v>
          </cell>
          <cell r="X98">
            <v>-1</v>
          </cell>
          <cell r="Y98">
            <v>3.7555557822003838</v>
          </cell>
          <cell r="Z98">
            <v>0.21217391801917035</v>
          </cell>
          <cell r="AA98">
            <v>6.299999952316284</v>
          </cell>
          <cell r="AB98">
            <v>0.15343602097809486</v>
          </cell>
          <cell r="AC98">
            <v>0.20023697366088403</v>
          </cell>
          <cell r="AD98">
            <v>0.321856035820294</v>
          </cell>
          <cell r="AE98">
            <v>39.5</v>
          </cell>
          <cell r="AF98">
            <v>0</v>
          </cell>
          <cell r="AG98">
            <v>0</v>
          </cell>
          <cell r="AH98">
            <v>21.799999237060547</v>
          </cell>
          <cell r="AI98">
            <v>0</v>
          </cell>
          <cell r="AJ98">
            <v>37.5</v>
          </cell>
          <cell r="AK98">
            <v>0</v>
          </cell>
          <cell r="AP98">
            <v>75.4065136447646</v>
          </cell>
          <cell r="AQ98">
            <v>75.4065136447646</v>
          </cell>
          <cell r="AR98">
            <v>1</v>
          </cell>
          <cell r="CS98">
            <v>41.91999816894531</v>
          </cell>
          <cell r="CT98">
            <v>2.6500000953674316</v>
          </cell>
          <cell r="CU98">
            <v>12.5600004196167</v>
          </cell>
          <cell r="CW98">
            <v>11.460000038146973</v>
          </cell>
          <cell r="CX98">
            <v>0.23999999463558197</v>
          </cell>
          <cell r="CY98">
            <v>13.100000381469727</v>
          </cell>
          <cell r="CZ98">
            <v>11.84000015258789</v>
          </cell>
          <cell r="DA98">
            <v>2.569999933242798</v>
          </cell>
          <cell r="DB98">
            <v>0.7099999785423279</v>
          </cell>
        </row>
        <row r="99">
          <cell r="A99">
            <v>263</v>
          </cell>
          <cell r="B99">
            <v>6942</v>
          </cell>
          <cell r="C99">
            <v>4900</v>
          </cell>
          <cell r="D99">
            <v>4.9</v>
          </cell>
          <cell r="E99">
            <v>968</v>
          </cell>
          <cell r="F99" t="str">
            <v>QFM</v>
          </cell>
          <cell r="G99" t="str">
            <v>Ag-Pd caps</v>
          </cell>
          <cell r="J99">
            <v>18.5</v>
          </cell>
          <cell r="K99">
            <v>60.29999923706055</v>
          </cell>
          <cell r="L99">
            <v>0.6299999952316284</v>
          </cell>
          <cell r="M99">
            <v>23.399999618530273</v>
          </cell>
          <cell r="O99">
            <v>2.5999999046325684</v>
          </cell>
          <cell r="P99">
            <v>2.5999999046325684</v>
          </cell>
          <cell r="Q99">
            <v>0</v>
          </cell>
          <cell r="R99">
            <v>0.6700000166893005</v>
          </cell>
          <cell r="S99">
            <v>5.340000152587891</v>
          </cell>
          <cell r="T99">
            <v>4.599999904632568</v>
          </cell>
          <cell r="U99">
            <v>1.7999999523162842</v>
          </cell>
          <cell r="V99">
            <v>0.6899999976158142</v>
          </cell>
          <cell r="W99">
            <v>0</v>
          </cell>
          <cell r="X99">
            <v>-1</v>
          </cell>
          <cell r="Y99">
            <v>3.880596775922571</v>
          </cell>
          <cell r="Z99">
            <v>0.22820513844620693</v>
          </cell>
          <cell r="AA99">
            <v>6.3999998569488525</v>
          </cell>
          <cell r="AB99">
            <v>0.20372285565428194</v>
          </cell>
          <cell r="AC99">
            <v>0.2688727987848542</v>
          </cell>
          <cell r="AD99">
            <v>0.31474938479184306</v>
          </cell>
          <cell r="BI99">
            <v>50.36000061035156</v>
          </cell>
          <cell r="BJ99">
            <v>1.3899999856948853</v>
          </cell>
          <cell r="BK99">
            <v>2.299999952316284</v>
          </cell>
          <cell r="BM99">
            <v>7.760000228881836</v>
          </cell>
          <cell r="BN99">
            <v>0</v>
          </cell>
          <cell r="BO99">
            <v>15.420000076293945</v>
          </cell>
          <cell r="BP99">
            <v>21.6200008392334</v>
          </cell>
          <cell r="BQ99">
            <v>0.4399999976158142</v>
          </cell>
          <cell r="CS99">
            <v>41.77000045776367</v>
          </cell>
          <cell r="CT99">
            <v>2.7899999618530273</v>
          </cell>
          <cell r="CU99">
            <v>12.510000228881836</v>
          </cell>
          <cell r="CW99">
            <v>12.850000381469727</v>
          </cell>
          <cell r="CX99">
            <v>0</v>
          </cell>
          <cell r="CY99">
            <v>12.5</v>
          </cell>
          <cell r="CZ99">
            <v>11.609999656677246</v>
          </cell>
          <cell r="DA99">
            <v>2.569999933242798</v>
          </cell>
          <cell r="DB99">
            <v>0.6600000262260437</v>
          </cell>
        </row>
        <row r="100">
          <cell r="A100">
            <v>263</v>
          </cell>
          <cell r="B100">
            <v>6943</v>
          </cell>
          <cell r="C100">
            <v>5000</v>
          </cell>
          <cell r="D100">
            <v>5</v>
          </cell>
          <cell r="E100">
            <v>1000</v>
          </cell>
          <cell r="F100" t="str">
            <v>QFM</v>
          </cell>
          <cell r="G100" t="str">
            <v>Ag-Pd caps</v>
          </cell>
          <cell r="J100">
            <v>1.2999999523162842</v>
          </cell>
          <cell r="K100">
            <v>57.20000076293945</v>
          </cell>
          <cell r="L100">
            <v>0.6899999976158142</v>
          </cell>
          <cell r="M100">
            <v>25.5</v>
          </cell>
          <cell r="O100">
            <v>2.930000066757202</v>
          </cell>
          <cell r="P100">
            <v>2.930000066757202</v>
          </cell>
          <cell r="Q100">
            <v>0.11999999731779099</v>
          </cell>
          <cell r="R100">
            <v>0.7599999904632568</v>
          </cell>
          <cell r="S100">
            <v>5.670000076293945</v>
          </cell>
          <cell r="T100">
            <v>5</v>
          </cell>
          <cell r="U100">
            <v>1.7000000476837158</v>
          </cell>
          <cell r="V100">
            <v>0.41999998688697815</v>
          </cell>
          <cell r="W100">
            <v>0</v>
          </cell>
          <cell r="X100">
            <v>-1</v>
          </cell>
          <cell r="Y100">
            <v>3.8552632941103395</v>
          </cell>
          <cell r="Z100">
            <v>0.22235294416839002</v>
          </cell>
          <cell r="AA100">
            <v>6.700000047683716</v>
          </cell>
          <cell r="AB100">
            <v>0.21414821957428448</v>
          </cell>
          <cell r="AC100">
            <v>0.28200192850568073</v>
          </cell>
          <cell r="AD100">
            <v>0.3161637379223026</v>
          </cell>
          <cell r="AE100">
            <v>37.70000076293945</v>
          </cell>
          <cell r="AF100">
            <v>0</v>
          </cell>
          <cell r="AG100">
            <v>0</v>
          </cell>
          <cell r="AH100">
            <v>30</v>
          </cell>
          <cell r="AI100">
            <v>0.6000000238418579</v>
          </cell>
          <cell r="AJ100">
            <v>31.799999237060547</v>
          </cell>
          <cell r="AK100">
            <v>0.30000001192092896</v>
          </cell>
          <cell r="AP100">
            <v>65.3905258541627</v>
          </cell>
          <cell r="AQ100">
            <v>64.65060791205862</v>
          </cell>
          <cell r="AR100">
            <v>1</v>
          </cell>
          <cell r="BI100">
            <v>49.79999923706055</v>
          </cell>
          <cell r="BJ100">
            <v>0.9800000190734863</v>
          </cell>
          <cell r="BK100">
            <v>3.5999999046325684</v>
          </cell>
          <cell r="BM100">
            <v>7.440000057220459</v>
          </cell>
          <cell r="BN100">
            <v>0</v>
          </cell>
          <cell r="BO100">
            <v>15.350000381469727</v>
          </cell>
          <cell r="BP100">
            <v>21.790000915527344</v>
          </cell>
          <cell r="BQ100">
            <v>0.4000000059604645</v>
          </cell>
          <cell r="CS100">
            <v>40.400001525878906</v>
          </cell>
          <cell r="CT100">
            <v>3.640000104904175</v>
          </cell>
          <cell r="CU100">
            <v>11.65999984741211</v>
          </cell>
          <cell r="CW100">
            <v>17.190000534057617</v>
          </cell>
          <cell r="CX100">
            <v>0.33000001311302185</v>
          </cell>
          <cell r="CY100">
            <v>10.010000228881836</v>
          </cell>
          <cell r="CZ100">
            <v>11.130000114440918</v>
          </cell>
          <cell r="DA100">
            <v>2.559999942779541</v>
          </cell>
          <cell r="DB100">
            <v>0.8299999833106995</v>
          </cell>
        </row>
        <row r="101">
          <cell r="A101">
            <v>264</v>
          </cell>
          <cell r="B101">
            <v>6945</v>
          </cell>
          <cell r="C101">
            <v>4900</v>
          </cell>
          <cell r="D101">
            <v>4.9</v>
          </cell>
          <cell r="E101">
            <v>875</v>
          </cell>
          <cell r="F101" t="str">
            <v>QFM*</v>
          </cell>
          <cell r="G101" t="str">
            <v>Ag-Pd caps</v>
          </cell>
          <cell r="J101">
            <v>96</v>
          </cell>
          <cell r="K101">
            <v>72</v>
          </cell>
          <cell r="L101">
            <v>0.5</v>
          </cell>
          <cell r="M101">
            <v>15</v>
          </cell>
          <cell r="O101">
            <v>2.799999952316284</v>
          </cell>
          <cell r="P101">
            <v>2.799999952316284</v>
          </cell>
          <cell r="Q101">
            <v>0</v>
          </cell>
          <cell r="R101">
            <v>0.699999988079071</v>
          </cell>
          <cell r="S101">
            <v>4.099999904632568</v>
          </cell>
          <cell r="T101">
            <v>3.4000000953674316</v>
          </cell>
          <cell r="U101">
            <v>1.2000000476837158</v>
          </cell>
          <cell r="V101">
            <v>1.2000000476837158</v>
          </cell>
          <cell r="W101">
            <v>0</v>
          </cell>
          <cell r="X101">
            <v>-1</v>
          </cell>
          <cell r="Y101">
            <v>4</v>
          </cell>
          <cell r="Z101">
            <v>0.27333332697550455</v>
          </cell>
          <cell r="AA101">
            <v>4.6000001430511475</v>
          </cell>
          <cell r="AB101">
            <v>0.2592592521732019</v>
          </cell>
          <cell r="AC101">
            <v>0.3456790028976025</v>
          </cell>
          <cell r="AD101">
            <v>0.30825003217641256</v>
          </cell>
          <cell r="BI101">
            <v>50.79999923706055</v>
          </cell>
          <cell r="BJ101">
            <v>0.8999999761581421</v>
          </cell>
          <cell r="BK101">
            <v>3.4000000953674316</v>
          </cell>
          <cell r="BM101">
            <v>6.5</v>
          </cell>
          <cell r="BN101">
            <v>0</v>
          </cell>
          <cell r="BO101">
            <v>16.700000762939453</v>
          </cell>
          <cell r="BP101">
            <v>19.899999618530273</v>
          </cell>
          <cell r="BQ101">
            <v>0.30000001192092896</v>
          </cell>
          <cell r="CS101">
            <v>41.70000076293945</v>
          </cell>
          <cell r="CT101">
            <v>3.799999952316284</v>
          </cell>
          <cell r="CU101">
            <v>12</v>
          </cell>
          <cell r="CW101">
            <v>13.199999809265137</v>
          </cell>
          <cell r="CX101">
            <v>0</v>
          </cell>
          <cell r="CY101">
            <v>11.899999618530273</v>
          </cell>
          <cell r="CZ101">
            <v>11.300000190734863</v>
          </cell>
          <cell r="DA101">
            <v>1.7999999523162842</v>
          </cell>
          <cell r="DB101">
            <v>0.5</v>
          </cell>
          <cell r="GX101">
            <v>57</v>
          </cell>
          <cell r="GY101">
            <v>43</v>
          </cell>
        </row>
        <row r="102">
          <cell r="A102">
            <v>264</v>
          </cell>
          <cell r="B102">
            <v>6946</v>
          </cell>
          <cell r="C102">
            <v>5200</v>
          </cell>
          <cell r="D102">
            <v>5.2</v>
          </cell>
          <cell r="E102">
            <v>999</v>
          </cell>
          <cell r="F102" t="str">
            <v>QFM*</v>
          </cell>
          <cell r="G102" t="str">
            <v>Ag-Pd caps</v>
          </cell>
          <cell r="J102">
            <v>30</v>
          </cell>
          <cell r="K102">
            <v>63.79999923706055</v>
          </cell>
          <cell r="L102">
            <v>1.2000000476837158</v>
          </cell>
          <cell r="M102">
            <v>18.600000381469727</v>
          </cell>
          <cell r="O102">
            <v>4.300000190734863</v>
          </cell>
          <cell r="P102">
            <v>4.300000190734863</v>
          </cell>
          <cell r="Q102">
            <v>0</v>
          </cell>
          <cell r="R102">
            <v>0.699999988079071</v>
          </cell>
          <cell r="S102">
            <v>6.900000095367432</v>
          </cell>
          <cell r="T102">
            <v>2.799999952316284</v>
          </cell>
          <cell r="U102">
            <v>1</v>
          </cell>
          <cell r="V102">
            <v>0.699999988079071</v>
          </cell>
          <cell r="W102">
            <v>0</v>
          </cell>
          <cell r="X102">
            <v>-1</v>
          </cell>
          <cell r="Y102">
            <v>6.142857519947759</v>
          </cell>
          <cell r="Z102">
            <v>0.37096773945454137</v>
          </cell>
          <cell r="AA102">
            <v>3.799999952316284</v>
          </cell>
          <cell r="AB102">
            <v>0.32386364102024917</v>
          </cell>
          <cell r="AC102">
            <v>0.48863637802953047</v>
          </cell>
          <cell r="AD102">
            <v>0.22490474183434656</v>
          </cell>
          <cell r="BI102">
            <v>51.29999923706055</v>
          </cell>
          <cell r="BJ102">
            <v>1</v>
          </cell>
          <cell r="BK102">
            <v>3.4000000953674316</v>
          </cell>
          <cell r="BM102">
            <v>7.099999904632568</v>
          </cell>
          <cell r="BN102">
            <v>0</v>
          </cell>
          <cell r="BO102">
            <v>16.399999618530273</v>
          </cell>
          <cell r="BP102">
            <v>20.200000762939453</v>
          </cell>
          <cell r="BQ102">
            <v>0.30000001192092896</v>
          </cell>
          <cell r="CS102">
            <v>43.29999923706055</v>
          </cell>
          <cell r="CT102">
            <v>2.9000000953674316</v>
          </cell>
          <cell r="CU102">
            <v>11.5</v>
          </cell>
          <cell r="CW102">
            <v>12.199999809265137</v>
          </cell>
          <cell r="CX102">
            <v>0</v>
          </cell>
          <cell r="CY102">
            <v>13.199999809265137</v>
          </cell>
          <cell r="CZ102">
            <v>10.800000190734863</v>
          </cell>
          <cell r="DA102">
            <v>2.4000000953674316</v>
          </cell>
          <cell r="DB102">
            <v>0.30000001192092896</v>
          </cell>
          <cell r="GX102">
            <v>59.400001525878906</v>
          </cell>
          <cell r="GY102">
            <v>40.599998474121094</v>
          </cell>
        </row>
        <row r="103">
          <cell r="A103">
            <v>264</v>
          </cell>
          <cell r="B103">
            <v>6949</v>
          </cell>
          <cell r="C103">
            <v>7800</v>
          </cell>
          <cell r="D103">
            <v>7.8</v>
          </cell>
          <cell r="E103">
            <v>995</v>
          </cell>
          <cell r="F103" t="str">
            <v>QFM*</v>
          </cell>
          <cell r="G103" t="str">
            <v>Ag-Pd caps</v>
          </cell>
          <cell r="J103">
            <v>6</v>
          </cell>
          <cell r="K103">
            <v>63</v>
          </cell>
          <cell r="L103">
            <v>1</v>
          </cell>
          <cell r="M103">
            <v>19.899999618530273</v>
          </cell>
          <cell r="O103">
            <v>3</v>
          </cell>
          <cell r="P103">
            <v>3</v>
          </cell>
          <cell r="Q103">
            <v>0</v>
          </cell>
          <cell r="R103">
            <v>0.20000000298023224</v>
          </cell>
          <cell r="S103">
            <v>6.400000095367432</v>
          </cell>
          <cell r="T103">
            <v>4.699999809265137</v>
          </cell>
          <cell r="U103">
            <v>1</v>
          </cell>
          <cell r="V103">
            <v>0.800000011920929</v>
          </cell>
          <cell r="W103">
            <v>0</v>
          </cell>
          <cell r="X103">
            <v>-1</v>
          </cell>
          <cell r="Y103">
            <v>14.999999776482586</v>
          </cell>
          <cell r="Z103">
            <v>0.3216080511583501</v>
          </cell>
          <cell r="AA103">
            <v>5.699999809265137</v>
          </cell>
          <cell r="AB103">
            <v>0.19101124031949182</v>
          </cell>
          <cell r="AC103">
            <v>0.3370786587964134</v>
          </cell>
          <cell r="AD103">
            <v>0.10620842713516118</v>
          </cell>
          <cell r="AE103">
            <v>38.5</v>
          </cell>
          <cell r="AF103">
            <v>0</v>
          </cell>
          <cell r="AG103">
            <v>0.10000000149011612</v>
          </cell>
          <cell r="AH103">
            <v>16.200000762939453</v>
          </cell>
          <cell r="AI103">
            <v>0</v>
          </cell>
          <cell r="AJ103">
            <v>44.29999923706055</v>
          </cell>
          <cell r="AK103">
            <v>0</v>
          </cell>
          <cell r="AP103">
            <v>82.97638294362815</v>
          </cell>
          <cell r="AQ103">
            <v>82.97638294362815</v>
          </cell>
          <cell r="AR103">
            <v>1</v>
          </cell>
          <cell r="BI103">
            <v>52.599998474121094</v>
          </cell>
          <cell r="BJ103">
            <v>1.2000000476837158</v>
          </cell>
          <cell r="BK103">
            <v>3.299999952316284</v>
          </cell>
          <cell r="BM103">
            <v>6.900000095367432</v>
          </cell>
          <cell r="BN103">
            <v>0</v>
          </cell>
          <cell r="BO103">
            <v>17</v>
          </cell>
          <cell r="BP103">
            <v>20</v>
          </cell>
          <cell r="BQ103">
            <v>0.20000000298023224</v>
          </cell>
          <cell r="CS103">
            <v>42.599998474121094</v>
          </cell>
          <cell r="CT103">
            <v>2.9000000953674316</v>
          </cell>
          <cell r="CU103">
            <v>13.399999618530273</v>
          </cell>
          <cell r="CW103">
            <v>14.300000190734863</v>
          </cell>
          <cell r="CX103">
            <v>0</v>
          </cell>
          <cell r="CY103">
            <v>11.699999809265137</v>
          </cell>
          <cell r="CZ103">
            <v>10.899999618530273</v>
          </cell>
          <cell r="DA103">
            <v>1.600000023841858</v>
          </cell>
          <cell r="DB103">
            <v>0.4000000059604645</v>
          </cell>
          <cell r="GX103">
            <v>60.099998474121094</v>
          </cell>
          <cell r="GY103">
            <v>39.900001525878906</v>
          </cell>
        </row>
        <row r="104">
          <cell r="A104">
            <v>264</v>
          </cell>
          <cell r="B104">
            <v>6950</v>
          </cell>
          <cell r="C104">
            <v>8000</v>
          </cell>
          <cell r="D104">
            <v>8</v>
          </cell>
          <cell r="E104">
            <v>1050</v>
          </cell>
          <cell r="F104" t="str">
            <v>QFM*</v>
          </cell>
          <cell r="G104" t="str">
            <v>Ag-Pd caps</v>
          </cell>
          <cell r="J104">
            <v>5</v>
          </cell>
          <cell r="K104">
            <v>63.20000076293945</v>
          </cell>
          <cell r="L104">
            <v>1.2000000476837158</v>
          </cell>
          <cell r="M104">
            <v>20.299999237060547</v>
          </cell>
          <cell r="O104">
            <v>3</v>
          </cell>
          <cell r="P104">
            <v>3</v>
          </cell>
          <cell r="Q104">
            <v>0</v>
          </cell>
          <cell r="R104">
            <v>0.30000001192092896</v>
          </cell>
          <cell r="S104">
            <v>7.400000095367432</v>
          </cell>
          <cell r="T104">
            <v>3</v>
          </cell>
          <cell r="U104">
            <v>0.8999999761581421</v>
          </cell>
          <cell r="V104">
            <v>0.699999988079071</v>
          </cell>
          <cell r="W104">
            <v>0</v>
          </cell>
          <cell r="X104">
            <v>-1</v>
          </cell>
          <cell r="Y104">
            <v>9.999999602635718</v>
          </cell>
          <cell r="Z104">
            <v>0.3645320381026259</v>
          </cell>
          <cell r="AA104">
            <v>3.899999976158142</v>
          </cell>
          <cell r="AB104">
            <v>0.2500000020696057</v>
          </cell>
          <cell r="AC104">
            <v>0.41666666735653524</v>
          </cell>
          <cell r="AD104">
            <v>0.15127908711054053</v>
          </cell>
          <cell r="AE104">
            <v>39.70000076293945</v>
          </cell>
          <cell r="AF104">
            <v>0</v>
          </cell>
          <cell r="AG104">
            <v>0</v>
          </cell>
          <cell r="AH104">
            <v>20</v>
          </cell>
          <cell r="AI104">
            <v>0</v>
          </cell>
          <cell r="AJ104">
            <v>38.599998474121094</v>
          </cell>
          <cell r="AK104">
            <v>0.30000001192092896</v>
          </cell>
          <cell r="AP104">
            <v>77.4779927228981</v>
          </cell>
          <cell r="AQ104">
            <v>77.14409012396099</v>
          </cell>
          <cell r="AR104">
            <v>1</v>
          </cell>
          <cell r="BI104">
            <v>51.900001525878906</v>
          </cell>
          <cell r="BJ104">
            <v>1</v>
          </cell>
          <cell r="BK104">
            <v>3.0999999046325684</v>
          </cell>
          <cell r="BM104">
            <v>6.199999809265137</v>
          </cell>
          <cell r="BN104">
            <v>0</v>
          </cell>
          <cell r="BO104">
            <v>17.100000381469727</v>
          </cell>
          <cell r="BP104">
            <v>20.100000381469727</v>
          </cell>
          <cell r="BQ104">
            <v>1.5</v>
          </cell>
          <cell r="CS104">
            <v>40.599998474121094</v>
          </cell>
          <cell r="CT104">
            <v>5.5</v>
          </cell>
          <cell r="CU104">
            <v>14.5</v>
          </cell>
          <cell r="CW104">
            <v>13.399999618530273</v>
          </cell>
          <cell r="CX104">
            <v>0</v>
          </cell>
          <cell r="CY104">
            <v>12</v>
          </cell>
          <cell r="CZ104">
            <v>9.600000381469727</v>
          </cell>
          <cell r="DA104">
            <v>2.0999999046325684</v>
          </cell>
          <cell r="DB104">
            <v>0.5</v>
          </cell>
          <cell r="GX104">
            <v>60.20000076293945</v>
          </cell>
          <cell r="GY104">
            <v>39.79999923706055</v>
          </cell>
        </row>
        <row r="105">
          <cell r="A105">
            <v>265</v>
          </cell>
          <cell r="B105">
            <v>6952</v>
          </cell>
          <cell r="C105">
            <v>13000</v>
          </cell>
          <cell r="D105">
            <v>13</v>
          </cell>
          <cell r="E105">
            <v>920</v>
          </cell>
          <cell r="F105" t="str">
            <v>MH</v>
          </cell>
          <cell r="G105" t="str">
            <v>Ag-Pd caps</v>
          </cell>
          <cell r="J105">
            <v>10</v>
          </cell>
          <cell r="K105">
            <v>65.69999694824219</v>
          </cell>
          <cell r="L105">
            <v>0.30000001192092896</v>
          </cell>
          <cell r="M105">
            <v>20.799999237060547</v>
          </cell>
          <cell r="O105">
            <v>3</v>
          </cell>
          <cell r="P105">
            <v>3</v>
          </cell>
          <cell r="Q105">
            <v>0.20000000298023224</v>
          </cell>
          <cell r="R105">
            <v>2.549999952316284</v>
          </cell>
          <cell r="S105">
            <v>6.050000190734863</v>
          </cell>
          <cell r="T105">
            <v>0.75</v>
          </cell>
          <cell r="U105">
            <v>0.44999998807907104</v>
          </cell>
          <cell r="V105">
            <v>0</v>
          </cell>
          <cell r="W105">
            <v>0</v>
          </cell>
          <cell r="X105">
            <v>-1</v>
          </cell>
          <cell r="Y105">
            <v>1.176470610234702</v>
          </cell>
          <cell r="Z105">
            <v>0.29086540445420944</v>
          </cell>
          <cell r="AA105">
            <v>1.199999988079071</v>
          </cell>
          <cell r="AB105">
            <v>0.5999999982339365</v>
          </cell>
          <cell r="AC105">
            <v>0.44444444836903013</v>
          </cell>
          <cell r="AD105">
            <v>0.602396858885185</v>
          </cell>
          <cell r="CS105">
            <v>45.130001068115234</v>
          </cell>
          <cell r="CT105">
            <v>0.6000000238418579</v>
          </cell>
          <cell r="CU105">
            <v>13.289999961853027</v>
          </cell>
          <cell r="CW105">
            <v>7.909999847412109</v>
          </cell>
          <cell r="CX105">
            <v>0.1599999964237213</v>
          </cell>
          <cell r="CY105">
            <v>16.510000228881836</v>
          </cell>
          <cell r="CZ105">
            <v>11.199999809265137</v>
          </cell>
          <cell r="DA105">
            <v>1.9900000095367432</v>
          </cell>
          <cell r="DB105">
            <v>0.33000001311302185</v>
          </cell>
          <cell r="GX105">
            <v>100</v>
          </cell>
          <cell r="GY105">
            <v>0</v>
          </cell>
        </row>
        <row r="106">
          <cell r="A106">
            <v>265</v>
          </cell>
          <cell r="B106">
            <v>6954</v>
          </cell>
          <cell r="C106">
            <v>13000</v>
          </cell>
          <cell r="D106">
            <v>13</v>
          </cell>
          <cell r="E106">
            <v>900</v>
          </cell>
          <cell r="F106" t="str">
            <v>MH</v>
          </cell>
          <cell r="G106" t="str">
            <v>Pt caps</v>
          </cell>
          <cell r="J106">
            <v>10</v>
          </cell>
          <cell r="K106">
            <v>68.5</v>
          </cell>
          <cell r="L106">
            <v>0.10000000149011612</v>
          </cell>
          <cell r="M106">
            <v>21.43000030517578</v>
          </cell>
          <cell r="O106">
            <v>1.7200000286102295</v>
          </cell>
          <cell r="P106">
            <v>1.7200000286102295</v>
          </cell>
          <cell r="Q106">
            <v>0</v>
          </cell>
          <cell r="R106">
            <v>1.2799999713897705</v>
          </cell>
          <cell r="S106">
            <v>5.630000114440918</v>
          </cell>
          <cell r="T106">
            <v>0.699999988079071</v>
          </cell>
          <cell r="U106">
            <v>0.6000000238418579</v>
          </cell>
          <cell r="V106">
            <v>0</v>
          </cell>
          <cell r="W106">
            <v>0</v>
          </cell>
          <cell r="X106">
            <v>-1</v>
          </cell>
          <cell r="Y106">
            <v>1.343750052386896</v>
          </cell>
          <cell r="Z106">
            <v>0.2627158205443963</v>
          </cell>
          <cell r="AA106">
            <v>1.300000011920929</v>
          </cell>
          <cell r="AB106">
            <v>0.497674413898173</v>
          </cell>
          <cell r="AC106">
            <v>0.4000000055446181</v>
          </cell>
          <cell r="AD106">
            <v>0.5701631386428073</v>
          </cell>
          <cell r="CA106">
            <v>49.560001373291016</v>
          </cell>
          <cell r="CB106">
            <v>0.46000000834465027</v>
          </cell>
          <cell r="CC106">
            <v>1.7699999809265137</v>
          </cell>
          <cell r="CE106">
            <v>22.670000076293945</v>
          </cell>
          <cell r="CF106">
            <v>0.6100000143051147</v>
          </cell>
          <cell r="CG106">
            <v>22.549999237060547</v>
          </cell>
          <cell r="CH106">
            <v>1.5800000429153442</v>
          </cell>
          <cell r="CI106">
            <v>0</v>
          </cell>
          <cell r="CJ106">
            <v>0.09000000357627869</v>
          </cell>
          <cell r="CM106">
            <v>63.93798651521526</v>
          </cell>
          <cell r="CN106">
            <v>61.94332668486662</v>
          </cell>
          <cell r="CO106">
            <v>3.119678831102965</v>
          </cell>
          <cell r="CP106">
            <v>34.93699448403042</v>
          </cell>
          <cell r="CQ106">
            <v>36.4968338995819</v>
          </cell>
          <cell r="CR106">
            <v>1</v>
          </cell>
          <cell r="CS106">
            <v>41.189998626708984</v>
          </cell>
          <cell r="CT106">
            <v>0.6899999976158142</v>
          </cell>
          <cell r="CU106">
            <v>16.670000076293945</v>
          </cell>
          <cell r="CW106">
            <v>10.789999961853027</v>
          </cell>
          <cell r="CX106">
            <v>0.20999999344348907</v>
          </cell>
          <cell r="CY106">
            <v>14.899999618530273</v>
          </cell>
          <cell r="CZ106">
            <v>10.210000038146973</v>
          </cell>
          <cell r="DA106">
            <v>2.359999895095825</v>
          </cell>
          <cell r="DB106">
            <v>0.5199999809265137</v>
          </cell>
          <cell r="GX106">
            <v>75</v>
          </cell>
          <cell r="GY106">
            <v>25</v>
          </cell>
        </row>
        <row r="107">
          <cell r="A107">
            <v>265</v>
          </cell>
          <cell r="B107">
            <v>6956</v>
          </cell>
          <cell r="C107">
            <v>13000</v>
          </cell>
          <cell r="D107">
            <v>13</v>
          </cell>
          <cell r="E107">
            <v>925</v>
          </cell>
          <cell r="F107" t="str">
            <v>MH</v>
          </cell>
          <cell r="G107" t="str">
            <v>Pt caps</v>
          </cell>
          <cell r="J107">
            <v>10</v>
          </cell>
          <cell r="K107">
            <v>68.69999694824219</v>
          </cell>
          <cell r="L107">
            <v>0.2800000011920929</v>
          </cell>
          <cell r="M107">
            <v>20.899999618530273</v>
          </cell>
          <cell r="O107">
            <v>2.059999942779541</v>
          </cell>
          <cell r="P107">
            <v>2.059999942779541</v>
          </cell>
          <cell r="Q107">
            <v>0.07999999821186066</v>
          </cell>
          <cell r="R107">
            <v>1.100000023841858</v>
          </cell>
          <cell r="S107">
            <v>5.400000095367432</v>
          </cell>
          <cell r="T107">
            <v>0.8299999833106995</v>
          </cell>
          <cell r="U107">
            <v>0.6000000238418579</v>
          </cell>
          <cell r="V107">
            <v>0</v>
          </cell>
          <cell r="W107">
            <v>0</v>
          </cell>
          <cell r="X107">
            <v>-1</v>
          </cell>
          <cell r="Y107">
            <v>1.872727180118405</v>
          </cell>
          <cell r="Z107">
            <v>0.2583732150205259</v>
          </cell>
          <cell r="AA107">
            <v>1.4300000071525574</v>
          </cell>
          <cell r="AB107">
            <v>0.46405228919431024</v>
          </cell>
          <cell r="AC107">
            <v>0.44880173301739323</v>
          </cell>
          <cell r="AD107">
            <v>0.4876488336315503</v>
          </cell>
          <cell r="CS107">
            <v>42.13999938964844</v>
          </cell>
          <cell r="CT107">
            <v>1.2699999809265137</v>
          </cell>
          <cell r="CU107">
            <v>16.75</v>
          </cell>
          <cell r="CW107">
            <v>9.140000343322754</v>
          </cell>
          <cell r="CX107">
            <v>0.2199999988079071</v>
          </cell>
          <cell r="CY107">
            <v>16.079999923706055</v>
          </cell>
          <cell r="CZ107">
            <v>10.319999694824219</v>
          </cell>
          <cell r="DA107">
            <v>2.390000104904175</v>
          </cell>
          <cell r="DB107">
            <v>0.4099999964237213</v>
          </cell>
          <cell r="GX107">
            <v>50</v>
          </cell>
          <cell r="GY107">
            <v>50</v>
          </cell>
        </row>
        <row r="108">
          <cell r="A108">
            <v>265</v>
          </cell>
          <cell r="B108">
            <v>6957</v>
          </cell>
          <cell r="C108">
            <v>13000</v>
          </cell>
          <cell r="D108">
            <v>13</v>
          </cell>
          <cell r="E108">
            <v>940</v>
          </cell>
          <cell r="F108" t="str">
            <v>MH</v>
          </cell>
          <cell r="G108" t="str">
            <v>Pt caps</v>
          </cell>
          <cell r="J108">
            <v>10</v>
          </cell>
          <cell r="K108">
            <v>71.69999694824219</v>
          </cell>
          <cell r="L108">
            <v>0.4000000059604645</v>
          </cell>
          <cell r="M108">
            <v>16.100000381469727</v>
          </cell>
          <cell r="O108">
            <v>3.059999942779541</v>
          </cell>
          <cell r="P108">
            <v>3.059999942779541</v>
          </cell>
          <cell r="Q108">
            <v>0</v>
          </cell>
          <cell r="R108">
            <v>1.7999999523162842</v>
          </cell>
          <cell r="S108">
            <v>5.900000095367432</v>
          </cell>
          <cell r="T108">
            <v>0.4000000059604645</v>
          </cell>
          <cell r="U108">
            <v>0.6000000238418579</v>
          </cell>
          <cell r="V108">
            <v>0</v>
          </cell>
          <cell r="W108">
            <v>0</v>
          </cell>
          <cell r="X108">
            <v>-1</v>
          </cell>
          <cell r="Y108">
            <v>1.700000013245477</v>
          </cell>
          <cell r="Z108">
            <v>0.3664596245698248</v>
          </cell>
          <cell r="AA108">
            <v>1.0000000298023224</v>
          </cell>
          <cell r="AB108">
            <v>0.5682593799289056</v>
          </cell>
          <cell r="AC108">
            <v>0.5221842972690357</v>
          </cell>
          <cell r="AD108">
            <v>0.511835982580607</v>
          </cell>
          <cell r="BI108">
            <v>49.63999938964844</v>
          </cell>
          <cell r="BJ108">
            <v>0.75</v>
          </cell>
          <cell r="BK108">
            <v>1.7599999904632568</v>
          </cell>
          <cell r="BM108">
            <v>14.390000343322754</v>
          </cell>
          <cell r="BN108">
            <v>0.38999998569488525</v>
          </cell>
          <cell r="BO108">
            <v>14.069999694824219</v>
          </cell>
          <cell r="BP108">
            <v>18.719999313354492</v>
          </cell>
          <cell r="BQ108">
            <v>0.2800000011920929</v>
          </cell>
          <cell r="BR108">
            <v>0.009999999776482582</v>
          </cell>
          <cell r="CA108">
            <v>51.09000015258789</v>
          </cell>
          <cell r="CB108">
            <v>0.550000011920929</v>
          </cell>
          <cell r="CC108">
            <v>3.490000009536743</v>
          </cell>
          <cell r="CE108">
            <v>22.290000915527344</v>
          </cell>
          <cell r="CF108">
            <v>0.5600000023841858</v>
          </cell>
          <cell r="CG108">
            <v>20.719999313354492</v>
          </cell>
          <cell r="CH108">
            <v>1.8200000524520874</v>
          </cell>
          <cell r="CI108">
            <v>0.25999999046325684</v>
          </cell>
          <cell r="CJ108">
            <v>0.019999999552965164</v>
          </cell>
          <cell r="CM108">
            <v>62.36200690078683</v>
          </cell>
          <cell r="CN108">
            <v>59.99959899254762</v>
          </cell>
          <cell r="CO108">
            <v>3.788216617206729</v>
          </cell>
          <cell r="CP108">
            <v>36.21218439024565</v>
          </cell>
          <cell r="CQ108">
            <v>38.10629269884902</v>
          </cell>
          <cell r="CR108">
            <v>1</v>
          </cell>
          <cell r="CS108">
            <v>40.939998626708984</v>
          </cell>
          <cell r="CT108">
            <v>0.9700000286102295</v>
          </cell>
          <cell r="CU108">
            <v>14.930000305175781</v>
          </cell>
          <cell r="CW108">
            <v>11.829999923706055</v>
          </cell>
          <cell r="CX108">
            <v>0.18000000715255737</v>
          </cell>
          <cell r="CY108">
            <v>14.670000076293945</v>
          </cell>
          <cell r="CZ108">
            <v>11.149999618530273</v>
          </cell>
          <cell r="DA108">
            <v>2.0199999809265137</v>
          </cell>
          <cell r="DB108">
            <v>0.4399999976158142</v>
          </cell>
          <cell r="GX108">
            <v>50</v>
          </cell>
          <cell r="GY108">
            <v>50</v>
          </cell>
        </row>
        <row r="109">
          <cell r="A109">
            <v>265</v>
          </cell>
          <cell r="B109">
            <v>6959</v>
          </cell>
          <cell r="C109">
            <v>13000</v>
          </cell>
          <cell r="D109">
            <v>13</v>
          </cell>
          <cell r="E109">
            <v>960</v>
          </cell>
          <cell r="F109" t="str">
            <v>MH</v>
          </cell>
          <cell r="G109" t="str">
            <v>Ag-Pd caps</v>
          </cell>
          <cell r="J109">
            <v>10</v>
          </cell>
          <cell r="K109">
            <v>62.79999923706055</v>
          </cell>
          <cell r="L109">
            <v>0.800000011920929</v>
          </cell>
          <cell r="M109">
            <v>23.100000381469727</v>
          </cell>
          <cell r="O109">
            <v>2.0999999046325684</v>
          </cell>
          <cell r="P109">
            <v>2.0999999046325684</v>
          </cell>
          <cell r="Q109">
            <v>0</v>
          </cell>
          <cell r="R109">
            <v>0.8999999761581421</v>
          </cell>
          <cell r="S109">
            <v>9.300000190734863</v>
          </cell>
          <cell r="T109">
            <v>0.30000001192092896</v>
          </cell>
          <cell r="U109">
            <v>0.5</v>
          </cell>
          <cell r="V109">
            <v>0</v>
          </cell>
          <cell r="W109">
            <v>0</v>
          </cell>
          <cell r="X109">
            <v>-1</v>
          </cell>
          <cell r="Y109">
            <v>2.3333332891817435</v>
          </cell>
          <cell r="Z109">
            <v>0.40259740420589357</v>
          </cell>
          <cell r="AA109">
            <v>0.800000011920929</v>
          </cell>
          <cell r="AB109">
            <v>0.5131578904027092</v>
          </cell>
          <cell r="AC109">
            <v>0.5526315694535535</v>
          </cell>
          <cell r="AD109">
            <v>0.4330748258303776</v>
          </cell>
          <cell r="BI109">
            <v>51.54999923706055</v>
          </cell>
          <cell r="BJ109">
            <v>0.75</v>
          </cell>
          <cell r="BK109">
            <v>2.890000104904175</v>
          </cell>
          <cell r="BM109">
            <v>5.21999979019165</v>
          </cell>
          <cell r="BN109">
            <v>0.10999999940395355</v>
          </cell>
          <cell r="BO109">
            <v>15.630000114440918</v>
          </cell>
          <cell r="BP109">
            <v>23.149999618530273</v>
          </cell>
          <cell r="BQ109">
            <v>0.3199999928474426</v>
          </cell>
          <cell r="BR109">
            <v>0.019999999552965164</v>
          </cell>
          <cell r="CS109">
            <v>45</v>
          </cell>
          <cell r="CT109">
            <v>1.3700000047683716</v>
          </cell>
          <cell r="CU109">
            <v>12.270000457763672</v>
          </cell>
          <cell r="CW109">
            <v>6.539999961853027</v>
          </cell>
          <cell r="CX109">
            <v>0.1899999976158142</v>
          </cell>
          <cell r="CY109">
            <v>17.690000534057617</v>
          </cell>
          <cell r="CZ109">
            <v>11.40999984741211</v>
          </cell>
          <cell r="DA109">
            <v>2</v>
          </cell>
          <cell r="DB109">
            <v>0.3799999952316284</v>
          </cell>
          <cell r="GX109">
            <v>100</v>
          </cell>
          <cell r="GY109">
            <v>0</v>
          </cell>
        </row>
        <row r="110">
          <cell r="A110">
            <v>265</v>
          </cell>
          <cell r="B110">
            <v>6960</v>
          </cell>
          <cell r="C110">
            <v>13000</v>
          </cell>
          <cell r="D110">
            <v>13</v>
          </cell>
          <cell r="E110">
            <v>980</v>
          </cell>
          <cell r="F110" t="str">
            <v>MH</v>
          </cell>
          <cell r="G110" t="str">
            <v>Pt caps</v>
          </cell>
          <cell r="J110">
            <v>10</v>
          </cell>
          <cell r="K110">
            <v>66.5999984741211</v>
          </cell>
          <cell r="L110">
            <v>0.6000000238418579</v>
          </cell>
          <cell r="M110">
            <v>20.799999237060547</v>
          </cell>
          <cell r="O110">
            <v>2.200000047683716</v>
          </cell>
          <cell r="P110">
            <v>2.200000047683716</v>
          </cell>
          <cell r="Q110">
            <v>0</v>
          </cell>
          <cell r="R110">
            <v>1.600000023841858</v>
          </cell>
          <cell r="S110">
            <v>7.099999904632568</v>
          </cell>
          <cell r="T110">
            <v>0.5</v>
          </cell>
          <cell r="U110">
            <v>0.5</v>
          </cell>
          <cell r="V110">
            <v>0</v>
          </cell>
          <cell r="W110">
            <v>0</v>
          </cell>
          <cell r="X110">
            <v>-1</v>
          </cell>
          <cell r="Y110">
            <v>1.3750000093132255</v>
          </cell>
          <cell r="Z110">
            <v>0.34134616178168375</v>
          </cell>
          <cell r="AA110">
            <v>1</v>
          </cell>
          <cell r="AB110">
            <v>0.5625000015522043</v>
          </cell>
          <cell r="AC110">
            <v>0.4583333364377419</v>
          </cell>
          <cell r="AD110">
            <v>0.5645200875109854</v>
          </cell>
          <cell r="BI110">
            <v>44.470001220703125</v>
          </cell>
          <cell r="BJ110">
            <v>2.25</v>
          </cell>
          <cell r="BK110">
            <v>8.479999542236328</v>
          </cell>
          <cell r="BM110">
            <v>9.569999694824219</v>
          </cell>
          <cell r="BN110">
            <v>0.2199999988079071</v>
          </cell>
          <cell r="BO110">
            <v>13.699999809265137</v>
          </cell>
          <cell r="BP110">
            <v>20.290000915527344</v>
          </cell>
          <cell r="BQ110">
            <v>0.6000000238418579</v>
          </cell>
          <cell r="BR110">
            <v>0.019999999552965164</v>
          </cell>
          <cell r="CS110">
            <v>42.869998931884766</v>
          </cell>
          <cell r="CT110">
            <v>2.1700000762939453</v>
          </cell>
          <cell r="CU110">
            <v>12.609999656677246</v>
          </cell>
          <cell r="CW110">
            <v>8.520000457763672</v>
          </cell>
          <cell r="CX110">
            <v>0.23000000417232513</v>
          </cell>
          <cell r="CY110">
            <v>17.739999771118164</v>
          </cell>
          <cell r="CZ110">
            <v>10.90999984741211</v>
          </cell>
          <cell r="DA110">
            <v>2.2200000286102295</v>
          </cell>
          <cell r="DB110">
            <v>0.4099999964237213</v>
          </cell>
          <cell r="GX110">
            <v>75</v>
          </cell>
          <cell r="GY110">
            <v>25</v>
          </cell>
        </row>
        <row r="111">
          <cell r="A111">
            <v>265</v>
          </cell>
          <cell r="B111">
            <v>6961</v>
          </cell>
          <cell r="C111">
            <v>18000</v>
          </cell>
          <cell r="D111">
            <v>18</v>
          </cell>
          <cell r="E111">
            <v>980</v>
          </cell>
          <cell r="F111" t="str">
            <v>MH</v>
          </cell>
          <cell r="G111" t="str">
            <v>Pt caps</v>
          </cell>
          <cell r="J111">
            <v>10</v>
          </cell>
          <cell r="K111">
            <v>61.79999923706055</v>
          </cell>
          <cell r="L111">
            <v>0.699999988079071</v>
          </cell>
          <cell r="M111">
            <v>19</v>
          </cell>
          <cell r="O111">
            <v>3.440000057220459</v>
          </cell>
          <cell r="P111">
            <v>3.440000057220459</v>
          </cell>
          <cell r="Q111">
            <v>0</v>
          </cell>
          <cell r="R111">
            <v>3.299999952316284</v>
          </cell>
          <cell r="S111">
            <v>7.599999904632568</v>
          </cell>
          <cell r="T111">
            <v>3</v>
          </cell>
          <cell r="U111">
            <v>1.100000023841858</v>
          </cell>
          <cell r="V111">
            <v>0</v>
          </cell>
          <cell r="W111">
            <v>0</v>
          </cell>
          <cell r="X111">
            <v>-1</v>
          </cell>
          <cell r="Y111">
            <v>1.0424242748264005</v>
          </cell>
          <cell r="Z111">
            <v>0.39999999498066147</v>
          </cell>
          <cell r="AA111">
            <v>4.100000023841858</v>
          </cell>
          <cell r="AB111">
            <v>0.46309962781078373</v>
          </cell>
          <cell r="AC111">
            <v>0.3173431777332092</v>
          </cell>
          <cell r="AD111">
            <v>0.6309820206655453</v>
          </cell>
          <cell r="BI111">
            <v>49.029998779296875</v>
          </cell>
          <cell r="BJ111">
            <v>0.6200000047683716</v>
          </cell>
          <cell r="BK111">
            <v>7.789999961853027</v>
          </cell>
          <cell r="BM111">
            <v>6.889999866485596</v>
          </cell>
          <cell r="BN111">
            <v>0.18000000715255737</v>
          </cell>
          <cell r="BO111">
            <v>13.329999923706055</v>
          </cell>
          <cell r="BP111">
            <v>20.84000015258789</v>
          </cell>
          <cell r="BQ111">
            <v>0.8799999952316284</v>
          </cell>
          <cell r="BR111">
            <v>0</v>
          </cell>
          <cell r="CS111">
            <v>44.400001525878906</v>
          </cell>
          <cell r="CT111">
            <v>1</v>
          </cell>
          <cell r="CU111">
            <v>14.800000190734863</v>
          </cell>
          <cell r="CW111">
            <v>7.21999979019165</v>
          </cell>
          <cell r="CX111">
            <v>0.12999999523162842</v>
          </cell>
          <cell r="CY111">
            <v>16.760000228881836</v>
          </cell>
          <cell r="CZ111">
            <v>11.1899995803833</v>
          </cell>
          <cell r="DA111">
            <v>1.9700000286102295</v>
          </cell>
          <cell r="DB111">
            <v>0.6499999761581421</v>
          </cell>
          <cell r="GX111">
            <v>75</v>
          </cell>
          <cell r="GY111">
            <v>25</v>
          </cell>
        </row>
        <row r="112">
          <cell r="A112">
            <v>265</v>
          </cell>
          <cell r="B112">
            <v>6962</v>
          </cell>
          <cell r="C112">
            <v>13000</v>
          </cell>
          <cell r="D112">
            <v>13</v>
          </cell>
          <cell r="E112">
            <v>1000</v>
          </cell>
          <cell r="F112" t="str">
            <v>MH</v>
          </cell>
          <cell r="G112" t="str">
            <v>Pt caps</v>
          </cell>
          <cell r="J112">
            <v>10</v>
          </cell>
          <cell r="K112">
            <v>59.95000076293945</v>
          </cell>
          <cell r="L112">
            <v>1.25</v>
          </cell>
          <cell r="M112">
            <v>20.450000762939453</v>
          </cell>
          <cell r="O112">
            <v>4.489999771118164</v>
          </cell>
          <cell r="P112">
            <v>4.489999771118164</v>
          </cell>
          <cell r="Q112">
            <v>0.10000000149011612</v>
          </cell>
          <cell r="R112">
            <v>4.300000190734863</v>
          </cell>
          <cell r="S112">
            <v>7.5</v>
          </cell>
          <cell r="T112">
            <v>0.8999999761581421</v>
          </cell>
          <cell r="U112">
            <v>0.8999999761581421</v>
          </cell>
          <cell r="V112">
            <v>0</v>
          </cell>
          <cell r="W112">
            <v>0</v>
          </cell>
          <cell r="X112">
            <v>-1</v>
          </cell>
          <cell r="Y112">
            <v>1.0441859469663954</v>
          </cell>
          <cell r="Z112">
            <v>0.3667481525766927</v>
          </cell>
          <cell r="AA112">
            <v>1.7999999523162842</v>
          </cell>
          <cell r="AB112">
            <v>0.6180358951218501</v>
          </cell>
          <cell r="AC112">
            <v>0.42398487323031897</v>
          </cell>
          <cell r="AD112">
            <v>0.6305887655998585</v>
          </cell>
          <cell r="BI112">
            <v>45.61000061035156</v>
          </cell>
          <cell r="BJ112">
            <v>2.440000057220459</v>
          </cell>
          <cell r="BK112">
            <v>8.050000190734863</v>
          </cell>
          <cell r="BM112">
            <v>9.180000305175781</v>
          </cell>
          <cell r="BN112">
            <v>0.23999999463558197</v>
          </cell>
          <cell r="BO112">
            <v>13.350000381469727</v>
          </cell>
          <cell r="BP112">
            <v>20.40999984741211</v>
          </cell>
          <cell r="BQ112">
            <v>0.6200000047683716</v>
          </cell>
          <cell r="BR112">
            <v>0.019999999552965164</v>
          </cell>
          <cell r="CS112">
            <v>42.650001525878906</v>
          </cell>
          <cell r="CT112">
            <v>2.200000047683716</v>
          </cell>
          <cell r="CU112">
            <v>12.930000305175781</v>
          </cell>
          <cell r="CW112">
            <v>8.399999618530273</v>
          </cell>
          <cell r="CX112">
            <v>0.1599999964237213</v>
          </cell>
          <cell r="CY112">
            <v>16.860000610351562</v>
          </cell>
          <cell r="CZ112">
            <v>11.579999923706055</v>
          </cell>
          <cell r="DA112">
            <v>1.7400000095367432</v>
          </cell>
          <cell r="DB112">
            <v>0.5899999737739563</v>
          </cell>
          <cell r="GX112">
            <v>50</v>
          </cell>
          <cell r="GY112">
            <v>50</v>
          </cell>
        </row>
        <row r="113">
          <cell r="A113">
            <v>265</v>
          </cell>
          <cell r="B113">
            <v>6963</v>
          </cell>
          <cell r="C113">
            <v>13000</v>
          </cell>
          <cell r="D113">
            <v>13</v>
          </cell>
          <cell r="E113">
            <v>1025</v>
          </cell>
          <cell r="F113" t="str">
            <v>MH</v>
          </cell>
          <cell r="G113" t="str">
            <v>Pt caps</v>
          </cell>
          <cell r="J113">
            <v>10</v>
          </cell>
          <cell r="K113">
            <v>65.8499984741211</v>
          </cell>
          <cell r="L113">
            <v>1.100000023841858</v>
          </cell>
          <cell r="M113">
            <v>20</v>
          </cell>
          <cell r="O113">
            <v>3.440000057220459</v>
          </cell>
          <cell r="P113">
            <v>3.440000057220459</v>
          </cell>
          <cell r="Q113">
            <v>0</v>
          </cell>
          <cell r="R113">
            <v>2</v>
          </cell>
          <cell r="S113">
            <v>4.650000095367432</v>
          </cell>
          <cell r="T113">
            <v>1.100000023841858</v>
          </cell>
          <cell r="U113">
            <v>1.75</v>
          </cell>
          <cell r="V113">
            <v>0</v>
          </cell>
          <cell r="W113">
            <v>0</v>
          </cell>
          <cell r="X113">
            <v>-1</v>
          </cell>
          <cell r="Y113">
            <v>1.7200000286102295</v>
          </cell>
          <cell r="Z113">
            <v>0.23250000476837157</v>
          </cell>
          <cell r="AA113">
            <v>2.850000023841858</v>
          </cell>
          <cell r="AB113">
            <v>0.4487334128148202</v>
          </cell>
          <cell r="AC113">
            <v>0.4149577833031387</v>
          </cell>
          <cell r="AD113">
            <v>0.5089132376449986</v>
          </cell>
          <cell r="BI113">
            <v>49.459999084472656</v>
          </cell>
          <cell r="BJ113">
            <v>1.2899999618530273</v>
          </cell>
          <cell r="BK113">
            <v>5.429999828338623</v>
          </cell>
          <cell r="BM113">
            <v>9.920000076293945</v>
          </cell>
          <cell r="BN113">
            <v>0.1899999976158142</v>
          </cell>
          <cell r="BO113">
            <v>15.819999694824219</v>
          </cell>
          <cell r="BP113">
            <v>18.829999923706055</v>
          </cell>
          <cell r="BQ113">
            <v>0.5799999833106995</v>
          </cell>
          <cell r="BR113">
            <v>0.029999999329447746</v>
          </cell>
          <cell r="CS113">
            <v>42.2400016784668</v>
          </cell>
          <cell r="CT113">
            <v>2.450000047683716</v>
          </cell>
          <cell r="CU113">
            <v>16.25</v>
          </cell>
          <cell r="CW113">
            <v>9.699999809265137</v>
          </cell>
          <cell r="CX113">
            <v>0.15000000596046448</v>
          </cell>
          <cell r="CY113">
            <v>14.8100004196167</v>
          </cell>
          <cell r="CZ113">
            <v>10.180000305175781</v>
          </cell>
          <cell r="DA113">
            <v>1.8899999856948853</v>
          </cell>
          <cell r="DB113">
            <v>1.1399999856948853</v>
          </cell>
          <cell r="GX113">
            <v>25</v>
          </cell>
          <cell r="GY113">
            <v>75</v>
          </cell>
        </row>
        <row r="114">
          <cell r="A114">
            <v>277</v>
          </cell>
          <cell r="B114">
            <v>7179</v>
          </cell>
          <cell r="C114">
            <v>3000</v>
          </cell>
          <cell r="D114">
            <v>3</v>
          </cell>
          <cell r="E114">
            <v>900</v>
          </cell>
          <cell r="F114" t="str">
            <v>NNO</v>
          </cell>
          <cell r="G114" t="str">
            <v>Pt caps</v>
          </cell>
          <cell r="J114">
            <v>8</v>
          </cell>
          <cell r="K114">
            <v>57.72999954223633</v>
          </cell>
          <cell r="L114">
            <v>0.44999998807907104</v>
          </cell>
          <cell r="M114">
            <v>15.859999656677246</v>
          </cell>
          <cell r="O114">
            <v>2.6600000858306885</v>
          </cell>
          <cell r="P114">
            <v>2.6600000858306885</v>
          </cell>
          <cell r="Q114">
            <v>0.07000000029802322</v>
          </cell>
          <cell r="R114">
            <v>1.1200000047683716</v>
          </cell>
          <cell r="S114">
            <v>4.599999904632568</v>
          </cell>
          <cell r="T114">
            <v>1.600000023841858</v>
          </cell>
          <cell r="U114">
            <v>1.8799999952316284</v>
          </cell>
          <cell r="V114">
            <v>0</v>
          </cell>
          <cell r="W114">
            <v>0.009999999776482582</v>
          </cell>
          <cell r="X114">
            <v>-1</v>
          </cell>
          <cell r="Y114">
            <v>2.375000066523041</v>
          </cell>
          <cell r="Z114">
            <v>0.29003783128683197</v>
          </cell>
          <cell r="AA114">
            <v>3.4800000190734863</v>
          </cell>
          <cell r="AB114">
            <v>0.3374655662084033</v>
          </cell>
          <cell r="AC114">
            <v>0.3663911908605556</v>
          </cell>
          <cell r="AD114">
            <v>0.4287344507698561</v>
          </cell>
          <cell r="BI114">
            <v>51.65999984741211</v>
          </cell>
          <cell r="BJ114">
            <v>0.5299999713897705</v>
          </cell>
          <cell r="BK114">
            <v>3.200000047683716</v>
          </cell>
          <cell r="BM114">
            <v>8.75</v>
          </cell>
          <cell r="BN114">
            <v>0.25999999046325684</v>
          </cell>
          <cell r="BO114">
            <v>14.84000015258789</v>
          </cell>
          <cell r="BP114">
            <v>20.93000030517578</v>
          </cell>
          <cell r="BQ114">
            <v>0.17000000178813934</v>
          </cell>
          <cell r="BR114">
            <v>0.009999999776482582</v>
          </cell>
          <cell r="BS114">
            <v>0</v>
          </cell>
          <cell r="BT114">
            <v>0.05999999865889549</v>
          </cell>
          <cell r="CS114">
            <v>44.290000915527344</v>
          </cell>
          <cell r="CT114">
            <v>1.75</v>
          </cell>
          <cell r="CU114">
            <v>11.720000267028809</v>
          </cell>
          <cell r="CW114">
            <v>10.470000267028809</v>
          </cell>
          <cell r="CX114">
            <v>0.14000000059604645</v>
          </cell>
          <cell r="CY114">
            <v>15.119999885559082</v>
          </cell>
          <cell r="CZ114">
            <v>11.470000267028809</v>
          </cell>
          <cell r="DA114">
            <v>2.2899999618530273</v>
          </cell>
          <cell r="DB114">
            <v>0.4699999988079071</v>
          </cell>
          <cell r="DC114">
            <v>0</v>
          </cell>
          <cell r="DD114">
            <v>0.07000000029802322</v>
          </cell>
          <cell r="DE114">
            <v>2.059999942779541</v>
          </cell>
        </row>
        <row r="115">
          <cell r="A115">
            <v>277</v>
          </cell>
          <cell r="B115">
            <v>7186</v>
          </cell>
          <cell r="C115">
            <v>12000</v>
          </cell>
          <cell r="D115">
            <v>12</v>
          </cell>
          <cell r="E115">
            <v>950</v>
          </cell>
          <cell r="F115" t="str">
            <v>NNO</v>
          </cell>
          <cell r="G115" t="str">
            <v>Pt caps</v>
          </cell>
          <cell r="J115">
            <v>4</v>
          </cell>
          <cell r="K115">
            <v>61.150001525878906</v>
          </cell>
          <cell r="L115">
            <v>0.5299999713897705</v>
          </cell>
          <cell r="M115">
            <v>16.479999542236328</v>
          </cell>
          <cell r="O115">
            <v>3.630000114440918</v>
          </cell>
          <cell r="P115">
            <v>3.630000114440918</v>
          </cell>
          <cell r="Q115">
            <v>0.09000000357627869</v>
          </cell>
          <cell r="R115">
            <v>1.25</v>
          </cell>
          <cell r="S115">
            <v>3.9700000286102295</v>
          </cell>
          <cell r="T115">
            <v>2.25</v>
          </cell>
          <cell r="U115">
            <v>2.0799999237060547</v>
          </cell>
          <cell r="V115">
            <v>0</v>
          </cell>
          <cell r="W115">
            <v>0</v>
          </cell>
          <cell r="X115">
            <v>-1</v>
          </cell>
          <cell r="Y115">
            <v>2.904000091552734</v>
          </cell>
          <cell r="Z115">
            <v>0.24089806667989158</v>
          </cell>
          <cell r="AA115">
            <v>4.329999923706055</v>
          </cell>
          <cell r="AB115">
            <v>0.33279045000276986</v>
          </cell>
          <cell r="AC115">
            <v>0.3941368186108351</v>
          </cell>
          <cell r="AD115">
            <v>0.3803393537394328</v>
          </cell>
          <cell r="BI115">
            <v>52.060001373291016</v>
          </cell>
          <cell r="BJ115">
            <v>0.5299999713897705</v>
          </cell>
          <cell r="BK115">
            <v>5.96999979019165</v>
          </cell>
          <cell r="BM115">
            <v>9.649999618530273</v>
          </cell>
          <cell r="BN115">
            <v>0.23999999463558197</v>
          </cell>
          <cell r="BO115">
            <v>12.270000457763672</v>
          </cell>
          <cell r="BP115">
            <v>16.959999084472656</v>
          </cell>
          <cell r="BQ115">
            <v>0.46000000834465027</v>
          </cell>
          <cell r="BR115">
            <v>0.18000000715255737</v>
          </cell>
          <cell r="BS115">
            <v>0</v>
          </cell>
          <cell r="BT115">
            <v>0.10999999940395355</v>
          </cell>
          <cell r="CA115">
            <v>54.529998779296875</v>
          </cell>
          <cell r="CB115">
            <v>0</v>
          </cell>
          <cell r="CC115">
            <v>3.440000057220459</v>
          </cell>
          <cell r="CE115">
            <v>16.309999465942383</v>
          </cell>
          <cell r="CF115">
            <v>0.4099999964237213</v>
          </cell>
          <cell r="CG115">
            <v>23.34000015258789</v>
          </cell>
          <cell r="CH115">
            <v>1.7100000381469727</v>
          </cell>
          <cell r="CI115">
            <v>0.14000000059604645</v>
          </cell>
          <cell r="CJ115">
            <v>0.07999999821186066</v>
          </cell>
          <cell r="CK115">
            <v>0</v>
          </cell>
          <cell r="CL115">
            <v>0.07000000029802322</v>
          </cell>
          <cell r="CM115">
            <v>71.83660914593698</v>
          </cell>
          <cell r="CN115">
            <v>69.21803341000856</v>
          </cell>
          <cell r="CO115">
            <v>3.645182821211321</v>
          </cell>
          <cell r="CP115">
            <v>27.136783768780123</v>
          </cell>
          <cell r="CQ115">
            <v>28.959375179385784</v>
          </cell>
          <cell r="CR115">
            <v>1</v>
          </cell>
          <cell r="CS115">
            <v>53.36000061035156</v>
          </cell>
          <cell r="CT115">
            <v>1.0399999618530273</v>
          </cell>
          <cell r="CU115">
            <v>10.369999885559082</v>
          </cell>
          <cell r="CW115">
            <v>7.550000190734863</v>
          </cell>
          <cell r="CX115">
            <v>0.25</v>
          </cell>
          <cell r="CY115">
            <v>10.3100004196167</v>
          </cell>
          <cell r="CZ115">
            <v>11.960000038146973</v>
          </cell>
          <cell r="DA115">
            <v>0.5899999737739563</v>
          </cell>
          <cell r="DB115">
            <v>0.6499999761581421</v>
          </cell>
          <cell r="DC115">
            <v>0</v>
          </cell>
          <cell r="DD115">
            <v>0.05000000074505806</v>
          </cell>
          <cell r="DE115">
            <v>2.119999885559082</v>
          </cell>
        </row>
        <row r="116">
          <cell r="A116">
            <v>277</v>
          </cell>
          <cell r="B116">
            <v>7187</v>
          </cell>
          <cell r="C116">
            <v>12000</v>
          </cell>
          <cell r="D116">
            <v>12</v>
          </cell>
          <cell r="E116">
            <v>900</v>
          </cell>
          <cell r="F116" t="str">
            <v>NNO</v>
          </cell>
          <cell r="G116" t="str">
            <v>Pt caps</v>
          </cell>
          <cell r="J116">
            <v>4</v>
          </cell>
          <cell r="K116">
            <v>63.36000061035156</v>
          </cell>
          <cell r="L116">
            <v>0.33000001311302185</v>
          </cell>
          <cell r="M116">
            <v>15.420000076293945</v>
          </cell>
          <cell r="O116">
            <v>2.7100000381469727</v>
          </cell>
          <cell r="P116">
            <v>2.7100000381469727</v>
          </cell>
          <cell r="Q116">
            <v>0.07999999821186066</v>
          </cell>
          <cell r="R116">
            <v>0.6399999856948853</v>
          </cell>
          <cell r="S116">
            <v>3.200000047683716</v>
          </cell>
          <cell r="T116">
            <v>1.5800000429153442</v>
          </cell>
          <cell r="U116">
            <v>2.119999885559082</v>
          </cell>
          <cell r="V116">
            <v>0</v>
          </cell>
          <cell r="W116">
            <v>0.009999999776482582</v>
          </cell>
          <cell r="X116">
            <v>-1</v>
          </cell>
          <cell r="Y116">
            <v>4.234375154250305</v>
          </cell>
          <cell r="Z116">
            <v>0.2075226998606349</v>
          </cell>
          <cell r="AA116">
            <v>3.6999999284744263</v>
          </cell>
          <cell r="AB116">
            <v>0.28297872599458845</v>
          </cell>
          <cell r="AC116">
            <v>0.3843971711314125</v>
          </cell>
          <cell r="AD116">
            <v>0.29624265060083266</v>
          </cell>
          <cell r="CS116">
            <v>47.79999923706055</v>
          </cell>
          <cell r="CT116">
            <v>1.8899999856948853</v>
          </cell>
          <cell r="CU116">
            <v>13.819999694824219</v>
          </cell>
          <cell r="CW116">
            <v>15.029999732971191</v>
          </cell>
          <cell r="CX116">
            <v>0.23000000417232513</v>
          </cell>
          <cell r="CY116">
            <v>9.149999618530273</v>
          </cell>
          <cell r="CZ116">
            <v>8.960000038146973</v>
          </cell>
          <cell r="DA116">
            <v>2.1600000858306885</v>
          </cell>
          <cell r="DB116">
            <v>0.7599999904632568</v>
          </cell>
          <cell r="DC116">
            <v>0</v>
          </cell>
          <cell r="DD116">
            <v>0</v>
          </cell>
          <cell r="DE116">
            <v>2.109999895095825</v>
          </cell>
        </row>
        <row r="117">
          <cell r="A117">
            <v>284</v>
          </cell>
          <cell r="B117">
            <v>7288</v>
          </cell>
          <cell r="C117">
            <v>15000</v>
          </cell>
          <cell r="D117">
            <v>15</v>
          </cell>
          <cell r="E117">
            <v>925</v>
          </cell>
          <cell r="F117" t="str">
            <v>QFM*</v>
          </cell>
          <cell r="G117" t="str">
            <v>Pt caps</v>
          </cell>
          <cell r="J117">
            <v>120</v>
          </cell>
          <cell r="K117">
            <v>69.48999786376953</v>
          </cell>
          <cell r="L117">
            <v>0.25999999046325684</v>
          </cell>
          <cell r="M117">
            <v>16.709999084472656</v>
          </cell>
          <cell r="O117">
            <v>1.350000023841858</v>
          </cell>
          <cell r="P117">
            <v>1.350000023841858</v>
          </cell>
          <cell r="Q117">
            <v>0</v>
          </cell>
          <cell r="R117">
            <v>0.3499999940395355</v>
          </cell>
          <cell r="S117">
            <v>1.5199999809265137</v>
          </cell>
          <cell r="T117">
            <v>4.480000019073486</v>
          </cell>
          <cell r="U117">
            <v>5.849999904632568</v>
          </cell>
          <cell r="V117">
            <v>0</v>
          </cell>
          <cell r="W117">
            <v>0</v>
          </cell>
          <cell r="X117">
            <v>-1</v>
          </cell>
          <cell r="Y117">
            <v>3.857142990949205</v>
          </cell>
          <cell r="Z117">
            <v>0.09096349875560049</v>
          </cell>
          <cell r="AA117">
            <v>10.329999923706055</v>
          </cell>
          <cell r="AB117">
            <v>0.08520365843203886</v>
          </cell>
          <cell r="AC117">
            <v>0.11221945389832773</v>
          </cell>
          <cell r="AD117">
            <v>0.3160583591401209</v>
          </cell>
          <cell r="BI117">
            <v>50.52000045776367</v>
          </cell>
          <cell r="BJ117">
            <v>0.8600000143051147</v>
          </cell>
          <cell r="BK117">
            <v>7.650000095367432</v>
          </cell>
          <cell r="BM117">
            <v>10.40999984741211</v>
          </cell>
          <cell r="BN117">
            <v>0</v>
          </cell>
          <cell r="BO117">
            <v>11.229999542236328</v>
          </cell>
          <cell r="BP117">
            <v>18.229999542236328</v>
          </cell>
          <cell r="BQ117">
            <v>1.4199999570846558</v>
          </cell>
          <cell r="CS117">
            <v>43.150001525878906</v>
          </cell>
          <cell r="CT117">
            <v>1.4800000190734863</v>
          </cell>
          <cell r="CU117">
            <v>12.239999771118164</v>
          </cell>
          <cell r="CW117">
            <v>15.90999984741211</v>
          </cell>
          <cell r="CX117">
            <v>0.23999999463558197</v>
          </cell>
          <cell r="CY117">
            <v>10.920000076293945</v>
          </cell>
          <cell r="CZ117">
            <v>11.680000305175781</v>
          </cell>
          <cell r="DA117">
            <v>1.5700000524520874</v>
          </cell>
          <cell r="DB117">
            <v>0.8199999928474426</v>
          </cell>
          <cell r="GL117">
            <v>39.27000045776367</v>
          </cell>
          <cell r="GM117">
            <v>1.190000057220459</v>
          </cell>
          <cell r="GN117">
            <v>20.350000381469727</v>
          </cell>
          <cell r="GO117">
            <v>21.510000228881836</v>
          </cell>
          <cell r="GP117">
            <v>0.6499999761581421</v>
          </cell>
          <cell r="GQ117">
            <v>7.420000076293945</v>
          </cell>
          <cell r="GR117">
            <v>9.489999771118164</v>
          </cell>
          <cell r="GW117">
            <v>1</v>
          </cell>
        </row>
        <row r="118">
          <cell r="A118">
            <v>284</v>
          </cell>
          <cell r="B118">
            <v>7289</v>
          </cell>
          <cell r="C118">
            <v>15000</v>
          </cell>
          <cell r="D118">
            <v>15</v>
          </cell>
          <cell r="E118">
            <v>950</v>
          </cell>
          <cell r="F118" t="str">
            <v>QFM*</v>
          </cell>
          <cell r="G118" t="str">
            <v>Pt caps</v>
          </cell>
          <cell r="J118">
            <v>24</v>
          </cell>
          <cell r="K118">
            <v>70.08999633789062</v>
          </cell>
          <cell r="L118">
            <v>0.5400000214576721</v>
          </cell>
          <cell r="M118">
            <v>16.100000381469727</v>
          </cell>
          <cell r="O118">
            <v>2.380000114440918</v>
          </cell>
          <cell r="P118">
            <v>2.380000114440918</v>
          </cell>
          <cell r="Q118">
            <v>0</v>
          </cell>
          <cell r="R118">
            <v>0.6899999976158142</v>
          </cell>
          <cell r="S118">
            <v>2.5199999809265137</v>
          </cell>
          <cell r="T118">
            <v>4.639999866485596</v>
          </cell>
          <cell r="U118">
            <v>3.049999952316284</v>
          </cell>
          <cell r="V118">
            <v>0</v>
          </cell>
          <cell r="W118">
            <v>0</v>
          </cell>
          <cell r="X118">
            <v>-1</v>
          </cell>
          <cell r="Y118">
            <v>3.449275540093669</v>
          </cell>
          <cell r="Z118">
            <v>0.15652173423715593</v>
          </cell>
          <cell r="AA118">
            <v>7.68999981880188</v>
          </cell>
          <cell r="AB118">
            <v>0.17472119581010587</v>
          </cell>
          <cell r="AC118">
            <v>0.2211896031351556</v>
          </cell>
          <cell r="AD118">
            <v>0.3406984627310066</v>
          </cell>
          <cell r="AS118">
            <v>54.77000045776367</v>
          </cell>
          <cell r="AT118">
            <v>0</v>
          </cell>
          <cell r="AU118">
            <v>27.93000030517578</v>
          </cell>
          <cell r="AW118">
            <v>0.4300000071525574</v>
          </cell>
          <cell r="AX118">
            <v>0</v>
          </cell>
          <cell r="AY118">
            <v>0</v>
          </cell>
          <cell r="AZ118">
            <v>10.979999542236328</v>
          </cell>
          <cell r="BA118">
            <v>5.179999828338623</v>
          </cell>
          <cell r="BB118">
            <v>0.25</v>
          </cell>
          <cell r="BE118">
            <v>53.16811371286268</v>
          </cell>
          <cell r="BF118">
            <v>45.390514433020634</v>
          </cell>
          <cell r="BG118">
            <v>1.4413718541166887</v>
          </cell>
          <cell r="BH118">
            <v>1</v>
          </cell>
          <cell r="BI118">
            <v>50.650001525878906</v>
          </cell>
          <cell r="BJ118">
            <v>0.7400000095367432</v>
          </cell>
          <cell r="BK118">
            <v>5.900000095367432</v>
          </cell>
          <cell r="BM118">
            <v>13.5</v>
          </cell>
          <cell r="BN118">
            <v>0</v>
          </cell>
          <cell r="BO118">
            <v>12.5</v>
          </cell>
          <cell r="BP118">
            <v>15.899999618530273</v>
          </cell>
          <cell r="BQ118">
            <v>0.8999999761581421</v>
          </cell>
          <cell r="BU118">
            <v>62.26990036815941</v>
          </cell>
          <cell r="BV118">
            <v>39.67909137898478</v>
          </cell>
          <cell r="BW118">
            <v>36.278858414114374</v>
          </cell>
          <cell r="BX118">
            <v>24.04205020690086</v>
          </cell>
          <cell r="BY118">
            <v>42.181479413958044</v>
          </cell>
          <cell r="BZ118">
            <v>1</v>
          </cell>
          <cell r="CS118">
            <v>42.88999938964844</v>
          </cell>
          <cell r="CT118">
            <v>1.4299999475479126</v>
          </cell>
          <cell r="CU118">
            <v>12.289999961853027</v>
          </cell>
          <cell r="CW118">
            <v>15.510000228881836</v>
          </cell>
          <cell r="CX118">
            <v>0.25999999046325684</v>
          </cell>
          <cell r="CY118">
            <v>10.600000381469727</v>
          </cell>
          <cell r="CZ118">
            <v>11.579999923706055</v>
          </cell>
          <cell r="DA118">
            <v>1.6100000143051147</v>
          </cell>
          <cell r="DB118">
            <v>0.8100000023841858</v>
          </cell>
          <cell r="GL118">
            <v>39.0099983215332</v>
          </cell>
          <cell r="GM118">
            <v>1.4199999570846558</v>
          </cell>
          <cell r="GN118">
            <v>21.149999618530273</v>
          </cell>
          <cell r="GO118">
            <v>22.239999771118164</v>
          </cell>
          <cell r="GP118">
            <v>0.4099999964237213</v>
          </cell>
          <cell r="GQ118">
            <v>8.40999984741211</v>
          </cell>
          <cell r="GR118">
            <v>7.519999980926514</v>
          </cell>
          <cell r="GW118">
            <v>1</v>
          </cell>
        </row>
        <row r="119">
          <cell r="A119">
            <v>284</v>
          </cell>
          <cell r="B119">
            <v>7290</v>
          </cell>
          <cell r="C119">
            <v>15000</v>
          </cell>
          <cell r="D119">
            <v>15</v>
          </cell>
          <cell r="E119">
            <v>950</v>
          </cell>
          <cell r="F119" t="str">
            <v>QFM*</v>
          </cell>
          <cell r="G119" t="str">
            <v>Pt caps</v>
          </cell>
          <cell r="J119">
            <v>216</v>
          </cell>
          <cell r="K119">
            <v>67.55999755859375</v>
          </cell>
          <cell r="L119">
            <v>0.6299999952316284</v>
          </cell>
          <cell r="M119">
            <v>17.639999389648438</v>
          </cell>
          <cell r="O119">
            <v>2.369999885559082</v>
          </cell>
          <cell r="P119">
            <v>2.369999885559082</v>
          </cell>
          <cell r="Q119">
            <v>0</v>
          </cell>
          <cell r="R119">
            <v>0.7400000095367432</v>
          </cell>
          <cell r="S119">
            <v>2.3499999046325684</v>
          </cell>
          <cell r="T119">
            <v>5.630000114440918</v>
          </cell>
          <cell r="U119">
            <v>3.0899999141693115</v>
          </cell>
          <cell r="V119">
            <v>0</v>
          </cell>
          <cell r="W119">
            <v>0</v>
          </cell>
          <cell r="X119">
            <v>-1</v>
          </cell>
          <cell r="Y119">
            <v>3.2027025067780146</v>
          </cell>
          <cell r="Z119">
            <v>0.13321995385167662</v>
          </cell>
          <cell r="AA119">
            <v>8.72000002861023</v>
          </cell>
          <cell r="AB119">
            <v>0.16272189050980382</v>
          </cell>
          <cell r="AC119">
            <v>0.20033811503327703</v>
          </cell>
          <cell r="AD119">
            <v>0.3575499606911927</v>
          </cell>
          <cell r="BI119">
            <v>51.54999923706055</v>
          </cell>
          <cell r="BJ119">
            <v>1.1100000143051147</v>
          </cell>
          <cell r="BK119">
            <v>8.100000381469727</v>
          </cell>
          <cell r="BM119">
            <v>7.53000020980835</v>
          </cell>
          <cell r="BN119">
            <v>0</v>
          </cell>
          <cell r="BO119">
            <v>10.529999732971191</v>
          </cell>
          <cell r="BP119">
            <v>18.709999084472656</v>
          </cell>
          <cell r="BQ119">
            <v>2.25</v>
          </cell>
          <cell r="CS119">
            <v>42.5</v>
          </cell>
          <cell r="CT119">
            <v>1.5</v>
          </cell>
          <cell r="CU119">
            <v>13.050000190734863</v>
          </cell>
          <cell r="CW119">
            <v>15.649999618530273</v>
          </cell>
          <cell r="CX119">
            <v>0</v>
          </cell>
          <cell r="CY119">
            <v>11.699999809265137</v>
          </cell>
          <cell r="CZ119">
            <v>11.699999809265137</v>
          </cell>
          <cell r="DA119">
            <v>1.5499999523162842</v>
          </cell>
          <cell r="DB119">
            <v>0.8100000023841858</v>
          </cell>
          <cell r="GL119">
            <v>39.40999984741211</v>
          </cell>
          <cell r="GM119">
            <v>1.1799999475479126</v>
          </cell>
          <cell r="GN119">
            <v>20.75</v>
          </cell>
          <cell r="GO119">
            <v>21.360000610351562</v>
          </cell>
          <cell r="GP119">
            <v>0.5199999809265137</v>
          </cell>
          <cell r="GQ119">
            <v>7.46999979019165</v>
          </cell>
          <cell r="GR119">
            <v>9.199999809265137</v>
          </cell>
          <cell r="GW119">
            <v>1</v>
          </cell>
        </row>
        <row r="120">
          <cell r="A120">
            <v>284</v>
          </cell>
          <cell r="B120">
            <v>7291</v>
          </cell>
          <cell r="C120">
            <v>15000</v>
          </cell>
          <cell r="D120">
            <v>15</v>
          </cell>
          <cell r="E120">
            <v>950</v>
          </cell>
          <cell r="F120" t="str">
            <v>ND</v>
          </cell>
          <cell r="G120" t="str">
            <v>Au caps</v>
          </cell>
          <cell r="J120">
            <v>144</v>
          </cell>
          <cell r="K120">
            <v>66.36000061035156</v>
          </cell>
          <cell r="L120">
            <v>0.6100000143051147</v>
          </cell>
          <cell r="M120">
            <v>18.010000228881836</v>
          </cell>
          <cell r="O120">
            <v>3.130000114440918</v>
          </cell>
          <cell r="P120">
            <v>3.130000114440918</v>
          </cell>
          <cell r="Q120">
            <v>0</v>
          </cell>
          <cell r="R120">
            <v>0.8500000238418579</v>
          </cell>
          <cell r="S120">
            <v>3.359999895095825</v>
          </cell>
          <cell r="T120">
            <v>5.179999828338623</v>
          </cell>
          <cell r="U120">
            <v>2.509999990463257</v>
          </cell>
          <cell r="V120">
            <v>0</v>
          </cell>
          <cell r="W120">
            <v>0</v>
          </cell>
          <cell r="X120">
            <v>-1</v>
          </cell>
          <cell r="Y120">
            <v>3.6823529725256257</v>
          </cell>
          <cell r="Z120">
            <v>0.18656301234841424</v>
          </cell>
          <cell r="AA120">
            <v>7.68999981880188</v>
          </cell>
          <cell r="AB120">
            <v>0.20694088174320957</v>
          </cell>
          <cell r="AC120">
            <v>0.2682090939118426</v>
          </cell>
          <cell r="AD120">
            <v>0.32616741284392886</v>
          </cell>
          <cell r="BI120">
            <v>50.70000076293945</v>
          </cell>
          <cell r="BJ120">
            <v>0.8899999856948853</v>
          </cell>
          <cell r="BK120">
            <v>8.869999885559082</v>
          </cell>
          <cell r="BM120">
            <v>8.960000038146973</v>
          </cell>
          <cell r="BN120">
            <v>0</v>
          </cell>
          <cell r="BO120">
            <v>11.920000076293945</v>
          </cell>
          <cell r="BP120">
            <v>16.15999984741211</v>
          </cell>
          <cell r="BQ120">
            <v>2.75</v>
          </cell>
          <cell r="CS120">
            <v>42.86000061035156</v>
          </cell>
          <cell r="CT120">
            <v>1.5499999523162842</v>
          </cell>
          <cell r="CU120">
            <v>12.3100004196167</v>
          </cell>
          <cell r="CW120">
            <v>15.699999809265137</v>
          </cell>
          <cell r="CX120">
            <v>0.2800000011920929</v>
          </cell>
          <cell r="CY120">
            <v>10.770000457763672</v>
          </cell>
          <cell r="CZ120">
            <v>11.600000381469727</v>
          </cell>
          <cell r="DA120">
            <v>1.659999966621399</v>
          </cell>
          <cell r="DB120">
            <v>0.8199999928474426</v>
          </cell>
          <cell r="GL120">
            <v>39.15999984741211</v>
          </cell>
          <cell r="GM120">
            <v>1.2400000095367432</v>
          </cell>
          <cell r="GN120">
            <v>20.799999237060547</v>
          </cell>
          <cell r="GO120">
            <v>20.8700008392334</v>
          </cell>
          <cell r="GP120">
            <v>0.6200000047683716</v>
          </cell>
          <cell r="GQ120">
            <v>8.75</v>
          </cell>
          <cell r="GR120">
            <v>8.510000228881836</v>
          </cell>
          <cell r="GW120">
            <v>1</v>
          </cell>
        </row>
        <row r="121">
          <cell r="A121">
            <v>284</v>
          </cell>
          <cell r="B121">
            <v>7292</v>
          </cell>
          <cell r="C121">
            <v>15000</v>
          </cell>
          <cell r="D121">
            <v>15</v>
          </cell>
          <cell r="E121">
            <v>975</v>
          </cell>
          <cell r="F121" t="str">
            <v>QFM*</v>
          </cell>
          <cell r="G121" t="str">
            <v>Pt caps</v>
          </cell>
          <cell r="J121">
            <v>24</v>
          </cell>
          <cell r="K121">
            <v>68.0999984741211</v>
          </cell>
          <cell r="L121">
            <v>0.800000011920929</v>
          </cell>
          <cell r="M121">
            <v>17.079999923706055</v>
          </cell>
          <cell r="O121">
            <v>2.9800000190734863</v>
          </cell>
          <cell r="P121">
            <v>2.9800000190734863</v>
          </cell>
          <cell r="Q121">
            <v>0</v>
          </cell>
          <cell r="R121">
            <v>0.9200000166893005</v>
          </cell>
          <cell r="S121">
            <v>2.869999885559082</v>
          </cell>
          <cell r="T121">
            <v>4.650000095367432</v>
          </cell>
          <cell r="U121">
            <v>2.8399999141693115</v>
          </cell>
          <cell r="V121">
            <v>0</v>
          </cell>
          <cell r="W121">
            <v>0</v>
          </cell>
          <cell r="X121">
            <v>-1</v>
          </cell>
          <cell r="Y121">
            <v>3.2391303967550713</v>
          </cell>
          <cell r="Z121">
            <v>0.16803278093553664</v>
          </cell>
          <cell r="AA121">
            <v>7.490000009536743</v>
          </cell>
          <cell r="AB121">
            <v>0.21158911471827535</v>
          </cell>
          <cell r="AC121">
            <v>0.26163301204755346</v>
          </cell>
          <cell r="AD121">
            <v>0.3549561902839461</v>
          </cell>
          <cell r="AS121">
            <v>54.599998474121094</v>
          </cell>
          <cell r="AT121">
            <v>0</v>
          </cell>
          <cell r="AU121">
            <v>28.600000381469727</v>
          </cell>
          <cell r="AW121">
            <v>0.44999998807907104</v>
          </cell>
          <cell r="AX121">
            <v>0</v>
          </cell>
          <cell r="AY121">
            <v>0</v>
          </cell>
          <cell r="AZ121">
            <v>10.600000381469727</v>
          </cell>
          <cell r="BA121">
            <v>5.5</v>
          </cell>
          <cell r="BB121">
            <v>0.20000000298023224</v>
          </cell>
          <cell r="BE121">
            <v>50.98355134514008</v>
          </cell>
          <cell r="BF121">
            <v>47.8710905251697</v>
          </cell>
          <cell r="BG121">
            <v>1.1453581296902229</v>
          </cell>
          <cell r="BH121">
            <v>1</v>
          </cell>
          <cell r="BI121">
            <v>49.81999969482422</v>
          </cell>
          <cell r="BJ121">
            <v>0.8199999928474426</v>
          </cell>
          <cell r="BK121">
            <v>6.699999809265137</v>
          </cell>
          <cell r="BM121">
            <v>12.300000190734863</v>
          </cell>
          <cell r="BN121">
            <v>0.2800000011920929</v>
          </cell>
          <cell r="BO121">
            <v>12.229999542236328</v>
          </cell>
          <cell r="BP121">
            <v>18.1299991607666</v>
          </cell>
          <cell r="BQ121">
            <v>1.340000033378601</v>
          </cell>
          <cell r="BU121">
            <v>63.928764688721195</v>
          </cell>
          <cell r="BV121">
            <v>38.02575263502061</v>
          </cell>
          <cell r="BW121">
            <v>40.51855558264931</v>
          </cell>
          <cell r="BX121">
            <v>21.455691782330074</v>
          </cell>
          <cell r="BY121">
            <v>41.71496957365473</v>
          </cell>
          <cell r="BZ121">
            <v>1</v>
          </cell>
          <cell r="CS121">
            <v>42.5099983215332</v>
          </cell>
          <cell r="CT121">
            <v>1.5</v>
          </cell>
          <cell r="CU121">
            <v>12.109999656677246</v>
          </cell>
          <cell r="CW121">
            <v>15.869999885559082</v>
          </cell>
          <cell r="CX121">
            <v>0.23999999463558197</v>
          </cell>
          <cell r="CY121">
            <v>10.670000076293945</v>
          </cell>
          <cell r="CZ121">
            <v>11.510000228881836</v>
          </cell>
          <cell r="DA121">
            <v>1.6399999856948853</v>
          </cell>
          <cell r="DB121">
            <v>0.8299999833106995</v>
          </cell>
          <cell r="GL121">
            <v>38.63999938964844</v>
          </cell>
          <cell r="GM121">
            <v>1.9299999475479126</v>
          </cell>
          <cell r="GN121">
            <v>20.950000762939453</v>
          </cell>
          <cell r="GO121">
            <v>22.18000030517578</v>
          </cell>
          <cell r="GP121">
            <v>0.41999998688697815</v>
          </cell>
          <cell r="GQ121">
            <v>8.729999542236328</v>
          </cell>
          <cell r="GR121">
            <v>7.239999771118164</v>
          </cell>
          <cell r="GW121">
            <v>1</v>
          </cell>
        </row>
        <row r="122">
          <cell r="A122">
            <v>284</v>
          </cell>
          <cell r="B122">
            <v>7293</v>
          </cell>
          <cell r="C122">
            <v>15000</v>
          </cell>
          <cell r="D122">
            <v>15</v>
          </cell>
          <cell r="E122">
            <v>975</v>
          </cell>
          <cell r="F122" t="str">
            <v>QFM*</v>
          </cell>
          <cell r="G122" t="str">
            <v>Pt caps</v>
          </cell>
          <cell r="J122">
            <v>96</v>
          </cell>
          <cell r="K122">
            <v>65.29000091552734</v>
          </cell>
          <cell r="L122">
            <v>0.7599999904632568</v>
          </cell>
          <cell r="M122">
            <v>18.530000686645508</v>
          </cell>
          <cell r="O122">
            <v>2.8499999046325684</v>
          </cell>
          <cell r="P122">
            <v>2.8499999046325684</v>
          </cell>
          <cell r="Q122">
            <v>0</v>
          </cell>
          <cell r="R122">
            <v>0.7200000286102295</v>
          </cell>
          <cell r="S122">
            <v>2.630000114440918</v>
          </cell>
          <cell r="T122">
            <v>6.489999771118164</v>
          </cell>
          <cell r="U122">
            <v>2.7300000190734863</v>
          </cell>
          <cell r="V122">
            <v>0</v>
          </cell>
          <cell r="W122">
            <v>0</v>
          </cell>
          <cell r="X122">
            <v>-1</v>
          </cell>
          <cell r="Y122">
            <v>3.958333043588544</v>
          </cell>
          <cell r="Z122">
            <v>0.14193200307522644</v>
          </cell>
          <cell r="AA122">
            <v>9.21999979019165</v>
          </cell>
          <cell r="AB122">
            <v>0.16770914990688718</v>
          </cell>
          <cell r="AC122">
            <v>0.22283033356213935</v>
          </cell>
          <cell r="AD122">
            <v>0.31048733527785627</v>
          </cell>
          <cell r="AS122">
            <v>54.599998474121094</v>
          </cell>
          <cell r="AT122">
            <v>0</v>
          </cell>
          <cell r="AU122">
            <v>28.5</v>
          </cell>
          <cell r="AW122">
            <v>0.5799999833106995</v>
          </cell>
          <cell r="AX122">
            <v>0</v>
          </cell>
          <cell r="AY122">
            <v>0</v>
          </cell>
          <cell r="AZ122">
            <v>10.550000190734863</v>
          </cell>
          <cell r="BA122">
            <v>6</v>
          </cell>
          <cell r="BB122">
            <v>0.20000000298023224</v>
          </cell>
          <cell r="BE122">
            <v>48.739185486138275</v>
          </cell>
          <cell r="BF122">
            <v>50.16068732118856</v>
          </cell>
          <cell r="BG122">
            <v>1.1001271926731633</v>
          </cell>
          <cell r="BH122">
            <v>1</v>
          </cell>
          <cell r="BI122">
            <v>50.38999938964844</v>
          </cell>
          <cell r="BJ122">
            <v>1.0199999809265137</v>
          </cell>
          <cell r="BK122">
            <v>8.199999809265137</v>
          </cell>
          <cell r="BM122">
            <v>9.300000190734863</v>
          </cell>
          <cell r="BN122">
            <v>0</v>
          </cell>
          <cell r="BO122">
            <v>10.979999542236328</v>
          </cell>
          <cell r="BP122">
            <v>18.440000534057617</v>
          </cell>
          <cell r="BQ122">
            <v>1.4700000286102295</v>
          </cell>
          <cell r="BU122">
            <v>67.7879099252319</v>
          </cell>
          <cell r="BV122">
            <v>37.28080770874465</v>
          </cell>
          <cell r="BW122">
            <v>45.00375103781146</v>
          </cell>
          <cell r="BX122">
            <v>17.715441253443885</v>
          </cell>
          <cell r="BY122">
            <v>40.21731677234962</v>
          </cell>
          <cell r="BZ122">
            <v>1</v>
          </cell>
          <cell r="CS122">
            <v>42.2599983215332</v>
          </cell>
          <cell r="CT122">
            <v>1.6699999570846558</v>
          </cell>
          <cell r="CU122">
            <v>12.210000038146973</v>
          </cell>
          <cell r="CW122">
            <v>15.220000267028809</v>
          </cell>
          <cell r="CX122">
            <v>0</v>
          </cell>
          <cell r="CY122">
            <v>11.170000076293945</v>
          </cell>
          <cell r="CZ122">
            <v>11.399999618530273</v>
          </cell>
          <cell r="DA122">
            <v>1.7100000381469727</v>
          </cell>
          <cell r="DB122">
            <v>1.2100000381469727</v>
          </cell>
          <cell r="GL122">
            <v>39.709999084472656</v>
          </cell>
          <cell r="GM122">
            <v>1.0700000524520874</v>
          </cell>
          <cell r="GN122">
            <v>21.700000762939453</v>
          </cell>
          <cell r="GO122">
            <v>20.06999969482422</v>
          </cell>
          <cell r="GP122">
            <v>0.4399999976158142</v>
          </cell>
          <cell r="GQ122">
            <v>8.729999542236328</v>
          </cell>
          <cell r="GR122">
            <v>8.890000343322754</v>
          </cell>
          <cell r="GW122">
            <v>1</v>
          </cell>
        </row>
        <row r="123">
          <cell r="A123">
            <v>284</v>
          </cell>
          <cell r="B123">
            <v>7294</v>
          </cell>
          <cell r="C123">
            <v>15000</v>
          </cell>
          <cell r="D123">
            <v>15</v>
          </cell>
          <cell r="E123">
            <v>1025</v>
          </cell>
          <cell r="F123" t="str">
            <v>QFM*</v>
          </cell>
          <cell r="G123" t="str">
            <v>Pt caps</v>
          </cell>
          <cell r="J123">
            <v>72</v>
          </cell>
          <cell r="K123">
            <v>61.66999816894531</v>
          </cell>
          <cell r="L123">
            <v>1.0499999523162842</v>
          </cell>
          <cell r="M123">
            <v>19.020000457763672</v>
          </cell>
          <cell r="O123">
            <v>4.75</v>
          </cell>
          <cell r="P123">
            <v>4.75</v>
          </cell>
          <cell r="Q123">
            <v>0</v>
          </cell>
          <cell r="R123">
            <v>1.159999966621399</v>
          </cell>
          <cell r="S123">
            <v>3.069999933242798</v>
          </cell>
          <cell r="T123">
            <v>6.539999961853027</v>
          </cell>
          <cell r="U123">
            <v>2.8399999141693115</v>
          </cell>
          <cell r="V123">
            <v>0</v>
          </cell>
          <cell r="W123">
            <v>0</v>
          </cell>
          <cell r="X123">
            <v>-1</v>
          </cell>
          <cell r="Y123">
            <v>4.094827704034156</v>
          </cell>
          <cell r="Z123">
            <v>0.1614090357179603</v>
          </cell>
          <cell r="AA123">
            <v>9.379999876022339</v>
          </cell>
          <cell r="AB123">
            <v>0.23119686088957964</v>
          </cell>
          <cell r="AC123">
            <v>0.3106605656562711</v>
          </cell>
          <cell r="AD123">
            <v>0.30327652006353706</v>
          </cell>
          <cell r="BI123">
            <v>48.400001525878906</v>
          </cell>
          <cell r="BJ123">
            <v>1.1799999475479126</v>
          </cell>
          <cell r="BK123">
            <v>9.100000381469727</v>
          </cell>
          <cell r="BM123">
            <v>10.699999809265137</v>
          </cell>
          <cell r="BN123">
            <v>0.23999999463558197</v>
          </cell>
          <cell r="BO123">
            <v>11.050000190734863</v>
          </cell>
          <cell r="BP123">
            <v>17.5</v>
          </cell>
          <cell r="BQ123">
            <v>1.399999976158142</v>
          </cell>
          <cell r="CS123">
            <v>42.68000030517578</v>
          </cell>
          <cell r="CT123">
            <v>1.9299999475479126</v>
          </cell>
          <cell r="CU123">
            <v>12.90999984741211</v>
          </cell>
          <cell r="CW123">
            <v>13.899999618530273</v>
          </cell>
          <cell r="CX123">
            <v>0</v>
          </cell>
          <cell r="CY123">
            <v>11.319999694824219</v>
          </cell>
          <cell r="CZ123">
            <v>11.109999656677246</v>
          </cell>
          <cell r="DA123">
            <v>2.8299999237060547</v>
          </cell>
          <cell r="DB123">
            <v>0.8199999928474426</v>
          </cell>
          <cell r="GL123">
            <v>38.900001525878906</v>
          </cell>
          <cell r="GM123">
            <v>1.3700000047683716</v>
          </cell>
          <cell r="GN123">
            <v>21.149999618530273</v>
          </cell>
          <cell r="GO123">
            <v>20.25</v>
          </cell>
          <cell r="GP123">
            <v>0.41999998688697815</v>
          </cell>
          <cell r="GQ123">
            <v>8.8100004196167</v>
          </cell>
          <cell r="GR123">
            <v>8.989999771118164</v>
          </cell>
          <cell r="GW123">
            <v>1</v>
          </cell>
        </row>
        <row r="124">
          <cell r="A124">
            <v>284</v>
          </cell>
          <cell r="B124">
            <v>7295</v>
          </cell>
          <cell r="C124">
            <v>15000</v>
          </cell>
          <cell r="D124">
            <v>15</v>
          </cell>
          <cell r="E124">
            <v>1025</v>
          </cell>
          <cell r="F124" t="str">
            <v>QFM*</v>
          </cell>
          <cell r="G124" t="str">
            <v>Pt caps</v>
          </cell>
          <cell r="J124">
            <v>120</v>
          </cell>
          <cell r="K124">
            <v>62.810001373291016</v>
          </cell>
          <cell r="L124">
            <v>1.059999942779541</v>
          </cell>
          <cell r="M124">
            <v>18.360000610351562</v>
          </cell>
          <cell r="O124">
            <v>4.809999942779541</v>
          </cell>
          <cell r="P124">
            <v>4.809999942779541</v>
          </cell>
          <cell r="Q124">
            <v>0</v>
          </cell>
          <cell r="R124">
            <v>1.2899999618530273</v>
          </cell>
          <cell r="S124">
            <v>3.5199999809265137</v>
          </cell>
          <cell r="T124">
            <v>5.53000020980835</v>
          </cell>
          <cell r="U124">
            <v>2.609999895095825</v>
          </cell>
          <cell r="V124">
            <v>0</v>
          </cell>
          <cell r="W124">
            <v>0</v>
          </cell>
          <cell r="X124">
            <v>-1</v>
          </cell>
          <cell r="Y124">
            <v>3.7286822364476593</v>
          </cell>
          <cell r="Z124">
            <v>0.19172112548525191</v>
          </cell>
          <cell r="AA124">
            <v>8.140000104904175</v>
          </cell>
          <cell r="AB124">
            <v>0.259480332216868</v>
          </cell>
          <cell r="AC124">
            <v>0.33778089463189687</v>
          </cell>
          <cell r="AD124">
            <v>0.3234254836791263</v>
          </cell>
          <cell r="BI124">
            <v>48.45000076293945</v>
          </cell>
          <cell r="BJ124">
            <v>1.159999966621399</v>
          </cell>
          <cell r="BK124">
            <v>9.960000038146973</v>
          </cell>
          <cell r="BM124">
            <v>9.829999923706055</v>
          </cell>
          <cell r="BN124">
            <v>0</v>
          </cell>
          <cell r="BO124">
            <v>9.899999618530273</v>
          </cell>
          <cell r="BP124">
            <v>18</v>
          </cell>
          <cell r="BQ124">
            <v>1.9299999475479126</v>
          </cell>
          <cell r="CS124">
            <v>43.2400016784668</v>
          </cell>
          <cell r="CT124">
            <v>1.5099999904632568</v>
          </cell>
          <cell r="CU124">
            <v>12.5</v>
          </cell>
          <cell r="CW124">
            <v>15.600000381469727</v>
          </cell>
          <cell r="CX124">
            <v>0.3400000035762787</v>
          </cell>
          <cell r="CY124">
            <v>11.180000305175781</v>
          </cell>
          <cell r="CZ124">
            <v>11.649999618530273</v>
          </cell>
          <cell r="DA124">
            <v>1.8200000524520874</v>
          </cell>
          <cell r="DB124">
            <v>0.699999988079071</v>
          </cell>
          <cell r="GL124">
            <v>39.34000015258789</v>
          </cell>
          <cell r="GM124">
            <v>0.8700000047683716</v>
          </cell>
          <cell r="GN124">
            <v>21.84000015258789</v>
          </cell>
          <cell r="GO124">
            <v>19.850000381469727</v>
          </cell>
          <cell r="GP124">
            <v>0.44999998807907104</v>
          </cell>
          <cell r="GQ124">
            <v>9.229999542236328</v>
          </cell>
          <cell r="GR124">
            <v>8.430000305175781</v>
          </cell>
          <cell r="GW124">
            <v>1</v>
          </cell>
        </row>
        <row r="125">
          <cell r="A125">
            <v>289</v>
          </cell>
          <cell r="B125">
            <v>7342</v>
          </cell>
          <cell r="C125">
            <v>15000</v>
          </cell>
          <cell r="D125">
            <v>15</v>
          </cell>
          <cell r="E125">
            <v>900</v>
          </cell>
          <cell r="F125" t="str">
            <v>NNO*</v>
          </cell>
          <cell r="G125" t="str">
            <v>Ag ?</v>
          </cell>
          <cell r="J125">
            <v>24.200000762939453</v>
          </cell>
          <cell r="K125">
            <v>64.45999908447266</v>
          </cell>
          <cell r="L125">
            <v>0.6000000238418579</v>
          </cell>
          <cell r="M125">
            <v>17.489999771118164</v>
          </cell>
          <cell r="O125">
            <v>2.259999990463257</v>
          </cell>
          <cell r="P125">
            <v>2.259999990463257</v>
          </cell>
          <cell r="Q125">
            <v>0.029999999329447746</v>
          </cell>
          <cell r="R125">
            <v>1.3899999856948853</v>
          </cell>
          <cell r="S125">
            <v>5.409999847412109</v>
          </cell>
          <cell r="T125">
            <v>6.260000228881836</v>
          </cell>
          <cell r="U125">
            <v>1.0099999904632568</v>
          </cell>
          <cell r="V125">
            <v>0</v>
          </cell>
          <cell r="W125">
            <v>0</v>
          </cell>
          <cell r="X125">
            <v>-1</v>
          </cell>
          <cell r="Y125">
            <v>1.6258992904474336</v>
          </cell>
          <cell r="Z125">
            <v>0.3093196065300028</v>
          </cell>
          <cell r="AA125">
            <v>7.270000219345093</v>
          </cell>
          <cell r="AB125">
            <v>0.23076922489106078</v>
          </cell>
          <cell r="AC125">
            <v>0.20695970238113237</v>
          </cell>
          <cell r="AD125">
            <v>0.5229638240912282</v>
          </cell>
          <cell r="CS125">
            <v>43.43000030517578</v>
          </cell>
          <cell r="CT125">
            <v>1.7000000476837158</v>
          </cell>
          <cell r="CU125">
            <v>14.1899995803833</v>
          </cell>
          <cell r="CW125">
            <v>12.979999542236328</v>
          </cell>
          <cell r="CX125">
            <v>0.18000000715255737</v>
          </cell>
          <cell r="CY125">
            <v>12.539999961853027</v>
          </cell>
          <cell r="CZ125">
            <v>10.239999771118164</v>
          </cell>
          <cell r="DA125">
            <v>2.619999885559082</v>
          </cell>
          <cell r="DB125">
            <v>0.5199999809265137</v>
          </cell>
          <cell r="DC125">
            <v>0</v>
          </cell>
          <cell r="DD125">
            <v>0</v>
          </cell>
          <cell r="DE125">
            <v>2</v>
          </cell>
          <cell r="GX125">
            <v>100</v>
          </cell>
        </row>
        <row r="126">
          <cell r="A126">
            <v>289</v>
          </cell>
          <cell r="B126">
            <v>7343</v>
          </cell>
          <cell r="C126">
            <v>16000</v>
          </cell>
          <cell r="D126">
            <v>16</v>
          </cell>
          <cell r="E126">
            <v>900</v>
          </cell>
          <cell r="F126" t="str">
            <v>NNO*</v>
          </cell>
          <cell r="G126" t="str">
            <v>Ag ?</v>
          </cell>
          <cell r="J126">
            <v>24</v>
          </cell>
          <cell r="K126">
            <v>65.87000274658203</v>
          </cell>
          <cell r="L126">
            <v>0.5699999928474426</v>
          </cell>
          <cell r="M126">
            <v>18.450000762939453</v>
          </cell>
          <cell r="O126">
            <v>5.630000114440918</v>
          </cell>
          <cell r="P126">
            <v>5.630000114440918</v>
          </cell>
          <cell r="Q126">
            <v>0.05999999865889549</v>
          </cell>
          <cell r="R126">
            <v>2.3299999237060547</v>
          </cell>
          <cell r="S126">
            <v>5.03000020980835</v>
          </cell>
          <cell r="T126">
            <v>1.899999976158142</v>
          </cell>
          <cell r="U126">
            <v>0</v>
          </cell>
          <cell r="V126">
            <v>0</v>
          </cell>
          <cell r="W126">
            <v>0</v>
          </cell>
          <cell r="X126">
            <v>-1</v>
          </cell>
          <cell r="Y126">
            <v>2.416309141111878</v>
          </cell>
          <cell r="Z126">
            <v>0.27262872638531915</v>
          </cell>
          <cell r="AA126">
            <v>1.899999976158142</v>
          </cell>
          <cell r="AB126">
            <v>0.5218052711421937</v>
          </cell>
          <cell r="AC126">
            <v>0.5709939255854751</v>
          </cell>
          <cell r="AD126">
            <v>0.4245163755345242</v>
          </cell>
          <cell r="CS126">
            <v>43.619998931884766</v>
          </cell>
          <cell r="CT126">
            <v>1.659999966621399</v>
          </cell>
          <cell r="CU126">
            <v>14.460000038146973</v>
          </cell>
          <cell r="CW126">
            <v>12.760000228881836</v>
          </cell>
          <cell r="CX126">
            <v>0.1899999976158142</v>
          </cell>
          <cell r="CY126">
            <v>12.619999885559082</v>
          </cell>
          <cell r="CZ126">
            <v>10.020000457763672</v>
          </cell>
          <cell r="DA126">
            <v>2.7100000381469727</v>
          </cell>
          <cell r="DB126">
            <v>0.4699999988079071</v>
          </cell>
          <cell r="DC126">
            <v>0</v>
          </cell>
          <cell r="DD126">
            <v>0</v>
          </cell>
          <cell r="DE126">
            <v>2</v>
          </cell>
          <cell r="GX126">
            <v>100</v>
          </cell>
        </row>
        <row r="127">
          <cell r="A127">
            <v>289</v>
          </cell>
          <cell r="B127">
            <v>7346</v>
          </cell>
          <cell r="C127">
            <v>25000</v>
          </cell>
          <cell r="D127">
            <v>25</v>
          </cell>
          <cell r="E127">
            <v>1040</v>
          </cell>
          <cell r="F127" t="str">
            <v>NNO*</v>
          </cell>
          <cell r="G127" t="str">
            <v>Ag ?</v>
          </cell>
          <cell r="J127">
            <v>24</v>
          </cell>
          <cell r="K127">
            <v>63.540000915527344</v>
          </cell>
          <cell r="L127">
            <v>1.809999942779541</v>
          </cell>
          <cell r="M127">
            <v>19.899999618530273</v>
          </cell>
          <cell r="O127">
            <v>2.880000114440918</v>
          </cell>
          <cell r="P127">
            <v>2.880000114440918</v>
          </cell>
          <cell r="Q127">
            <v>0.09000000357627869</v>
          </cell>
          <cell r="R127">
            <v>1.159999966621399</v>
          </cell>
          <cell r="S127">
            <v>7.460000038146973</v>
          </cell>
          <cell r="T127">
            <v>1.2100000381469727</v>
          </cell>
          <cell r="U127">
            <v>1.840000033378601</v>
          </cell>
          <cell r="V127">
            <v>0</v>
          </cell>
          <cell r="W127">
            <v>0</v>
          </cell>
          <cell r="X127">
            <v>-1</v>
          </cell>
          <cell r="Y127">
            <v>2.4827587907861495</v>
          </cell>
          <cell r="Z127">
            <v>0.3748743809623216</v>
          </cell>
          <cell r="AA127">
            <v>3.0500000715255737</v>
          </cell>
          <cell r="AB127">
            <v>0.3667136767116772</v>
          </cell>
          <cell r="AC127">
            <v>0.4062059312353754</v>
          </cell>
          <cell r="AD127">
            <v>0.4179026181272216</v>
          </cell>
          <cell r="BI127">
            <v>52.20000076293945</v>
          </cell>
          <cell r="BJ127">
            <v>0.5199999809265137</v>
          </cell>
          <cell r="BK127">
            <v>2.759999990463257</v>
          </cell>
          <cell r="BM127">
            <v>6.849999904632568</v>
          </cell>
          <cell r="BN127">
            <v>0.11999999731779099</v>
          </cell>
          <cell r="BO127">
            <v>15.609999656677246</v>
          </cell>
          <cell r="BP127">
            <v>21.25</v>
          </cell>
          <cell r="BQ127">
            <v>0.4699999988079071</v>
          </cell>
          <cell r="BR127">
            <v>0.09000000357627869</v>
          </cell>
          <cell r="CS127">
            <v>41.869998931884766</v>
          </cell>
          <cell r="CT127">
            <v>4</v>
          </cell>
          <cell r="CU127">
            <v>13.420000076293945</v>
          </cell>
          <cell r="CW127">
            <v>14.34000015258789</v>
          </cell>
          <cell r="CX127">
            <v>0.1599999964237213</v>
          </cell>
          <cell r="CY127">
            <v>10.5600004196167</v>
          </cell>
          <cell r="CZ127">
            <v>9.84000015258789</v>
          </cell>
          <cell r="DA127">
            <v>2.430000066757202</v>
          </cell>
          <cell r="DB127">
            <v>0.75</v>
          </cell>
          <cell r="DC127">
            <v>0</v>
          </cell>
          <cell r="DD127">
            <v>0</v>
          </cell>
          <cell r="DE127">
            <v>2</v>
          </cell>
          <cell r="GL127">
            <v>40.15999984741211</v>
          </cell>
          <cell r="GM127">
            <v>1.8899999856948853</v>
          </cell>
          <cell r="GN127">
            <v>20.3799991607666</v>
          </cell>
          <cell r="GO127">
            <v>15.90999984741211</v>
          </cell>
          <cell r="GP127">
            <v>0.49000000953674316</v>
          </cell>
          <cell r="GQ127">
            <v>11.40999984741211</v>
          </cell>
          <cell r="GR127">
            <v>10.199999809265137</v>
          </cell>
          <cell r="GS127">
            <v>0.03999999910593033</v>
          </cell>
          <cell r="GT127">
            <v>0.07999999821186066</v>
          </cell>
          <cell r="GW127">
            <v>1</v>
          </cell>
          <cell r="GX127">
            <v>100</v>
          </cell>
        </row>
        <row r="128">
          <cell r="A128">
            <v>290</v>
          </cell>
          <cell r="B128">
            <v>7348</v>
          </cell>
          <cell r="C128">
            <v>10500</v>
          </cell>
          <cell r="D128">
            <v>10.5</v>
          </cell>
          <cell r="E128">
            <v>775</v>
          </cell>
          <cell r="F128" t="str">
            <v>ND</v>
          </cell>
          <cell r="G128" t="str">
            <v>Ag? caps</v>
          </cell>
          <cell r="J128">
            <v>45</v>
          </cell>
          <cell r="K128">
            <v>78.31999969482422</v>
          </cell>
          <cell r="L128">
            <v>0.05999999865889549</v>
          </cell>
          <cell r="M128">
            <v>14.449999809265137</v>
          </cell>
          <cell r="O128">
            <v>1.309999942779541</v>
          </cell>
          <cell r="P128">
            <v>1.309999942779541</v>
          </cell>
          <cell r="Q128">
            <v>0</v>
          </cell>
          <cell r="R128">
            <v>0.5400000214576721</v>
          </cell>
          <cell r="S128">
            <v>1.2200000286102295</v>
          </cell>
          <cell r="T128">
            <v>2.3499999046325684</v>
          </cell>
          <cell r="U128">
            <v>1.7400000095367432</v>
          </cell>
          <cell r="V128">
            <v>0</v>
          </cell>
          <cell r="W128">
            <v>0</v>
          </cell>
          <cell r="X128">
            <v>-1</v>
          </cell>
          <cell r="Y128">
            <v>2.4259257235644855</v>
          </cell>
          <cell r="Z128">
            <v>0.08442906883832502</v>
          </cell>
          <cell r="AA128">
            <v>4.0899999141693115</v>
          </cell>
          <cell r="AB128">
            <v>0.20117845409249663</v>
          </cell>
          <cell r="AC128">
            <v>0.22053871542013634</v>
          </cell>
          <cell r="AD128">
            <v>0.42354630763649276</v>
          </cell>
          <cell r="CS128">
            <v>50.86000061035156</v>
          </cell>
          <cell r="CT128">
            <v>0.5600000023841858</v>
          </cell>
          <cell r="CU128">
            <v>8.9399995803833</v>
          </cell>
          <cell r="CW128">
            <v>13.779999732971191</v>
          </cell>
          <cell r="CX128">
            <v>0.12999999523162842</v>
          </cell>
          <cell r="CY128">
            <v>13.130000114440918</v>
          </cell>
          <cell r="CZ128">
            <v>7.909999847412109</v>
          </cell>
          <cell r="DA128">
            <v>2.9800000190734863</v>
          </cell>
          <cell r="DB128">
            <v>0.23999999463558197</v>
          </cell>
          <cell r="DC128">
            <v>0</v>
          </cell>
          <cell r="DD128">
            <v>0</v>
          </cell>
        </row>
        <row r="129">
          <cell r="A129">
            <v>290</v>
          </cell>
          <cell r="B129">
            <v>7349</v>
          </cell>
          <cell r="C129">
            <v>10400</v>
          </cell>
          <cell r="D129">
            <v>10.4</v>
          </cell>
          <cell r="E129">
            <v>775</v>
          </cell>
          <cell r="F129" t="str">
            <v>ND</v>
          </cell>
          <cell r="G129" t="str">
            <v>Ag? caps</v>
          </cell>
          <cell r="J129">
            <v>611</v>
          </cell>
          <cell r="K129">
            <v>75.2300033569336</v>
          </cell>
          <cell r="L129">
            <v>0.07000000029802322</v>
          </cell>
          <cell r="M129">
            <v>16.649999618530273</v>
          </cell>
          <cell r="O129">
            <v>1.0399999618530273</v>
          </cell>
          <cell r="P129">
            <v>1.0399999618530273</v>
          </cell>
          <cell r="Q129">
            <v>0</v>
          </cell>
          <cell r="R129">
            <v>0.38999998569488525</v>
          </cell>
          <cell r="S129">
            <v>2.869999885559082</v>
          </cell>
          <cell r="T129">
            <v>3.009999990463257</v>
          </cell>
          <cell r="U129">
            <v>0.7300000190734863</v>
          </cell>
          <cell r="V129">
            <v>0</v>
          </cell>
          <cell r="W129">
            <v>0</v>
          </cell>
          <cell r="X129">
            <v>-1</v>
          </cell>
          <cell r="Y129">
            <v>2.6666666666666665</v>
          </cell>
          <cell r="Z129">
            <v>0.17237236944828366</v>
          </cell>
          <cell r="AA129">
            <v>3.740000009536743</v>
          </cell>
          <cell r="AB129">
            <v>0.1760154688926815</v>
          </cell>
          <cell r="AC129">
            <v>0.20116053587735028</v>
          </cell>
          <cell r="AD129">
            <v>0.40062821775737406</v>
          </cell>
          <cell r="AS129">
            <v>58.02000045776367</v>
          </cell>
          <cell r="AT129">
            <v>0</v>
          </cell>
          <cell r="AU129">
            <v>26.469999313354492</v>
          </cell>
          <cell r="AW129">
            <v>0.18000000715255737</v>
          </cell>
          <cell r="AX129">
            <v>0</v>
          </cell>
          <cell r="AY129">
            <v>0</v>
          </cell>
          <cell r="AZ129">
            <v>8.1899995803833</v>
          </cell>
          <cell r="BA129">
            <v>6.809999942779541</v>
          </cell>
          <cell r="BB129">
            <v>0.05999999865889549</v>
          </cell>
          <cell r="BC129">
            <v>0</v>
          </cell>
          <cell r="BD129">
            <v>0</v>
          </cell>
          <cell r="BE129">
            <v>39.78639705427939</v>
          </cell>
          <cell r="BF129">
            <v>59.86655532492323</v>
          </cell>
          <cell r="BG129">
            <v>0.34704762079737606</v>
          </cell>
          <cell r="BH129">
            <v>1</v>
          </cell>
          <cell r="CS129">
            <v>45.47999954223633</v>
          </cell>
          <cell r="CT129">
            <v>0.4399999976158142</v>
          </cell>
          <cell r="CU129">
            <v>13.960000038146973</v>
          </cell>
          <cell r="CW129">
            <v>13.069999694824219</v>
          </cell>
          <cell r="CX129">
            <v>0.25</v>
          </cell>
          <cell r="CY129">
            <v>11.8100004196167</v>
          </cell>
          <cell r="CZ129">
            <v>10.800000190734863</v>
          </cell>
          <cell r="DA129">
            <v>2.190000057220459</v>
          </cell>
          <cell r="DB129">
            <v>0.2199999988079071</v>
          </cell>
          <cell r="DC129">
            <v>0</v>
          </cell>
          <cell r="DD129">
            <v>0</v>
          </cell>
        </row>
        <row r="130">
          <cell r="A130">
            <v>290</v>
          </cell>
          <cell r="B130">
            <v>7350</v>
          </cell>
          <cell r="C130">
            <v>11200</v>
          </cell>
          <cell r="D130">
            <v>11.2</v>
          </cell>
          <cell r="E130">
            <v>875</v>
          </cell>
          <cell r="F130" t="str">
            <v>ND</v>
          </cell>
          <cell r="G130" t="str">
            <v>Ag? caps</v>
          </cell>
          <cell r="J130">
            <v>4</v>
          </cell>
          <cell r="K130">
            <v>74.87999725341797</v>
          </cell>
          <cell r="L130">
            <v>0.11999999731779099</v>
          </cell>
          <cell r="M130">
            <v>15.75</v>
          </cell>
          <cell r="O130">
            <v>2.049999952316284</v>
          </cell>
          <cell r="P130">
            <v>2.049999952316284</v>
          </cell>
          <cell r="Q130">
            <v>0</v>
          </cell>
          <cell r="R130">
            <v>0.5199999809265137</v>
          </cell>
          <cell r="S130">
            <v>3.240000009536743</v>
          </cell>
          <cell r="T130">
            <v>2.8399999141693115</v>
          </cell>
          <cell r="U130">
            <v>0.5600000023841858</v>
          </cell>
          <cell r="V130">
            <v>0</v>
          </cell>
          <cell r="W130">
            <v>0</v>
          </cell>
          <cell r="X130">
            <v>-1</v>
          </cell>
          <cell r="Y130">
            <v>3.942307745211225</v>
          </cell>
          <cell r="Z130">
            <v>0.20571428631979322</v>
          </cell>
          <cell r="AA130">
            <v>3.3999999165534973</v>
          </cell>
          <cell r="AB130">
            <v>0.2587939691719378</v>
          </cell>
          <cell r="AC130">
            <v>0.34338358524183765</v>
          </cell>
          <cell r="AD130">
            <v>0.3113564837161615</v>
          </cell>
          <cell r="AS130">
            <v>57.380001068115234</v>
          </cell>
          <cell r="AT130">
            <v>0.11999999731779099</v>
          </cell>
          <cell r="AU130">
            <v>25.8799991607666</v>
          </cell>
          <cell r="AW130">
            <v>0.6399999856948853</v>
          </cell>
          <cell r="AX130">
            <v>0.029999999329447746</v>
          </cell>
          <cell r="AY130">
            <v>0.4399999976158142</v>
          </cell>
          <cell r="AZ130">
            <v>8.970000267028809</v>
          </cell>
          <cell r="BA130">
            <v>5.980000019073486</v>
          </cell>
          <cell r="BB130">
            <v>0</v>
          </cell>
          <cell r="BC130">
            <v>0</v>
          </cell>
          <cell r="BD130">
            <v>0</v>
          </cell>
          <cell r="BE130">
            <v>45.322479086987144</v>
          </cell>
          <cell r="BF130">
            <v>54.67752091301286</v>
          </cell>
          <cell r="BG130">
            <v>0</v>
          </cell>
          <cell r="BH130">
            <v>1</v>
          </cell>
          <cell r="CS130">
            <v>44.91999816894531</v>
          </cell>
          <cell r="CT130">
            <v>0.7200000286102295</v>
          </cell>
          <cell r="CU130">
            <v>13.65999984741211</v>
          </cell>
          <cell r="CW130">
            <v>13.65999984741211</v>
          </cell>
          <cell r="CX130">
            <v>0.3199999928474426</v>
          </cell>
          <cell r="CY130">
            <v>11.460000038146973</v>
          </cell>
          <cell r="CZ130">
            <v>10.479999542236328</v>
          </cell>
          <cell r="DA130">
            <v>2.190000057220459</v>
          </cell>
          <cell r="DB130">
            <v>0.2199999988079071</v>
          </cell>
          <cell r="DC130">
            <v>0</v>
          </cell>
          <cell r="DD130">
            <v>0</v>
          </cell>
        </row>
        <row r="131">
          <cell r="A131">
            <v>290</v>
          </cell>
          <cell r="B131">
            <v>7352</v>
          </cell>
          <cell r="C131">
            <v>10900</v>
          </cell>
          <cell r="D131">
            <v>10.9</v>
          </cell>
          <cell r="E131">
            <v>875</v>
          </cell>
          <cell r="F131" t="str">
            <v>ND</v>
          </cell>
          <cell r="G131" t="str">
            <v>Ag? caps</v>
          </cell>
          <cell r="J131">
            <v>74</v>
          </cell>
          <cell r="K131">
            <v>76.98999786376953</v>
          </cell>
          <cell r="L131">
            <v>0.05000000074505806</v>
          </cell>
          <cell r="M131">
            <v>15.640000343322754</v>
          </cell>
          <cell r="O131">
            <v>1.3799999952316284</v>
          </cell>
          <cell r="P131">
            <v>1.3799999952316284</v>
          </cell>
          <cell r="Q131">
            <v>0.05000000074505806</v>
          </cell>
          <cell r="R131">
            <v>0.25</v>
          </cell>
          <cell r="S131">
            <v>2.700000047683716</v>
          </cell>
          <cell r="T131">
            <v>2.490000009536743</v>
          </cell>
          <cell r="U131">
            <v>0.44999998807907104</v>
          </cell>
          <cell r="V131">
            <v>0</v>
          </cell>
          <cell r="W131">
            <v>0</v>
          </cell>
          <cell r="X131">
            <v>-1</v>
          </cell>
          <cell r="Y131">
            <v>5.519999980926514</v>
          </cell>
          <cell r="Z131">
            <v>0.1726342703589797</v>
          </cell>
          <cell r="AA131">
            <v>2.939999997615814</v>
          </cell>
          <cell r="AB131">
            <v>0.20568927769956644</v>
          </cell>
          <cell r="AC131">
            <v>0.3019693648559041</v>
          </cell>
          <cell r="AD131">
            <v>0.24408787634942208</v>
          </cell>
          <cell r="AS131">
            <v>59.349998474121094</v>
          </cell>
          <cell r="AT131">
            <v>0</v>
          </cell>
          <cell r="AU131">
            <v>25.760000228881836</v>
          </cell>
          <cell r="AW131">
            <v>0.5400000214576721</v>
          </cell>
          <cell r="AX131">
            <v>0</v>
          </cell>
          <cell r="AY131">
            <v>0</v>
          </cell>
          <cell r="AZ131">
            <v>7.489999771118164</v>
          </cell>
          <cell r="BA131">
            <v>7.900000095367432</v>
          </cell>
          <cell r="BB131">
            <v>0</v>
          </cell>
          <cell r="BC131">
            <v>0</v>
          </cell>
          <cell r="BD131">
            <v>0</v>
          </cell>
          <cell r="BE131">
            <v>34.379928982413986</v>
          </cell>
          <cell r="BF131">
            <v>65.62007101758601</v>
          </cell>
          <cell r="BG131">
            <v>0</v>
          </cell>
          <cell r="BH131">
            <v>1</v>
          </cell>
          <cell r="CS131">
            <v>50.279998779296875</v>
          </cell>
          <cell r="CT131">
            <v>0.9200000166893005</v>
          </cell>
          <cell r="CU131">
            <v>12.529999732971191</v>
          </cell>
          <cell r="CW131">
            <v>11.869999885559082</v>
          </cell>
          <cell r="CX131">
            <v>0.25</v>
          </cell>
          <cell r="CY131">
            <v>8.789999961853027</v>
          </cell>
          <cell r="CZ131">
            <v>8.369999885559082</v>
          </cell>
          <cell r="DA131">
            <v>2.440000057220459</v>
          </cell>
          <cell r="DB131">
            <v>0.17000000178813934</v>
          </cell>
          <cell r="DC131">
            <v>0</v>
          </cell>
          <cell r="DD131">
            <v>0</v>
          </cell>
        </row>
        <row r="132">
          <cell r="A132">
            <v>290</v>
          </cell>
          <cell r="B132">
            <v>7353</v>
          </cell>
          <cell r="C132">
            <v>5000</v>
          </cell>
          <cell r="D132">
            <v>5</v>
          </cell>
          <cell r="E132">
            <v>875</v>
          </cell>
          <cell r="F132" t="str">
            <v>ND</v>
          </cell>
          <cell r="G132" t="str">
            <v>Ag? caps</v>
          </cell>
          <cell r="J132">
            <v>93</v>
          </cell>
          <cell r="K132">
            <v>77.38999938964844</v>
          </cell>
          <cell r="L132">
            <v>0.2800000011920929</v>
          </cell>
          <cell r="M132">
            <v>14.350000381469727</v>
          </cell>
          <cell r="O132">
            <v>2.259999990463257</v>
          </cell>
          <cell r="P132">
            <v>2.259999990463257</v>
          </cell>
          <cell r="Q132">
            <v>0.09000000357627869</v>
          </cell>
          <cell r="R132">
            <v>0.28999999165534973</v>
          </cell>
          <cell r="S132">
            <v>2.450000047683716</v>
          </cell>
          <cell r="T132">
            <v>2.3399999141693115</v>
          </cell>
          <cell r="U132">
            <v>0.49000000953674316</v>
          </cell>
          <cell r="V132">
            <v>0</v>
          </cell>
          <cell r="W132">
            <v>0.07000000029802322</v>
          </cell>
          <cell r="X132">
            <v>-1</v>
          </cell>
          <cell r="Y132">
            <v>7.793103639634418</v>
          </cell>
          <cell r="Z132">
            <v>0.1707317061013755</v>
          </cell>
          <cell r="AA132">
            <v>2.8299999237060547</v>
          </cell>
          <cell r="AB132">
            <v>0.26394052262893425</v>
          </cell>
          <cell r="AC132">
            <v>0.42007435502303003</v>
          </cell>
          <cell r="AD132">
            <v>0.1861447150551629</v>
          </cell>
          <cell r="AS132">
            <v>58.52000045776367</v>
          </cell>
          <cell r="AT132">
            <v>0</v>
          </cell>
          <cell r="AU132">
            <v>26.059999465942383</v>
          </cell>
          <cell r="AW132">
            <v>0.3799999952316284</v>
          </cell>
          <cell r="AX132">
            <v>0.03999999910593033</v>
          </cell>
          <cell r="AY132">
            <v>0</v>
          </cell>
          <cell r="AZ132">
            <v>7.860000133514404</v>
          </cell>
          <cell r="BA132">
            <v>7.050000190734863</v>
          </cell>
          <cell r="BB132">
            <v>0</v>
          </cell>
          <cell r="BC132">
            <v>0</v>
          </cell>
          <cell r="BD132">
            <v>0</v>
          </cell>
          <cell r="BE132">
            <v>38.12241210008307</v>
          </cell>
          <cell r="BF132">
            <v>61.877587899916925</v>
          </cell>
          <cell r="BG132">
            <v>0</v>
          </cell>
          <cell r="BH132">
            <v>1</v>
          </cell>
          <cell r="BI132">
            <v>51.630001068115234</v>
          </cell>
          <cell r="BJ132">
            <v>0.11999999731779099</v>
          </cell>
          <cell r="BK132">
            <v>1.850000023841858</v>
          </cell>
          <cell r="BM132">
            <v>14.130000114440918</v>
          </cell>
          <cell r="BN132">
            <v>0.38999998569488525</v>
          </cell>
          <cell r="BO132">
            <v>12.34000015258789</v>
          </cell>
          <cell r="BP132">
            <v>19.079999923706055</v>
          </cell>
          <cell r="BQ132">
            <v>0.5</v>
          </cell>
          <cell r="BR132">
            <v>0</v>
          </cell>
          <cell r="BS132">
            <v>0</v>
          </cell>
          <cell r="BT132">
            <v>0.05000000074505806</v>
          </cell>
          <cell r="BU132">
            <v>60.886096626321816</v>
          </cell>
          <cell r="BV132">
            <v>36.31339244252267</v>
          </cell>
          <cell r="BW132">
            <v>40.358481731239856</v>
          </cell>
          <cell r="BX132">
            <v>23.328125826237457</v>
          </cell>
          <cell r="BY132">
            <v>43.507366691857385</v>
          </cell>
          <cell r="BZ132">
            <v>1</v>
          </cell>
          <cell r="CA132">
            <v>52.15999984741211</v>
          </cell>
          <cell r="CB132">
            <v>0.15000000596046448</v>
          </cell>
          <cell r="CC132">
            <v>1.159999966621399</v>
          </cell>
          <cell r="CE132">
            <v>24.959999084472656</v>
          </cell>
          <cell r="CF132">
            <v>0.5299999713897705</v>
          </cell>
          <cell r="CG132">
            <v>18.940000534057617</v>
          </cell>
          <cell r="CH132">
            <v>1.5700000524520874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57.49271190634269</v>
          </cell>
          <cell r="CN132">
            <v>55.5884705500588</v>
          </cell>
          <cell r="CO132">
            <v>3.3121439103202497</v>
          </cell>
          <cell r="CP132">
            <v>41.09938553962095</v>
          </cell>
          <cell r="CQ132">
            <v>42.75545749478107</v>
          </cell>
          <cell r="CR132">
            <v>1</v>
          </cell>
          <cell r="CS132">
            <v>44.29999923706055</v>
          </cell>
          <cell r="CT132">
            <v>0.7400000095367432</v>
          </cell>
          <cell r="CU132">
            <v>12.979999542236328</v>
          </cell>
          <cell r="CW132">
            <v>14.130000114440918</v>
          </cell>
          <cell r="CX132">
            <v>0.3100000023841858</v>
          </cell>
          <cell r="CY132">
            <v>12.260000228881836</v>
          </cell>
          <cell r="CZ132">
            <v>10.5</v>
          </cell>
          <cell r="DA132">
            <v>2.1600000858306885</v>
          </cell>
          <cell r="DB132">
            <v>0.10999999940395355</v>
          </cell>
          <cell r="DC132">
            <v>0</v>
          </cell>
          <cell r="DD132">
            <v>0</v>
          </cell>
        </row>
        <row r="133">
          <cell r="A133">
            <v>290</v>
          </cell>
          <cell r="B133">
            <v>7357</v>
          </cell>
          <cell r="C133">
            <v>15300</v>
          </cell>
          <cell r="D133">
            <v>15.3</v>
          </cell>
          <cell r="E133">
            <v>900</v>
          </cell>
          <cell r="F133" t="str">
            <v>ND</v>
          </cell>
          <cell r="G133" t="str">
            <v>Cu? caps</v>
          </cell>
          <cell r="J133">
            <v>22</v>
          </cell>
          <cell r="K133">
            <v>76.2699966430664</v>
          </cell>
          <cell r="L133">
            <v>0.10000000149011612</v>
          </cell>
          <cell r="M133">
            <v>16.3799991607666</v>
          </cell>
          <cell r="O133">
            <v>0.75</v>
          </cell>
          <cell r="P133">
            <v>0.75</v>
          </cell>
          <cell r="Q133">
            <v>0.03999999910593033</v>
          </cell>
          <cell r="R133">
            <v>0.25999999046325684</v>
          </cell>
          <cell r="S133">
            <v>2.3399999141693115</v>
          </cell>
          <cell r="T133">
            <v>2.390000104904175</v>
          </cell>
          <cell r="U133">
            <v>1.4500000476837158</v>
          </cell>
          <cell r="V133">
            <v>0</v>
          </cell>
          <cell r="W133">
            <v>0</v>
          </cell>
          <cell r="X133">
            <v>-1</v>
          </cell>
          <cell r="Y133">
            <v>2.8846154904224504</v>
          </cell>
          <cell r="Z133">
            <v>0.14285714493649565</v>
          </cell>
          <cell r="AA133">
            <v>3.8400001525878906</v>
          </cell>
          <cell r="AB133">
            <v>0.13092782922348054</v>
          </cell>
          <cell r="AC133">
            <v>0.15463917069663694</v>
          </cell>
          <cell r="AD133">
            <v>0.3819190934298648</v>
          </cell>
          <cell r="CS133">
            <v>44.54999923706055</v>
          </cell>
          <cell r="CT133">
            <v>0.5400000214576721</v>
          </cell>
          <cell r="CU133">
            <v>14.829999923706055</v>
          </cell>
          <cell r="CW133">
            <v>17.780000686645508</v>
          </cell>
          <cell r="CX133">
            <v>0.38999998569488525</v>
          </cell>
          <cell r="CY133">
            <v>7.96999979019165</v>
          </cell>
          <cell r="CZ133">
            <v>7.230000019073486</v>
          </cell>
          <cell r="DA133">
            <v>2.9800000190734863</v>
          </cell>
          <cell r="DB133">
            <v>0.23999999463558197</v>
          </cell>
          <cell r="DC133">
            <v>0</v>
          </cell>
          <cell r="DD133">
            <v>0</v>
          </cell>
        </row>
        <row r="134">
          <cell r="A134">
            <v>290</v>
          </cell>
          <cell r="B134">
            <v>7358</v>
          </cell>
          <cell r="C134">
            <v>15200</v>
          </cell>
          <cell r="D134">
            <v>15.2</v>
          </cell>
          <cell r="E134">
            <v>900</v>
          </cell>
          <cell r="F134" t="str">
            <v>ND</v>
          </cell>
          <cell r="G134" t="str">
            <v>Cu? caps</v>
          </cell>
          <cell r="J134">
            <v>96</v>
          </cell>
          <cell r="K134">
            <v>74.02999877929688</v>
          </cell>
          <cell r="L134">
            <v>0.07000000029802322</v>
          </cell>
          <cell r="M134">
            <v>15.710000038146973</v>
          </cell>
          <cell r="O134">
            <v>1.590000033378601</v>
          </cell>
          <cell r="P134">
            <v>1.590000033378601</v>
          </cell>
          <cell r="Q134">
            <v>0.07999999821186066</v>
          </cell>
          <cell r="R134">
            <v>0.8399999737739563</v>
          </cell>
          <cell r="S134">
            <v>3.5</v>
          </cell>
          <cell r="T134">
            <v>3.390000104904175</v>
          </cell>
          <cell r="U134">
            <v>0.7699999809265137</v>
          </cell>
          <cell r="V134">
            <v>0</v>
          </cell>
          <cell r="W134">
            <v>0</v>
          </cell>
          <cell r="X134">
            <v>-1</v>
          </cell>
          <cell r="Y134">
            <v>1.8928572416913783</v>
          </cell>
          <cell r="Z134">
            <v>0.22278803255896315</v>
          </cell>
          <cell r="AA134">
            <v>4.1600000858306885</v>
          </cell>
          <cell r="AB134">
            <v>0.24810318169860662</v>
          </cell>
          <cell r="AC134">
            <v>0.24127466023430957</v>
          </cell>
          <cell r="AD134">
            <v>0.48497791730440065</v>
          </cell>
          <cell r="AS134">
            <v>61.45000076293945</v>
          </cell>
          <cell r="AT134">
            <v>0</v>
          </cell>
          <cell r="AU134">
            <v>25.170000076293945</v>
          </cell>
          <cell r="AW134">
            <v>0.41999998688697815</v>
          </cell>
          <cell r="AX134">
            <v>0.05000000074505806</v>
          </cell>
          <cell r="AY134">
            <v>0</v>
          </cell>
          <cell r="AZ134">
            <v>5.900000095367432</v>
          </cell>
          <cell r="BA134">
            <v>7.420000076293945</v>
          </cell>
          <cell r="BB134">
            <v>0.10999999940395355</v>
          </cell>
          <cell r="BC134">
            <v>0</v>
          </cell>
          <cell r="BD134">
            <v>0.05999999865889549</v>
          </cell>
          <cell r="BE134">
            <v>30.32121512763461</v>
          </cell>
          <cell r="BF134">
            <v>69.0056929732599</v>
          </cell>
          <cell r="BG134">
            <v>0.6730918991054864</v>
          </cell>
          <cell r="BH134">
            <v>1</v>
          </cell>
          <cell r="CS134">
            <v>45.7599983215332</v>
          </cell>
          <cell r="CT134">
            <v>0.6700000166893005</v>
          </cell>
          <cell r="CU134">
            <v>13.739999771118164</v>
          </cell>
          <cell r="CW134">
            <v>13.829999923706055</v>
          </cell>
          <cell r="CX134">
            <v>0.23999999463558197</v>
          </cell>
          <cell r="CY134">
            <v>11.119999885559082</v>
          </cell>
          <cell r="CZ134">
            <v>9.979999542236328</v>
          </cell>
          <cell r="DA134">
            <v>3.3499999046325684</v>
          </cell>
          <cell r="DB134">
            <v>0.23999999463558197</v>
          </cell>
          <cell r="DC134">
            <v>0</v>
          </cell>
          <cell r="DD134">
            <v>0.05000000074505806</v>
          </cell>
        </row>
        <row r="135">
          <cell r="A135">
            <v>290</v>
          </cell>
          <cell r="B135">
            <v>7359</v>
          </cell>
          <cell r="C135">
            <v>11000</v>
          </cell>
          <cell r="D135">
            <v>11</v>
          </cell>
          <cell r="E135">
            <v>900</v>
          </cell>
          <cell r="F135" t="str">
            <v>ND</v>
          </cell>
          <cell r="G135" t="str">
            <v>Cu? caps</v>
          </cell>
          <cell r="J135">
            <v>50</v>
          </cell>
          <cell r="K135">
            <v>72.72000122070312</v>
          </cell>
          <cell r="L135">
            <v>0.18000000715255737</v>
          </cell>
          <cell r="M135">
            <v>14.960000038146973</v>
          </cell>
          <cell r="O135">
            <v>2.4600000381469727</v>
          </cell>
          <cell r="P135">
            <v>2.4600000381469727</v>
          </cell>
          <cell r="Q135">
            <v>0.09000000357627869</v>
          </cell>
          <cell r="R135">
            <v>1.8300000429153442</v>
          </cell>
          <cell r="S135">
            <v>3.9800000190734863</v>
          </cell>
          <cell r="T135">
            <v>2.8399999141693115</v>
          </cell>
          <cell r="U135">
            <v>0.949999988079071</v>
          </cell>
          <cell r="V135">
            <v>0</v>
          </cell>
          <cell r="W135">
            <v>0</v>
          </cell>
          <cell r="X135">
            <v>-1</v>
          </cell>
          <cell r="Y135">
            <v>1.344262284403002</v>
          </cell>
          <cell r="Z135">
            <v>0.26604278134523796</v>
          </cell>
          <cell r="AA135">
            <v>3.7899999022483826</v>
          </cell>
          <cell r="AB135">
            <v>0.37871287974124795</v>
          </cell>
          <cell r="AC135">
            <v>0.30445545089456943</v>
          </cell>
          <cell r="AD135">
            <v>0.5700697315480908</v>
          </cell>
          <cell r="AS135">
            <v>58.18000030517578</v>
          </cell>
          <cell r="AT135">
            <v>0.03999999910593033</v>
          </cell>
          <cell r="AU135">
            <v>25.139999389648438</v>
          </cell>
          <cell r="AW135">
            <v>0.6100000143051147</v>
          </cell>
          <cell r="AX135">
            <v>0.07999999821186066</v>
          </cell>
          <cell r="AY135">
            <v>0.3199999928474426</v>
          </cell>
          <cell r="AZ135">
            <v>7.670000076293945</v>
          </cell>
          <cell r="BA135">
            <v>6.619999885559082</v>
          </cell>
          <cell r="BB135">
            <v>0</v>
          </cell>
          <cell r="BC135">
            <v>0</v>
          </cell>
          <cell r="BD135">
            <v>0</v>
          </cell>
          <cell r="BE135">
            <v>39.03375898570813</v>
          </cell>
          <cell r="BF135">
            <v>60.96624101429185</v>
          </cell>
          <cell r="BG135">
            <v>0</v>
          </cell>
          <cell r="BH135">
            <v>1</v>
          </cell>
          <cell r="CS135">
            <v>44.68000030517578</v>
          </cell>
          <cell r="CT135">
            <v>0.46000000834465027</v>
          </cell>
          <cell r="CU135">
            <v>14.3100004196167</v>
          </cell>
          <cell r="CW135">
            <v>12.9399995803833</v>
          </cell>
          <cell r="CX135">
            <v>0.25</v>
          </cell>
          <cell r="CY135">
            <v>11.079999923706055</v>
          </cell>
          <cell r="CZ135">
            <v>10.6899995803833</v>
          </cell>
          <cell r="DA135">
            <v>2</v>
          </cell>
          <cell r="DB135">
            <v>0.20999999344348907</v>
          </cell>
          <cell r="DC135">
            <v>0</v>
          </cell>
          <cell r="DD135">
            <v>0.09000000357627869</v>
          </cell>
        </row>
        <row r="136">
          <cell r="A136">
            <v>290</v>
          </cell>
          <cell r="B136">
            <v>7360</v>
          </cell>
          <cell r="C136">
            <v>10600</v>
          </cell>
          <cell r="D136">
            <v>10.6</v>
          </cell>
          <cell r="E136">
            <v>925</v>
          </cell>
          <cell r="F136" t="str">
            <v>ND</v>
          </cell>
          <cell r="G136" t="str">
            <v>Ag? caps</v>
          </cell>
          <cell r="J136">
            <v>20</v>
          </cell>
          <cell r="K136">
            <v>75.6500015258789</v>
          </cell>
          <cell r="L136">
            <v>0.20000000298023224</v>
          </cell>
          <cell r="M136">
            <v>15.569999694824219</v>
          </cell>
          <cell r="O136">
            <v>1.090000033378601</v>
          </cell>
          <cell r="P136">
            <v>1.090000033378601</v>
          </cell>
          <cell r="Q136">
            <v>0</v>
          </cell>
          <cell r="R136">
            <v>0.07999999821186066</v>
          </cell>
          <cell r="S136">
            <v>2.5899999141693115</v>
          </cell>
          <cell r="T136">
            <v>4.300000190734863</v>
          </cell>
          <cell r="U136">
            <v>0.5299999713897705</v>
          </cell>
          <cell r="V136">
            <v>0</v>
          </cell>
          <cell r="W136">
            <v>0</v>
          </cell>
          <cell r="X136">
            <v>-1</v>
          </cell>
          <cell r="Y136">
            <v>13.625000721775011</v>
          </cell>
          <cell r="Z136">
            <v>0.1663455340355774</v>
          </cell>
          <cell r="AA136">
            <v>4.830000162124634</v>
          </cell>
          <cell r="AB136">
            <v>0.10416666578708426</v>
          </cell>
          <cell r="AC136">
            <v>0.18166666636450424</v>
          </cell>
          <cell r="AD136">
            <v>0.11568673870715541</v>
          </cell>
          <cell r="AS136">
            <v>57.720001220703125</v>
          </cell>
          <cell r="AT136">
            <v>0</v>
          </cell>
          <cell r="AU136">
            <v>25.850000381469727</v>
          </cell>
          <cell r="AW136">
            <v>0.20000000298023224</v>
          </cell>
          <cell r="AX136">
            <v>0.03999999910593033</v>
          </cell>
          <cell r="AY136">
            <v>0</v>
          </cell>
          <cell r="AZ136">
            <v>7.420000076293945</v>
          </cell>
          <cell r="BA136">
            <v>7.139999866485596</v>
          </cell>
          <cell r="BB136">
            <v>0</v>
          </cell>
          <cell r="BC136">
            <v>0</v>
          </cell>
          <cell r="BD136">
            <v>0.029999999329447746</v>
          </cell>
          <cell r="BE136">
            <v>36.47866276303773</v>
          </cell>
          <cell r="BF136">
            <v>63.52133723696227</v>
          </cell>
          <cell r="BG136">
            <v>0</v>
          </cell>
          <cell r="BH136">
            <v>1</v>
          </cell>
          <cell r="CS136">
            <v>44.529998779296875</v>
          </cell>
          <cell r="CT136">
            <v>0.8700000047683716</v>
          </cell>
          <cell r="CU136">
            <v>10.899999618530273</v>
          </cell>
          <cell r="CW136">
            <v>17.389999389648438</v>
          </cell>
          <cell r="CX136">
            <v>0.23000000417232513</v>
          </cell>
          <cell r="CY136">
            <v>10.960000038146973</v>
          </cell>
          <cell r="CZ136">
            <v>9.619999885559082</v>
          </cell>
          <cell r="DA136">
            <v>2.299999952316284</v>
          </cell>
          <cell r="DB136">
            <v>0</v>
          </cell>
          <cell r="DC136">
            <v>0</v>
          </cell>
          <cell r="DD136">
            <v>0.05999999865889549</v>
          </cell>
        </row>
        <row r="137">
          <cell r="A137">
            <v>290</v>
          </cell>
          <cell r="B137">
            <v>7361</v>
          </cell>
          <cell r="C137">
            <v>10100</v>
          </cell>
          <cell r="D137">
            <v>10.1</v>
          </cell>
          <cell r="E137">
            <v>925</v>
          </cell>
          <cell r="F137" t="str">
            <v>ND</v>
          </cell>
          <cell r="G137" t="str">
            <v>Ag? caps</v>
          </cell>
          <cell r="J137">
            <v>69</v>
          </cell>
          <cell r="K137">
            <v>76.19000244140625</v>
          </cell>
          <cell r="L137">
            <v>0.25999999046325684</v>
          </cell>
          <cell r="M137">
            <v>13.100000381469727</v>
          </cell>
          <cell r="O137">
            <v>3.0999999046325684</v>
          </cell>
          <cell r="P137">
            <v>3.0999999046325684</v>
          </cell>
          <cell r="Q137">
            <v>0.09000000357627869</v>
          </cell>
          <cell r="R137">
            <v>0.6000000238418579</v>
          </cell>
          <cell r="S137">
            <v>2.630000114440918</v>
          </cell>
          <cell r="T137">
            <v>3.6500000953674316</v>
          </cell>
          <cell r="U137">
            <v>0.3799999952316284</v>
          </cell>
          <cell r="V137">
            <v>0</v>
          </cell>
          <cell r="W137">
            <v>0</v>
          </cell>
          <cell r="X137">
            <v>-1</v>
          </cell>
          <cell r="Y137">
            <v>5.166666302416075</v>
          </cell>
          <cell r="Z137">
            <v>0.20076336166837963</v>
          </cell>
          <cell r="AA137">
            <v>4.03000009059906</v>
          </cell>
          <cell r="AB137">
            <v>0.27813712430182375</v>
          </cell>
          <cell r="AC137">
            <v>0.4010349155217897</v>
          </cell>
          <cell r="AD137">
            <v>0.25649875504812675</v>
          </cell>
          <cell r="AS137">
            <v>58.15999984741211</v>
          </cell>
          <cell r="AT137">
            <v>0.029999999329447746</v>
          </cell>
          <cell r="AU137">
            <v>25.90999984741211</v>
          </cell>
          <cell r="AW137">
            <v>0.5199999809265137</v>
          </cell>
          <cell r="AX137">
            <v>0</v>
          </cell>
          <cell r="AY137">
            <v>0</v>
          </cell>
          <cell r="AZ137">
            <v>8.359999656677246</v>
          </cell>
          <cell r="BA137">
            <v>6.590000152587891</v>
          </cell>
          <cell r="BB137">
            <v>0</v>
          </cell>
          <cell r="BC137">
            <v>0</v>
          </cell>
          <cell r="BD137">
            <v>0.05000000074505806</v>
          </cell>
          <cell r="BE137">
            <v>41.21196656080547</v>
          </cell>
          <cell r="BF137">
            <v>58.78803343919454</v>
          </cell>
          <cell r="BG137">
            <v>0</v>
          </cell>
          <cell r="BH137">
            <v>1</v>
          </cell>
          <cell r="BI137">
            <v>51.08000183105469</v>
          </cell>
          <cell r="BJ137">
            <v>0.5799999833106995</v>
          </cell>
          <cell r="BK137">
            <v>3.5799999237060547</v>
          </cell>
          <cell r="BM137">
            <v>13.8100004196167</v>
          </cell>
          <cell r="BN137">
            <v>0.23000000417232513</v>
          </cell>
          <cell r="BO137">
            <v>12.380000114440918</v>
          </cell>
          <cell r="BP137">
            <v>17.709999084472656</v>
          </cell>
          <cell r="BQ137">
            <v>0.5400000214576721</v>
          </cell>
          <cell r="BR137">
            <v>0</v>
          </cell>
          <cell r="BS137">
            <v>0</v>
          </cell>
          <cell r="BT137">
            <v>0.05999999865889549</v>
          </cell>
          <cell r="BU137">
            <v>61.50689893225824</v>
          </cell>
          <cell r="BV137">
            <v>37.67765108194187</v>
          </cell>
          <cell r="BW137">
            <v>38.74239843657399</v>
          </cell>
          <cell r="BX137">
            <v>23.579950481484133</v>
          </cell>
          <cell r="BY137">
            <v>42.95114969977113</v>
          </cell>
          <cell r="BZ137">
            <v>1</v>
          </cell>
          <cell r="CA137">
            <v>51.66999816894531</v>
          </cell>
          <cell r="CB137">
            <v>0.25999999046325684</v>
          </cell>
          <cell r="CC137">
            <v>2.9600000381469727</v>
          </cell>
          <cell r="CE137">
            <v>24.59000015258789</v>
          </cell>
          <cell r="CF137">
            <v>0.4000000059604645</v>
          </cell>
          <cell r="CG137">
            <v>18.229999542236328</v>
          </cell>
          <cell r="CH137">
            <v>1.7699999809265137</v>
          </cell>
          <cell r="CI137">
            <v>0.07000000029802322</v>
          </cell>
          <cell r="CJ137">
            <v>0</v>
          </cell>
          <cell r="CK137">
            <v>0</v>
          </cell>
          <cell r="CL137">
            <v>0.03999999910593033</v>
          </cell>
          <cell r="CM137">
            <v>56.92298703193741</v>
          </cell>
          <cell r="CN137">
            <v>54.74804496170907</v>
          </cell>
          <cell r="CO137">
            <v>3.820850211195099</v>
          </cell>
          <cell r="CP137">
            <v>41.43110482709583</v>
          </cell>
          <cell r="CQ137">
            <v>43.341529932693376</v>
          </cell>
          <cell r="CR137">
            <v>1</v>
          </cell>
          <cell r="CS137">
            <v>44.36000061035156</v>
          </cell>
          <cell r="CT137">
            <v>0.800000011920929</v>
          </cell>
          <cell r="CU137">
            <v>14.430000305175781</v>
          </cell>
          <cell r="CW137">
            <v>14.119999885559082</v>
          </cell>
          <cell r="CX137">
            <v>0.30000001192092896</v>
          </cell>
          <cell r="CY137">
            <v>10.9399995803833</v>
          </cell>
          <cell r="CZ137">
            <v>9.9399995803833</v>
          </cell>
          <cell r="DA137">
            <v>2.109999895095825</v>
          </cell>
          <cell r="DB137">
            <v>0.20000000298023224</v>
          </cell>
          <cell r="DC137">
            <v>0</v>
          </cell>
          <cell r="DD137">
            <v>0.07000000029802322</v>
          </cell>
        </row>
        <row r="138">
          <cell r="A138">
            <v>290</v>
          </cell>
          <cell r="B138">
            <v>7362</v>
          </cell>
          <cell r="C138">
            <v>10000</v>
          </cell>
          <cell r="D138">
            <v>10</v>
          </cell>
          <cell r="E138">
            <v>925</v>
          </cell>
          <cell r="F138" t="str">
            <v>ND</v>
          </cell>
          <cell r="G138" t="str">
            <v>Ag? caps</v>
          </cell>
          <cell r="J138">
            <v>69</v>
          </cell>
          <cell r="K138">
            <v>73.11000061035156</v>
          </cell>
          <cell r="L138">
            <v>1.6200000047683716</v>
          </cell>
          <cell r="M138">
            <v>7.590000152587891</v>
          </cell>
          <cell r="O138">
            <v>6.710000038146973</v>
          </cell>
          <cell r="P138">
            <v>6.710000038146973</v>
          </cell>
          <cell r="Q138">
            <v>0.17000000178813934</v>
          </cell>
          <cell r="R138">
            <v>3.5899999141693115</v>
          </cell>
          <cell r="S138">
            <v>4.989999771118164</v>
          </cell>
          <cell r="T138">
            <v>1.8700000047683716</v>
          </cell>
          <cell r="U138">
            <v>0.3100000023841858</v>
          </cell>
          <cell r="V138">
            <v>0</v>
          </cell>
          <cell r="W138">
            <v>0.03999999910593033</v>
          </cell>
          <cell r="X138">
            <v>-1</v>
          </cell>
          <cell r="Y138">
            <v>1.8690808352566761</v>
          </cell>
          <cell r="Z138">
            <v>0.6574439618972565</v>
          </cell>
          <cell r="AA138">
            <v>2.1800000071525574</v>
          </cell>
          <cell r="AB138">
            <v>0.5564903810735575</v>
          </cell>
          <cell r="AC138">
            <v>0.5376602612130582</v>
          </cell>
          <cell r="AD138">
            <v>0.48813579174802485</v>
          </cell>
          <cell r="AS138">
            <v>55.959999084472656</v>
          </cell>
          <cell r="AT138">
            <v>0.029999999329447746</v>
          </cell>
          <cell r="AU138">
            <v>27.68000030517578</v>
          </cell>
          <cell r="AW138">
            <v>0.4699999988079071</v>
          </cell>
          <cell r="AX138">
            <v>0</v>
          </cell>
          <cell r="AY138">
            <v>0</v>
          </cell>
          <cell r="AZ138">
            <v>10.260000228881836</v>
          </cell>
          <cell r="BA138">
            <v>5.769999980926514</v>
          </cell>
          <cell r="BB138">
            <v>0.05000000074505806</v>
          </cell>
          <cell r="BC138">
            <v>0</v>
          </cell>
          <cell r="BD138">
            <v>0</v>
          </cell>
          <cell r="BE138">
            <v>49.419544353927584</v>
          </cell>
          <cell r="BF138">
            <v>50.293702312693554</v>
          </cell>
          <cell r="BG138">
            <v>0.28675333337886144</v>
          </cell>
          <cell r="BH138">
            <v>1</v>
          </cell>
          <cell r="BI138">
            <v>51.65999984741211</v>
          </cell>
          <cell r="BJ138">
            <v>0.46000000834465027</v>
          </cell>
          <cell r="BK138">
            <v>3.180000066757202</v>
          </cell>
          <cell r="BM138">
            <v>14.569999694824219</v>
          </cell>
          <cell r="BN138">
            <v>0.3700000047683716</v>
          </cell>
          <cell r="BO138">
            <v>14.100000381469727</v>
          </cell>
          <cell r="BP138">
            <v>15.180000305175781</v>
          </cell>
          <cell r="BQ138">
            <v>0.3100000023841858</v>
          </cell>
          <cell r="BR138">
            <v>0</v>
          </cell>
          <cell r="BS138">
            <v>0</v>
          </cell>
          <cell r="BT138">
            <v>0.11999999731779099</v>
          </cell>
          <cell r="BU138">
            <v>63.301920876839944</v>
          </cell>
          <cell r="BV138">
            <v>42.48842695996149</v>
          </cell>
          <cell r="BW138">
            <v>32.87971933327764</v>
          </cell>
          <cell r="BX138">
            <v>24.631853706760875</v>
          </cell>
          <cell r="BY138">
            <v>41.071713373399696</v>
          </cell>
          <cell r="BZ138">
            <v>1</v>
          </cell>
          <cell r="CA138">
            <v>51.189998626708984</v>
          </cell>
          <cell r="CB138">
            <v>0.2800000011920929</v>
          </cell>
          <cell r="CC138">
            <v>2.7200000286102295</v>
          </cell>
          <cell r="CE138">
            <v>23.229999542236328</v>
          </cell>
          <cell r="CF138">
            <v>0.41999998688697815</v>
          </cell>
          <cell r="CG138">
            <v>19.639999389648438</v>
          </cell>
          <cell r="CH138">
            <v>2.130000114440918</v>
          </cell>
          <cell r="CI138">
            <v>0</v>
          </cell>
          <cell r="CJ138">
            <v>0</v>
          </cell>
          <cell r="CK138">
            <v>0</v>
          </cell>
          <cell r="CL138">
            <v>0.10999999940395355</v>
          </cell>
          <cell r="CM138">
            <v>60.11130029010917</v>
          </cell>
          <cell r="CN138">
            <v>57.42059128165363</v>
          </cell>
          <cell r="CO138">
            <v>4.476211619894499</v>
          </cell>
          <cell r="CP138">
            <v>38.10319709845187</v>
          </cell>
          <cell r="CQ138">
            <v>40.34130290839912</v>
          </cell>
          <cell r="CR138">
            <v>1</v>
          </cell>
          <cell r="CS138">
            <v>45.47999954223633</v>
          </cell>
          <cell r="CT138">
            <v>1.5</v>
          </cell>
          <cell r="CU138">
            <v>10.369999885559082</v>
          </cell>
          <cell r="CW138">
            <v>15.760000228881836</v>
          </cell>
          <cell r="CX138">
            <v>0.23000000417232513</v>
          </cell>
          <cell r="CY138">
            <v>12.140000343322754</v>
          </cell>
          <cell r="CZ138">
            <v>9.890000343322754</v>
          </cell>
          <cell r="DA138">
            <v>2.200000047683716</v>
          </cell>
          <cell r="DB138">
            <v>0.03999999910593033</v>
          </cell>
          <cell r="DC138">
            <v>0</v>
          </cell>
          <cell r="DD138">
            <v>0</v>
          </cell>
        </row>
        <row r="139">
          <cell r="A139">
            <v>290</v>
          </cell>
          <cell r="B139">
            <v>7363</v>
          </cell>
          <cell r="C139">
            <v>10100</v>
          </cell>
          <cell r="D139">
            <v>10.1</v>
          </cell>
          <cell r="E139">
            <v>950</v>
          </cell>
          <cell r="F139" t="str">
            <v>ND</v>
          </cell>
          <cell r="G139" t="str">
            <v>Cu? caps</v>
          </cell>
          <cell r="J139">
            <v>36</v>
          </cell>
          <cell r="K139">
            <v>77.48999786376953</v>
          </cell>
          <cell r="L139">
            <v>0.2199999988079071</v>
          </cell>
          <cell r="M139">
            <v>13.619999885559082</v>
          </cell>
          <cell r="O139">
            <v>2.109999895095825</v>
          </cell>
          <cell r="P139">
            <v>2.109999895095825</v>
          </cell>
          <cell r="Q139">
            <v>0.07999999821186066</v>
          </cell>
          <cell r="R139">
            <v>1.149999976158142</v>
          </cell>
          <cell r="S139">
            <v>2.4600000381469727</v>
          </cell>
          <cell r="T139">
            <v>2.180000066757202</v>
          </cell>
          <cell r="U139">
            <v>0.699999988079071</v>
          </cell>
          <cell r="V139">
            <v>0</v>
          </cell>
          <cell r="W139">
            <v>0</v>
          </cell>
          <cell r="X139">
            <v>-1</v>
          </cell>
          <cell r="Y139">
            <v>1.834782555513435</v>
          </cell>
          <cell r="Z139">
            <v>0.18061674440652853</v>
          </cell>
          <cell r="AA139">
            <v>2.880000054836273</v>
          </cell>
          <cell r="AB139">
            <v>0.359120513069799</v>
          </cell>
          <cell r="AC139">
            <v>0.3436481955203226</v>
          </cell>
          <cell r="AD139">
            <v>0.49276426999045914</v>
          </cell>
          <cell r="AS139">
            <v>62.41999816894531</v>
          </cell>
          <cell r="AT139">
            <v>0.029999999329447746</v>
          </cell>
          <cell r="AU139">
            <v>25.920000076293945</v>
          </cell>
          <cell r="AW139">
            <v>0.11999999731779099</v>
          </cell>
          <cell r="AX139">
            <v>0</v>
          </cell>
          <cell r="AY139">
            <v>0</v>
          </cell>
          <cell r="AZ139">
            <v>5.659999847412109</v>
          </cell>
          <cell r="BA139">
            <v>6.71999979019165</v>
          </cell>
          <cell r="BB139">
            <v>0</v>
          </cell>
          <cell r="BC139">
            <v>0</v>
          </cell>
          <cell r="BD139">
            <v>0</v>
          </cell>
          <cell r="BE139">
            <v>31.76096094241539</v>
          </cell>
          <cell r="BF139">
            <v>68.2390390575846</v>
          </cell>
          <cell r="BG139">
            <v>0</v>
          </cell>
          <cell r="BH139">
            <v>1</v>
          </cell>
          <cell r="CS139">
            <v>44.90999984741211</v>
          </cell>
          <cell r="CT139">
            <v>0.6899999976158142</v>
          </cell>
          <cell r="CU139">
            <v>13.539999961853027</v>
          </cell>
          <cell r="CW139">
            <v>13.65999984741211</v>
          </cell>
          <cell r="CX139">
            <v>0.27000001072883606</v>
          </cell>
          <cell r="CY139">
            <v>12.039999961853027</v>
          </cell>
          <cell r="CZ139">
            <v>10.479999542236328</v>
          </cell>
          <cell r="DA139">
            <v>1.9199999570846558</v>
          </cell>
          <cell r="DB139">
            <v>0.2199999988079071</v>
          </cell>
          <cell r="DC139">
            <v>0</v>
          </cell>
          <cell r="DD139">
            <v>0</v>
          </cell>
        </row>
        <row r="140">
          <cell r="A140">
            <v>290</v>
          </cell>
          <cell r="B140">
            <v>7364</v>
          </cell>
          <cell r="C140">
            <v>10000</v>
          </cell>
          <cell r="D140">
            <v>10</v>
          </cell>
          <cell r="E140">
            <v>1000</v>
          </cell>
          <cell r="F140" t="str">
            <v>ND</v>
          </cell>
          <cell r="G140" t="str">
            <v>Cu? caps</v>
          </cell>
          <cell r="J140">
            <v>43</v>
          </cell>
          <cell r="K140">
            <v>74.25</v>
          </cell>
          <cell r="L140">
            <v>0.1599999964237213</v>
          </cell>
          <cell r="M140">
            <v>13.970000267028809</v>
          </cell>
          <cell r="O140">
            <v>2.5299999713897705</v>
          </cell>
          <cell r="P140">
            <v>2.5299999713897705</v>
          </cell>
          <cell r="Q140">
            <v>0.05000000074505806</v>
          </cell>
          <cell r="R140">
            <v>1.6399999856948853</v>
          </cell>
          <cell r="S140">
            <v>4.820000171661377</v>
          </cell>
          <cell r="T140">
            <v>2.180000066757202</v>
          </cell>
          <cell r="U140">
            <v>0.4000000059604645</v>
          </cell>
          <cell r="V140">
            <v>0</v>
          </cell>
          <cell r="W140">
            <v>0</v>
          </cell>
          <cell r="X140">
            <v>-1</v>
          </cell>
          <cell r="Y140">
            <v>1.54268292284026</v>
          </cell>
          <cell r="Z140">
            <v>0.34502505937936623</v>
          </cell>
          <cell r="AA140">
            <v>2.5800000727176666</v>
          </cell>
          <cell r="AB140">
            <v>0.4303703642316643</v>
          </cell>
          <cell r="AC140">
            <v>0.37481480892139535</v>
          </cell>
          <cell r="AD140">
            <v>0.5360518216243169</v>
          </cell>
          <cell r="AS140">
            <v>58.86000061035156</v>
          </cell>
          <cell r="AT140">
            <v>0</v>
          </cell>
          <cell r="AU140">
            <v>25.31999969482422</v>
          </cell>
          <cell r="AW140">
            <v>0.30000001192092896</v>
          </cell>
          <cell r="AX140">
            <v>0</v>
          </cell>
          <cell r="AY140">
            <v>0</v>
          </cell>
          <cell r="AZ140">
            <v>8.180000305175781</v>
          </cell>
          <cell r="BA140">
            <v>6.840000152587891</v>
          </cell>
          <cell r="BB140">
            <v>0</v>
          </cell>
          <cell r="BC140">
            <v>0</v>
          </cell>
          <cell r="BD140">
            <v>0</v>
          </cell>
          <cell r="BE140">
            <v>39.790301628221755</v>
          </cell>
          <cell r="BF140">
            <v>60.20969837177825</v>
          </cell>
          <cell r="BG140">
            <v>0</v>
          </cell>
          <cell r="BH140">
            <v>1</v>
          </cell>
          <cell r="BI140">
            <v>51.849998474121094</v>
          </cell>
          <cell r="BJ140">
            <v>0.3799999952316284</v>
          </cell>
          <cell r="BK140">
            <v>4.679999828338623</v>
          </cell>
          <cell r="BM140">
            <v>9.1899995803833</v>
          </cell>
          <cell r="BN140">
            <v>0.27000001072883606</v>
          </cell>
          <cell r="BO140">
            <v>13.350000381469727</v>
          </cell>
          <cell r="BP140">
            <v>18.979999542236328</v>
          </cell>
          <cell r="BQ140">
            <v>0.8899999856948853</v>
          </cell>
          <cell r="BR140">
            <v>0</v>
          </cell>
          <cell r="BS140">
            <v>0</v>
          </cell>
          <cell r="BT140">
            <v>0.05000000074505806</v>
          </cell>
          <cell r="BU140">
            <v>72.13929356243962</v>
          </cell>
          <cell r="BV140">
            <v>41.52593340218155</v>
          </cell>
          <cell r="BW140">
            <v>42.43645681636861</v>
          </cell>
          <cell r="BX140">
            <v>16.037609781449845</v>
          </cell>
          <cell r="BY140">
            <v>37.25583818963415</v>
          </cell>
          <cell r="BZ140">
            <v>1</v>
          </cell>
          <cell r="CA140">
            <v>51.619998931884766</v>
          </cell>
          <cell r="CB140">
            <v>0.23999999463558197</v>
          </cell>
          <cell r="CC140">
            <v>3.430000066757202</v>
          </cell>
          <cell r="CE140">
            <v>21.600000381469727</v>
          </cell>
          <cell r="CF140">
            <v>0.3199999928474426</v>
          </cell>
          <cell r="CG140">
            <v>20.670000076293945</v>
          </cell>
          <cell r="CH140">
            <v>2.299999952316284</v>
          </cell>
          <cell r="CI140">
            <v>0.07000000029802322</v>
          </cell>
          <cell r="CJ140">
            <v>0</v>
          </cell>
          <cell r="CK140">
            <v>0</v>
          </cell>
          <cell r="CL140">
            <v>0.09000000357627869</v>
          </cell>
          <cell r="CM140">
            <v>63.04088262241444</v>
          </cell>
          <cell r="CN140">
            <v>60.014853009663554</v>
          </cell>
          <cell r="CO140">
            <v>4.800106671848797</v>
          </cell>
          <cell r="CP140">
            <v>35.18504031848764</v>
          </cell>
          <cell r="CQ140">
            <v>37.585093654412034</v>
          </cell>
          <cell r="CR140">
            <v>1</v>
          </cell>
          <cell r="CS140">
            <v>47.349998474121094</v>
          </cell>
          <cell r="CT140">
            <v>0.949999988079071</v>
          </cell>
          <cell r="CU140">
            <v>8.670000076293945</v>
          </cell>
          <cell r="CW140">
            <v>15.350000381469727</v>
          </cell>
          <cell r="CX140">
            <v>0.28999999165534973</v>
          </cell>
          <cell r="CY140">
            <v>13.140000343322754</v>
          </cell>
          <cell r="CZ140">
            <v>9.600000381469727</v>
          </cell>
          <cell r="DA140">
            <v>1.649999976158142</v>
          </cell>
          <cell r="DB140">
            <v>0</v>
          </cell>
          <cell r="DC140">
            <v>0</v>
          </cell>
          <cell r="DD140">
            <v>0.029999999329447746</v>
          </cell>
        </row>
        <row r="141">
          <cell r="A141">
            <v>290</v>
          </cell>
          <cell r="B141">
            <v>7365</v>
          </cell>
          <cell r="C141">
            <v>10200</v>
          </cell>
          <cell r="D141">
            <v>10.2</v>
          </cell>
          <cell r="E141">
            <v>1000</v>
          </cell>
          <cell r="F141" t="str">
            <v>ND</v>
          </cell>
          <cell r="G141" t="str">
            <v>Cu? caps</v>
          </cell>
          <cell r="J141">
            <v>43</v>
          </cell>
          <cell r="K141">
            <v>74.7300033569336</v>
          </cell>
          <cell r="L141">
            <v>0.4099999964237213</v>
          </cell>
          <cell r="M141">
            <v>14.420000076293945</v>
          </cell>
          <cell r="O141">
            <v>3.140000104904175</v>
          </cell>
          <cell r="P141">
            <v>3.140000104904175</v>
          </cell>
          <cell r="Q141">
            <v>0</v>
          </cell>
          <cell r="R141">
            <v>0.4699999988079071</v>
          </cell>
          <cell r="S141">
            <v>3.049999952316284</v>
          </cell>
          <cell r="T141">
            <v>3.119999885559082</v>
          </cell>
          <cell r="U141">
            <v>0.6399999856948853</v>
          </cell>
          <cell r="V141">
            <v>0</v>
          </cell>
          <cell r="W141">
            <v>0</v>
          </cell>
          <cell r="X141">
            <v>-1</v>
          </cell>
          <cell r="Y141">
            <v>6.680851303975255</v>
          </cell>
          <cell r="Z141">
            <v>0.2115117847558402</v>
          </cell>
          <cell r="AA141">
            <v>3.7599998712539673</v>
          </cell>
          <cell r="AB141">
            <v>0.27679783693206755</v>
          </cell>
          <cell r="AC141">
            <v>0.4260515760610487</v>
          </cell>
          <cell r="AD141">
            <v>0.21060800972036603</v>
          </cell>
          <cell r="AS141">
            <v>57.2400016784668</v>
          </cell>
          <cell r="AT141">
            <v>0.03999999910593033</v>
          </cell>
          <cell r="AU141">
            <v>25.559999465942383</v>
          </cell>
          <cell r="AW141">
            <v>0.8799999952316284</v>
          </cell>
          <cell r="AX141">
            <v>0</v>
          </cell>
          <cell r="AY141">
            <v>0.28999999165534973</v>
          </cell>
          <cell r="AZ141">
            <v>8.489999771118164</v>
          </cell>
          <cell r="BA141">
            <v>6.559999942779541</v>
          </cell>
          <cell r="BB141">
            <v>0.05000000074505806</v>
          </cell>
          <cell r="BC141">
            <v>0</v>
          </cell>
          <cell r="BD141">
            <v>0</v>
          </cell>
          <cell r="BE141">
            <v>41.575635039496355</v>
          </cell>
          <cell r="BF141">
            <v>58.13283155782253</v>
          </cell>
          <cell r="BG141">
            <v>0.29153340268111805</v>
          </cell>
          <cell r="BH141">
            <v>1</v>
          </cell>
          <cell r="BI141">
            <v>50.439998626708984</v>
          </cell>
          <cell r="BJ141">
            <v>0.5</v>
          </cell>
          <cell r="BK141">
            <v>3.7200000286102295</v>
          </cell>
          <cell r="BM141">
            <v>14.449999809265137</v>
          </cell>
          <cell r="BN141">
            <v>0.4099999964237213</v>
          </cell>
          <cell r="BO141">
            <v>12.979999542236328</v>
          </cell>
          <cell r="BP141">
            <v>16.530000686645508</v>
          </cell>
          <cell r="BQ141">
            <v>0.5899999737739563</v>
          </cell>
          <cell r="BR141">
            <v>0</v>
          </cell>
          <cell r="BS141">
            <v>0</v>
          </cell>
          <cell r="BT141">
            <v>0</v>
          </cell>
          <cell r="BU141">
            <v>61.554855039407016</v>
          </cell>
          <cell r="BV141">
            <v>39.37084554200545</v>
          </cell>
          <cell r="BW141">
            <v>36.03941473536004</v>
          </cell>
          <cell r="BX141">
            <v>24.589739722634512</v>
          </cell>
          <cell r="BY141">
            <v>42.60944709031453</v>
          </cell>
          <cell r="BZ141">
            <v>1</v>
          </cell>
          <cell r="CA141">
            <v>50.689998626708984</v>
          </cell>
          <cell r="CB141">
            <v>0.2199999988079071</v>
          </cell>
          <cell r="CC141">
            <v>3.0399999618530273</v>
          </cell>
          <cell r="CE141">
            <v>23.1299991607666</v>
          </cell>
          <cell r="CF141">
            <v>0.4099999964237213</v>
          </cell>
          <cell r="CG141">
            <v>19.899999618530273</v>
          </cell>
          <cell r="CH141">
            <v>1.75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60.529333141579215</v>
          </cell>
          <cell r="CN141">
            <v>58.29876736060894</v>
          </cell>
          <cell r="CO141">
            <v>3.685098885449378</v>
          </cell>
          <cell r="CP141">
            <v>38.01613375394168</v>
          </cell>
          <cell r="CQ141">
            <v>39.85868319666637</v>
          </cell>
          <cell r="CR141">
            <v>1</v>
          </cell>
          <cell r="CS141">
            <v>45.11000061035156</v>
          </cell>
          <cell r="CT141">
            <v>0.7900000214576721</v>
          </cell>
          <cell r="CU141">
            <v>14.029999732971191</v>
          </cell>
          <cell r="CW141">
            <v>13.640000343322754</v>
          </cell>
          <cell r="CX141">
            <v>0.18000000715255737</v>
          </cell>
          <cell r="CY141">
            <v>10.539999961853027</v>
          </cell>
          <cell r="CZ141">
            <v>10.229999542236328</v>
          </cell>
          <cell r="DA141">
            <v>2.569999933242798</v>
          </cell>
          <cell r="DB141">
            <v>0.17000000178813934</v>
          </cell>
          <cell r="DC141">
            <v>0</v>
          </cell>
          <cell r="DD141">
            <v>0</v>
          </cell>
        </row>
        <row r="142">
          <cell r="A142">
            <v>290</v>
          </cell>
          <cell r="B142">
            <v>7366</v>
          </cell>
          <cell r="C142">
            <v>10000</v>
          </cell>
          <cell r="D142">
            <v>10</v>
          </cell>
          <cell r="E142">
            <v>1000</v>
          </cell>
          <cell r="F142" t="str">
            <v>ND</v>
          </cell>
          <cell r="G142" t="str">
            <v>Cu? caps</v>
          </cell>
          <cell r="J142">
            <v>795</v>
          </cell>
          <cell r="K142">
            <v>64.26000213623047</v>
          </cell>
          <cell r="L142">
            <v>0.6299999952316284</v>
          </cell>
          <cell r="M142">
            <v>17.479999542236328</v>
          </cell>
          <cell r="O142">
            <v>6.139999866485596</v>
          </cell>
          <cell r="P142">
            <v>6.139999866485596</v>
          </cell>
          <cell r="Q142">
            <v>0.07999999821186066</v>
          </cell>
          <cell r="R142">
            <v>2.069999933242798</v>
          </cell>
          <cell r="S142">
            <v>5.369999885559082</v>
          </cell>
          <cell r="T142">
            <v>2.7100000381469727</v>
          </cell>
          <cell r="U142">
            <v>1.2599999904632568</v>
          </cell>
          <cell r="V142">
            <v>0</v>
          </cell>
          <cell r="W142">
            <v>0</v>
          </cell>
          <cell r="X142">
            <v>-1</v>
          </cell>
          <cell r="Y142">
            <v>2.966183606038509</v>
          </cell>
          <cell r="Z142">
            <v>0.307208239484431</v>
          </cell>
          <cell r="AA142">
            <v>3.9700000286102295</v>
          </cell>
          <cell r="AB142">
            <v>0.42200327905806734</v>
          </cell>
          <cell r="AC142">
            <v>0.5041050864549236</v>
          </cell>
          <cell r="AD142">
            <v>0.37535878273629814</v>
          </cell>
          <cell r="AS142">
            <v>55.0099983215332</v>
          </cell>
          <cell r="AT142">
            <v>0.05000000074505806</v>
          </cell>
          <cell r="AU142">
            <v>27.649999618530273</v>
          </cell>
          <cell r="AW142">
            <v>0.38999998569488525</v>
          </cell>
          <cell r="AX142">
            <v>0.029999999329447746</v>
          </cell>
          <cell r="AY142">
            <v>0</v>
          </cell>
          <cell r="AZ142">
            <v>10.5</v>
          </cell>
          <cell r="BA142">
            <v>5.420000076293945</v>
          </cell>
          <cell r="BB142">
            <v>0.12999999523162842</v>
          </cell>
          <cell r="BC142">
            <v>0</v>
          </cell>
          <cell r="BD142">
            <v>0.05000000074505806</v>
          </cell>
          <cell r="BE142">
            <v>51.312363937619175</v>
          </cell>
          <cell r="BF142">
            <v>47.93121579278348</v>
          </cell>
          <cell r="BG142">
            <v>0.7564202695973421</v>
          </cell>
          <cell r="BH142">
            <v>1</v>
          </cell>
          <cell r="BI142">
            <v>50.04999923706055</v>
          </cell>
          <cell r="BJ142">
            <v>0.7799999713897705</v>
          </cell>
          <cell r="BK142">
            <v>4.679999828338623</v>
          </cell>
          <cell r="BM142">
            <v>12.359999656677246</v>
          </cell>
          <cell r="BN142">
            <v>0.2800000011920929</v>
          </cell>
          <cell r="BO142">
            <v>12.050000190734863</v>
          </cell>
          <cell r="BP142">
            <v>18.969999313354492</v>
          </cell>
          <cell r="BQ142">
            <v>0.6200000047683716</v>
          </cell>
          <cell r="BR142">
            <v>0</v>
          </cell>
          <cell r="BS142">
            <v>0</v>
          </cell>
          <cell r="BT142">
            <v>0.05999999865889549</v>
          </cell>
          <cell r="BU142">
            <v>63.4734029838633</v>
          </cell>
          <cell r="BV142">
            <v>36.940683552475896</v>
          </cell>
          <cell r="BW142">
            <v>41.80131863756029</v>
          </cell>
          <cell r="BX142">
            <v>21.257997809963804</v>
          </cell>
          <cell r="BY142">
            <v>42.158657128743954</v>
          </cell>
          <cell r="BZ142">
            <v>1</v>
          </cell>
          <cell r="CA142">
            <v>50.459999084472656</v>
          </cell>
          <cell r="CB142">
            <v>0.25999999046325684</v>
          </cell>
          <cell r="CC142">
            <v>4.150000095367432</v>
          </cell>
          <cell r="CE142">
            <v>23.610000610351562</v>
          </cell>
          <cell r="CF142">
            <v>0.5</v>
          </cell>
          <cell r="CG142">
            <v>19.530000686645508</v>
          </cell>
          <cell r="CH142">
            <v>1.409999966621399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59.58643468539683</v>
          </cell>
          <cell r="CN142">
            <v>57.799162953319055</v>
          </cell>
          <cell r="CO142">
            <v>2.999460769072981</v>
          </cell>
          <cell r="CP142">
            <v>39.201376277607956</v>
          </cell>
          <cell r="CQ142">
            <v>40.70110666214445</v>
          </cell>
          <cell r="CR142">
            <v>1</v>
          </cell>
          <cell r="CS142">
            <v>41.900001525878906</v>
          </cell>
          <cell r="CT142">
            <v>3.319999933242798</v>
          </cell>
          <cell r="CU142">
            <v>12.960000038146973</v>
          </cell>
          <cell r="CW142">
            <v>15.109999656677246</v>
          </cell>
          <cell r="CX142">
            <v>0.17000000178813934</v>
          </cell>
          <cell r="CY142">
            <v>11.109999656677246</v>
          </cell>
          <cell r="CZ142">
            <v>9.970000267028809</v>
          </cell>
          <cell r="DA142">
            <v>2.759999990463257</v>
          </cell>
          <cell r="DB142">
            <v>0.18000000715255737</v>
          </cell>
          <cell r="DC142">
            <v>0</v>
          </cell>
          <cell r="DD142">
            <v>0.07000000029802322</v>
          </cell>
        </row>
        <row r="143">
          <cell r="A143">
            <v>291</v>
          </cell>
          <cell r="B143">
            <v>7368</v>
          </cell>
          <cell r="C143">
            <v>2000</v>
          </cell>
          <cell r="D143">
            <v>2</v>
          </cell>
          <cell r="E143">
            <v>780</v>
          </cell>
          <cell r="F143" t="str">
            <v>MMO</v>
          </cell>
          <cell r="G143" t="str">
            <v>Ag-Pd caps</v>
          </cell>
          <cell r="J143">
            <v>100</v>
          </cell>
          <cell r="K143">
            <v>71.70999908447266</v>
          </cell>
          <cell r="L143">
            <v>0.10999999940395355</v>
          </cell>
          <cell r="M143">
            <v>13.3100004196167</v>
          </cell>
          <cell r="O143">
            <v>0.7599999904632568</v>
          </cell>
          <cell r="P143">
            <v>0.7599999904632568</v>
          </cell>
          <cell r="Q143">
            <v>0.09000000357627869</v>
          </cell>
          <cell r="R143">
            <v>0.20000000298023224</v>
          </cell>
          <cell r="S143">
            <v>1.2899999618530273</v>
          </cell>
          <cell r="T143">
            <v>3.2100000381469727</v>
          </cell>
          <cell r="U143">
            <v>5.309999942779541</v>
          </cell>
          <cell r="X143">
            <v>-1</v>
          </cell>
          <cell r="Y143">
            <v>3.7999998956918732</v>
          </cell>
          <cell r="Z143">
            <v>0.09691960339473653</v>
          </cell>
          <cell r="AA143">
            <v>8.519999980926514</v>
          </cell>
          <cell r="AB143">
            <v>0.061181434575943106</v>
          </cell>
          <cell r="AC143">
            <v>0.08016877558206564</v>
          </cell>
          <cell r="AD143">
            <v>0.31929360498480736</v>
          </cell>
          <cell r="CS143">
            <v>46.560001373291016</v>
          </cell>
          <cell r="CT143">
            <v>1.1399999856948853</v>
          </cell>
          <cell r="CU143">
            <v>6.940000057220459</v>
          </cell>
          <cell r="CW143">
            <v>14.069999694824219</v>
          </cell>
          <cell r="CX143">
            <v>0.6600000262260437</v>
          </cell>
          <cell r="CY143">
            <v>14.899999618530273</v>
          </cell>
          <cell r="CZ143">
            <v>11.90999984741211</v>
          </cell>
          <cell r="DA143">
            <v>1.3600000143051147</v>
          </cell>
          <cell r="DB143">
            <v>0.7200000286102295</v>
          </cell>
          <cell r="GX143">
            <v>50</v>
          </cell>
          <cell r="GY143">
            <v>50</v>
          </cell>
        </row>
        <row r="144">
          <cell r="A144">
            <v>291</v>
          </cell>
          <cell r="B144">
            <v>7370</v>
          </cell>
          <cell r="C144">
            <v>3500</v>
          </cell>
          <cell r="D144">
            <v>3.5</v>
          </cell>
          <cell r="E144">
            <v>780</v>
          </cell>
          <cell r="F144" t="str">
            <v>NNO</v>
          </cell>
          <cell r="G144" t="str">
            <v>Ag-Pd caps</v>
          </cell>
          <cell r="J144">
            <v>50</v>
          </cell>
          <cell r="K144">
            <v>68.2699966430664</v>
          </cell>
          <cell r="L144">
            <v>0.09000000357627869</v>
          </cell>
          <cell r="M144">
            <v>14.010000228881836</v>
          </cell>
          <cell r="O144">
            <v>1.7300000190734863</v>
          </cell>
          <cell r="P144">
            <v>1.7300000190734863</v>
          </cell>
          <cell r="Q144">
            <v>0.10000000149011612</v>
          </cell>
          <cell r="R144">
            <v>0.09000000357627869</v>
          </cell>
          <cell r="S144">
            <v>1.5499999523162842</v>
          </cell>
          <cell r="T144">
            <v>4.039999961853027</v>
          </cell>
          <cell r="U144">
            <v>4.460000038146973</v>
          </cell>
          <cell r="X144">
            <v>-1</v>
          </cell>
          <cell r="Y144">
            <v>19.222221670327386</v>
          </cell>
          <cell r="Z144">
            <v>0.1106352553171937</v>
          </cell>
          <cell r="AA144">
            <v>8.5</v>
          </cell>
          <cell r="AB144">
            <v>0.09253876075746519</v>
          </cell>
          <cell r="AC144">
            <v>0.16763566039501726</v>
          </cell>
          <cell r="AD144">
            <v>0.08485908877241391</v>
          </cell>
          <cell r="AS144">
            <v>59.150001525878906</v>
          </cell>
          <cell r="AT144">
            <v>0.03999999910593033</v>
          </cell>
          <cell r="AU144">
            <v>25.459999084472656</v>
          </cell>
          <cell r="AW144">
            <v>0.27000001072883606</v>
          </cell>
          <cell r="AX144">
            <v>0</v>
          </cell>
          <cell r="AY144">
            <v>0.019999999552965164</v>
          </cell>
          <cell r="AZ144">
            <v>7.079999923706055</v>
          </cell>
          <cell r="BA144">
            <v>6.369999885559082</v>
          </cell>
          <cell r="BB144">
            <v>0.5600000023841858</v>
          </cell>
          <cell r="BE144">
            <v>36.733380463785906</v>
          </cell>
          <cell r="BF144">
            <v>59.80720368782155</v>
          </cell>
          <cell r="BG144">
            <v>3.4594158483925455</v>
          </cell>
          <cell r="BH144">
            <v>1</v>
          </cell>
          <cell r="CS144">
            <v>41</v>
          </cell>
          <cell r="CT144">
            <v>2</v>
          </cell>
          <cell r="CU144">
            <v>11.930000305175781</v>
          </cell>
          <cell r="CW144">
            <v>21.010000228881836</v>
          </cell>
          <cell r="CX144">
            <v>0.3499999940395355</v>
          </cell>
          <cell r="CY144">
            <v>8.279999732971191</v>
          </cell>
          <cell r="CZ144">
            <v>11</v>
          </cell>
          <cell r="DA144">
            <v>1.8200000524520874</v>
          </cell>
          <cell r="DB144">
            <v>1.0700000524520874</v>
          </cell>
          <cell r="GX144">
            <v>50</v>
          </cell>
          <cell r="GY144">
            <v>50</v>
          </cell>
        </row>
        <row r="145">
          <cell r="A145">
            <v>291</v>
          </cell>
          <cell r="B145">
            <v>7372</v>
          </cell>
          <cell r="C145">
            <v>5000</v>
          </cell>
          <cell r="D145">
            <v>5</v>
          </cell>
          <cell r="E145">
            <v>780</v>
          </cell>
          <cell r="F145" t="str">
            <v>MMO</v>
          </cell>
          <cell r="G145" t="str">
            <v>Ag-Pd caps</v>
          </cell>
          <cell r="J145">
            <v>63</v>
          </cell>
          <cell r="K145">
            <v>63.61000061035156</v>
          </cell>
          <cell r="L145">
            <v>0.20000000298023224</v>
          </cell>
          <cell r="M145">
            <v>15.350000381469727</v>
          </cell>
          <cell r="O145">
            <v>0.6700000166893005</v>
          </cell>
          <cell r="P145">
            <v>0.6700000166893005</v>
          </cell>
          <cell r="Q145">
            <v>0.10999999940395355</v>
          </cell>
          <cell r="R145">
            <v>0.28999999165534973</v>
          </cell>
          <cell r="S145">
            <v>2.549999952316284</v>
          </cell>
          <cell r="T145">
            <v>3.7899999618530273</v>
          </cell>
          <cell r="U145">
            <v>3.7300000190734863</v>
          </cell>
          <cell r="X145">
            <v>-1</v>
          </cell>
          <cell r="Y145">
            <v>2.3103449516149004</v>
          </cell>
          <cell r="Z145">
            <v>0.1661237712667814</v>
          </cell>
          <cell r="AA145">
            <v>7.519999980926514</v>
          </cell>
          <cell r="AB145">
            <v>0.07370283028192753</v>
          </cell>
          <cell r="AC145">
            <v>0.07900943603030422</v>
          </cell>
          <cell r="AD145">
            <v>0.4355073210246034</v>
          </cell>
          <cell r="CS145">
            <v>42.33000183105469</v>
          </cell>
          <cell r="CT145">
            <v>0.5</v>
          </cell>
          <cell r="CU145">
            <v>12.710000038146973</v>
          </cell>
          <cell r="CW145">
            <v>10.25</v>
          </cell>
          <cell r="CX145">
            <v>0.46000000834465027</v>
          </cell>
          <cell r="CY145">
            <v>17.809999465942383</v>
          </cell>
          <cell r="CZ145">
            <v>11.989999771118164</v>
          </cell>
          <cell r="DA145">
            <v>2.440000057220459</v>
          </cell>
          <cell r="DB145">
            <v>1.2200000286102295</v>
          </cell>
          <cell r="GX145">
            <v>100</v>
          </cell>
          <cell r="GY145">
            <v>0</v>
          </cell>
        </row>
        <row r="146">
          <cell r="A146">
            <v>292</v>
          </cell>
          <cell r="B146">
            <v>7376</v>
          </cell>
          <cell r="C146">
            <v>2000</v>
          </cell>
          <cell r="D146">
            <v>2</v>
          </cell>
          <cell r="E146">
            <v>960</v>
          </cell>
          <cell r="F146" t="str">
            <v>QFM</v>
          </cell>
          <cell r="G146" t="str">
            <v>Ag-Pd caps</v>
          </cell>
          <cell r="J146">
            <v>50</v>
          </cell>
          <cell r="K146">
            <v>58.189998626708984</v>
          </cell>
          <cell r="L146">
            <v>1.3300000429153442</v>
          </cell>
          <cell r="M146">
            <v>19.3799991607666</v>
          </cell>
          <cell r="O146">
            <v>6.670000076293945</v>
          </cell>
          <cell r="P146">
            <v>6.670000076293945</v>
          </cell>
          <cell r="Q146">
            <v>0.23000000417232513</v>
          </cell>
          <cell r="R146">
            <v>1.5199999809265137</v>
          </cell>
          <cell r="S146">
            <v>6.570000171661377</v>
          </cell>
          <cell r="T146">
            <v>4.579999923706055</v>
          </cell>
          <cell r="U146">
            <v>1.5299999713897705</v>
          </cell>
          <cell r="X146">
            <v>-1</v>
          </cell>
          <cell r="Y146">
            <v>4.388157999994354</v>
          </cell>
          <cell r="Z146">
            <v>0.3390093114638449</v>
          </cell>
          <cell r="AA146">
            <v>6.109999895095825</v>
          </cell>
          <cell r="AB146">
            <v>0.33951049197640615</v>
          </cell>
          <cell r="AC146">
            <v>0.46643357332414204</v>
          </cell>
          <cell r="AD146">
            <v>0.2888597249126844</v>
          </cell>
          <cell r="CS146">
            <v>39.970001220703125</v>
          </cell>
          <cell r="CT146">
            <v>4.420000076293945</v>
          </cell>
          <cell r="CU146">
            <v>12.050000190734863</v>
          </cell>
          <cell r="CW146">
            <v>13.6899995803833</v>
          </cell>
          <cell r="CX146">
            <v>0.12999999523162842</v>
          </cell>
          <cell r="CY146">
            <v>12.210000038146973</v>
          </cell>
          <cell r="CZ146">
            <v>11.949999809265137</v>
          </cell>
          <cell r="DA146">
            <v>2.490000009536743</v>
          </cell>
          <cell r="DB146">
            <v>0.6800000071525574</v>
          </cell>
          <cell r="GX146">
            <v>100</v>
          </cell>
          <cell r="GY146">
            <v>0</v>
          </cell>
        </row>
        <row r="147">
          <cell r="A147">
            <v>292</v>
          </cell>
          <cell r="B147">
            <v>7377</v>
          </cell>
          <cell r="C147">
            <v>2000</v>
          </cell>
          <cell r="D147">
            <v>2</v>
          </cell>
          <cell r="E147">
            <v>940</v>
          </cell>
          <cell r="F147" t="str">
            <v>QFM</v>
          </cell>
          <cell r="G147" t="str">
            <v>Ag-Pd caps</v>
          </cell>
          <cell r="J147">
            <v>35</v>
          </cell>
          <cell r="K147">
            <v>57.66999816894531</v>
          </cell>
          <cell r="L147">
            <v>1.7100000381469727</v>
          </cell>
          <cell r="M147">
            <v>19.40999984741211</v>
          </cell>
          <cell r="O147">
            <v>4.260000228881836</v>
          </cell>
          <cell r="P147">
            <v>4.260000228881836</v>
          </cell>
          <cell r="Q147">
            <v>0.18000000715255737</v>
          </cell>
          <cell r="R147">
            <v>2.9100000858306885</v>
          </cell>
          <cell r="S147">
            <v>7.739999771118164</v>
          </cell>
          <cell r="T147">
            <v>4.690000057220459</v>
          </cell>
          <cell r="U147">
            <v>1.4199999570846558</v>
          </cell>
          <cell r="X147">
            <v>-1</v>
          </cell>
          <cell r="Y147">
            <v>1.4639175612483792</v>
          </cell>
          <cell r="Z147">
            <v>0.3987635152995697</v>
          </cell>
          <cell r="AA147">
            <v>6.110000014305115</v>
          </cell>
          <cell r="AB147">
            <v>0.37951807796712833</v>
          </cell>
          <cell r="AC147">
            <v>0.32078314181765993</v>
          </cell>
          <cell r="AD147">
            <v>0.5490578954249651</v>
          </cell>
          <cell r="CS147">
            <v>40</v>
          </cell>
          <cell r="CT147">
            <v>4.070000171661377</v>
          </cell>
          <cell r="CU147">
            <v>13.430000305175781</v>
          </cell>
          <cell r="CW147">
            <v>9.140000343322754</v>
          </cell>
          <cell r="CX147">
            <v>0.11999999731779099</v>
          </cell>
          <cell r="CY147">
            <v>15.3100004196167</v>
          </cell>
          <cell r="CZ147">
            <v>12.6899995803833</v>
          </cell>
          <cell r="DA147">
            <v>2.4800000190734863</v>
          </cell>
          <cell r="DB147">
            <v>0.6200000047683716</v>
          </cell>
          <cell r="GX147">
            <v>100</v>
          </cell>
          <cell r="GY147">
            <v>0</v>
          </cell>
        </row>
        <row r="148">
          <cell r="A148">
            <v>292</v>
          </cell>
          <cell r="B148">
            <v>7378</v>
          </cell>
          <cell r="C148">
            <v>2000</v>
          </cell>
          <cell r="D148">
            <v>2</v>
          </cell>
          <cell r="E148">
            <v>940</v>
          </cell>
          <cell r="F148" t="str">
            <v>QFM</v>
          </cell>
          <cell r="G148" t="str">
            <v>Ag-Pd caps</v>
          </cell>
          <cell r="J148">
            <v>168</v>
          </cell>
          <cell r="K148">
            <v>60.290000915527344</v>
          </cell>
          <cell r="L148">
            <v>1.4600000381469727</v>
          </cell>
          <cell r="M148">
            <v>21.440000534057617</v>
          </cell>
          <cell r="O148">
            <v>2.5999999046325684</v>
          </cell>
          <cell r="P148">
            <v>2.5999999046325684</v>
          </cell>
          <cell r="Q148">
            <v>0.17000000178813934</v>
          </cell>
          <cell r="R148">
            <v>0.28999999165534973</v>
          </cell>
          <cell r="S148">
            <v>6.710000038146973</v>
          </cell>
          <cell r="T148">
            <v>5.019999980926514</v>
          </cell>
          <cell r="U148">
            <v>2.0199999809265137</v>
          </cell>
          <cell r="X148">
            <v>-1</v>
          </cell>
          <cell r="Y148">
            <v>8.965517170505771</v>
          </cell>
          <cell r="Z148">
            <v>0.3129664118938842</v>
          </cell>
          <cell r="AA148">
            <v>7.039999961853027</v>
          </cell>
          <cell r="AB148">
            <v>0.16012084256658862</v>
          </cell>
          <cell r="AC148">
            <v>0.26183282394520896</v>
          </cell>
          <cell r="AD148">
            <v>0.16583958562905748</v>
          </cell>
          <cell r="CS148">
            <v>40.72999954223633</v>
          </cell>
          <cell r="CT148">
            <v>4.889999866485596</v>
          </cell>
          <cell r="CU148">
            <v>13.970000267028809</v>
          </cell>
          <cell r="CW148">
            <v>9.859999656677246</v>
          </cell>
          <cell r="CX148">
            <v>0.15000000596046448</v>
          </cell>
          <cell r="CY148">
            <v>13.65999984741211</v>
          </cell>
          <cell r="CZ148">
            <v>11.979999542236328</v>
          </cell>
          <cell r="DA148">
            <v>2.390000104904175</v>
          </cell>
          <cell r="DB148">
            <v>1.0499999523162842</v>
          </cell>
          <cell r="GX148">
            <v>100</v>
          </cell>
          <cell r="GY148">
            <v>0</v>
          </cell>
        </row>
        <row r="149">
          <cell r="A149">
            <v>292</v>
          </cell>
          <cell r="B149">
            <v>7379</v>
          </cell>
          <cell r="C149">
            <v>2000</v>
          </cell>
          <cell r="D149">
            <v>2</v>
          </cell>
          <cell r="E149">
            <v>940</v>
          </cell>
          <cell r="F149" t="str">
            <v>QFM</v>
          </cell>
          <cell r="G149" t="str">
            <v>Ag-Pd caps</v>
          </cell>
          <cell r="J149">
            <v>64</v>
          </cell>
          <cell r="K149">
            <v>61.849998474121094</v>
          </cell>
          <cell r="L149">
            <v>0.8399999737739563</v>
          </cell>
          <cell r="M149">
            <v>21.09000015258789</v>
          </cell>
          <cell r="O149">
            <v>2.75</v>
          </cell>
          <cell r="P149">
            <v>2.75</v>
          </cell>
          <cell r="Q149">
            <v>0.10000000149011612</v>
          </cell>
          <cell r="R149">
            <v>0.46000000834465027</v>
          </cell>
          <cell r="S149">
            <v>6.070000171661377</v>
          </cell>
          <cell r="T149">
            <v>5.039999961853027</v>
          </cell>
          <cell r="U149">
            <v>1.7999999523162842</v>
          </cell>
          <cell r="X149">
            <v>-1</v>
          </cell>
          <cell r="Y149">
            <v>5.9782607611163145</v>
          </cell>
          <cell r="Z149">
            <v>0.2878141359765019</v>
          </cell>
          <cell r="AA149">
            <v>6.8399999141693115</v>
          </cell>
          <cell r="AB149">
            <v>0.18258706691468643</v>
          </cell>
          <cell r="AC149">
            <v>0.27363184290573606</v>
          </cell>
          <cell r="AD149">
            <v>0.22967475052280595</v>
          </cell>
          <cell r="CS149">
            <v>40.95000076293945</v>
          </cell>
          <cell r="CT149">
            <v>4.489999771118164</v>
          </cell>
          <cell r="CU149">
            <v>14.029999732971191</v>
          </cell>
          <cell r="CW149">
            <v>11.100000381469727</v>
          </cell>
          <cell r="CX149">
            <v>0.12999999523162842</v>
          </cell>
          <cell r="CY149">
            <v>12.8100004196167</v>
          </cell>
          <cell r="CZ149">
            <v>12</v>
          </cell>
          <cell r="DA149">
            <v>2.4100000858306885</v>
          </cell>
          <cell r="DB149">
            <v>1.0299999713897705</v>
          </cell>
          <cell r="GX149">
            <v>100</v>
          </cell>
          <cell r="GY149">
            <v>0</v>
          </cell>
        </row>
        <row r="150">
          <cell r="A150">
            <v>292</v>
          </cell>
          <cell r="B150">
            <v>7380</v>
          </cell>
          <cell r="C150">
            <v>2000</v>
          </cell>
          <cell r="D150">
            <v>2</v>
          </cell>
          <cell r="E150">
            <v>920</v>
          </cell>
          <cell r="F150" t="str">
            <v>QFM</v>
          </cell>
          <cell r="G150" t="str">
            <v>Ag-Pd caps</v>
          </cell>
          <cell r="J150">
            <v>48</v>
          </cell>
          <cell r="K150">
            <v>64.5199966430664</v>
          </cell>
          <cell r="L150">
            <v>0.6800000071525574</v>
          </cell>
          <cell r="M150">
            <v>20.360000610351562</v>
          </cell>
          <cell r="O150">
            <v>2.630000114440918</v>
          </cell>
          <cell r="P150">
            <v>2.630000114440918</v>
          </cell>
          <cell r="Q150">
            <v>0.12999999523162842</v>
          </cell>
          <cell r="R150">
            <v>0.23000000417232513</v>
          </cell>
          <cell r="S150">
            <v>5.239999771118164</v>
          </cell>
          <cell r="T150">
            <v>4.099999904632568</v>
          </cell>
          <cell r="U150">
            <v>2.109999895095825</v>
          </cell>
          <cell r="X150">
            <v>-1</v>
          </cell>
          <cell r="Y150">
            <v>11.434782898831678</v>
          </cell>
          <cell r="Z150">
            <v>0.25736736807630595</v>
          </cell>
          <cell r="AA150">
            <v>6.2099997997283936</v>
          </cell>
          <cell r="AB150">
            <v>0.1703417944104318</v>
          </cell>
          <cell r="AC150">
            <v>0.2899669391531581</v>
          </cell>
          <cell r="AD150">
            <v>0.13485712217679893</v>
          </cell>
          <cell r="CS150">
            <v>40.29999923706055</v>
          </cell>
          <cell r="CT150">
            <v>4.5</v>
          </cell>
          <cell r="CU150">
            <v>14.260000228881836</v>
          </cell>
          <cell r="CW150">
            <v>11.539999961853027</v>
          </cell>
          <cell r="CX150">
            <v>0.11999999731779099</v>
          </cell>
          <cell r="CY150">
            <v>12.640000343322754</v>
          </cell>
          <cell r="CZ150">
            <v>11.710000038146973</v>
          </cell>
          <cell r="DA150">
            <v>2.3499999046325684</v>
          </cell>
          <cell r="DB150">
            <v>1.2799999713897705</v>
          </cell>
          <cell r="GX150">
            <v>100</v>
          </cell>
          <cell r="GY150">
            <v>0</v>
          </cell>
        </row>
        <row r="151">
          <cell r="A151">
            <v>292</v>
          </cell>
          <cell r="B151">
            <v>7381</v>
          </cell>
          <cell r="C151">
            <v>2000</v>
          </cell>
          <cell r="D151">
            <v>2</v>
          </cell>
          <cell r="E151">
            <v>865</v>
          </cell>
          <cell r="F151" t="str">
            <v>QFM</v>
          </cell>
          <cell r="G151" t="str">
            <v>Ag-Pd caps</v>
          </cell>
          <cell r="J151">
            <v>42</v>
          </cell>
          <cell r="K151">
            <v>67.80000305175781</v>
          </cell>
          <cell r="L151">
            <v>0.6100000143051147</v>
          </cell>
          <cell r="M151">
            <v>18.93000030517578</v>
          </cell>
          <cell r="O151">
            <v>1.8300000429153442</v>
          </cell>
          <cell r="P151">
            <v>1.8300000429153442</v>
          </cell>
          <cell r="Q151">
            <v>0.10000000149011612</v>
          </cell>
          <cell r="R151">
            <v>0.18000000715255737</v>
          </cell>
          <cell r="S151">
            <v>3.059999942779541</v>
          </cell>
          <cell r="T151">
            <v>4.980000019073486</v>
          </cell>
          <cell r="U151">
            <v>2.5</v>
          </cell>
          <cell r="X151">
            <v>-1</v>
          </cell>
          <cell r="Y151">
            <v>10.166666501098215</v>
          </cell>
          <cell r="Z151">
            <v>0.1616481718673235</v>
          </cell>
          <cell r="AA151">
            <v>7.480000019073486</v>
          </cell>
          <cell r="AB151">
            <v>0.11538461755873307</v>
          </cell>
          <cell r="AC151">
            <v>0.1928345658148045</v>
          </cell>
          <cell r="AD151">
            <v>0.1491690360840905</v>
          </cell>
          <cell r="CS151">
            <v>40.31999969482422</v>
          </cell>
          <cell r="CT151">
            <v>4.130000114440918</v>
          </cell>
          <cell r="CU151">
            <v>13.420000076293945</v>
          </cell>
          <cell r="CW151">
            <v>13.640000343322754</v>
          </cell>
          <cell r="CX151">
            <v>0.09000000357627869</v>
          </cell>
          <cell r="CY151">
            <v>12.279999732971191</v>
          </cell>
          <cell r="CZ151">
            <v>11.670000076293945</v>
          </cell>
          <cell r="DA151">
            <v>2.5199999809265137</v>
          </cell>
          <cell r="DB151">
            <v>0.6499999761581421</v>
          </cell>
          <cell r="GX151">
            <v>100</v>
          </cell>
          <cell r="GY151">
            <v>0</v>
          </cell>
        </row>
        <row r="152">
          <cell r="A152">
            <v>292</v>
          </cell>
          <cell r="B152">
            <v>7382</v>
          </cell>
          <cell r="C152">
            <v>2000</v>
          </cell>
          <cell r="D152">
            <v>2</v>
          </cell>
          <cell r="E152">
            <v>940</v>
          </cell>
          <cell r="F152" t="str">
            <v>QFM</v>
          </cell>
          <cell r="G152" t="str">
            <v>Ag-Pd caps</v>
          </cell>
          <cell r="J152">
            <v>47</v>
          </cell>
          <cell r="K152">
            <v>53.029998779296875</v>
          </cell>
          <cell r="L152">
            <v>2.2899999618530273</v>
          </cell>
          <cell r="M152">
            <v>19.139999389648438</v>
          </cell>
          <cell r="O152">
            <v>7.630000114440918</v>
          </cell>
          <cell r="P152">
            <v>7.630000114440918</v>
          </cell>
          <cell r="Q152">
            <v>0.6800000071525574</v>
          </cell>
          <cell r="R152">
            <v>3.380000114440918</v>
          </cell>
          <cell r="S152">
            <v>8.920000076293945</v>
          </cell>
          <cell r="T152">
            <v>3.819999933242798</v>
          </cell>
          <cell r="U152">
            <v>1.1100000143051147</v>
          </cell>
          <cell r="X152">
            <v>-1</v>
          </cell>
          <cell r="Y152">
            <v>2.2573964071308876</v>
          </cell>
          <cell r="Z152">
            <v>0.46603972626656326</v>
          </cell>
          <cell r="AA152">
            <v>4.929999947547913</v>
          </cell>
          <cell r="AB152">
            <v>0.45138018143189995</v>
          </cell>
          <cell r="AC152">
            <v>0.4786700144284371</v>
          </cell>
          <cell r="AD152">
            <v>0.4412153494156626</v>
          </cell>
          <cell r="CS152">
            <v>40.54999923706055</v>
          </cell>
          <cell r="CT152">
            <v>4.949999809265137</v>
          </cell>
          <cell r="CU152">
            <v>13.5600004196167</v>
          </cell>
          <cell r="CW152">
            <v>9.869999885559082</v>
          </cell>
          <cell r="CX152">
            <v>0.1599999964237213</v>
          </cell>
          <cell r="CY152">
            <v>13.449999809265137</v>
          </cell>
          <cell r="CZ152">
            <v>12.5600004196167</v>
          </cell>
          <cell r="DA152">
            <v>2.4200000762939453</v>
          </cell>
          <cell r="DB152">
            <v>0.6000000238418579</v>
          </cell>
          <cell r="GX152">
            <v>75</v>
          </cell>
          <cell r="GY152">
            <v>25</v>
          </cell>
        </row>
        <row r="153">
          <cell r="A153">
            <v>292</v>
          </cell>
          <cell r="B153">
            <v>7383</v>
          </cell>
          <cell r="C153">
            <v>1000</v>
          </cell>
          <cell r="D153">
            <v>1</v>
          </cell>
          <cell r="E153">
            <v>920</v>
          </cell>
          <cell r="F153" t="str">
            <v>QFM</v>
          </cell>
          <cell r="G153" t="str">
            <v>Ag-Pd caps</v>
          </cell>
          <cell r="J153">
            <v>60</v>
          </cell>
          <cell r="K153">
            <v>53.209999084472656</v>
          </cell>
          <cell r="L153">
            <v>2.4600000381469727</v>
          </cell>
          <cell r="M153">
            <v>19.040000915527344</v>
          </cell>
          <cell r="O153">
            <v>7.349999904632568</v>
          </cell>
          <cell r="P153">
            <v>7.349999904632568</v>
          </cell>
          <cell r="Q153">
            <v>0.15000000596046448</v>
          </cell>
          <cell r="R153">
            <v>2.819999933242798</v>
          </cell>
          <cell r="S153">
            <v>7.78000020980835</v>
          </cell>
          <cell r="T153">
            <v>4.860000133514404</v>
          </cell>
          <cell r="U153">
            <v>2.319999933242798</v>
          </cell>
          <cell r="X153">
            <v>-1</v>
          </cell>
          <cell r="Y153">
            <v>2.606383006605463</v>
          </cell>
          <cell r="Z153">
            <v>0.4086134367495575</v>
          </cell>
          <cell r="AA153">
            <v>7.180000066757202</v>
          </cell>
          <cell r="AB153">
            <v>0.37435158047608247</v>
          </cell>
          <cell r="AC153">
            <v>0.42363112075119197</v>
          </cell>
          <cell r="AD153">
            <v>0.40613114111628434</v>
          </cell>
          <cell r="CS153">
            <v>40.279998779296875</v>
          </cell>
          <cell r="CT153">
            <v>5.710000038146973</v>
          </cell>
          <cell r="CU153">
            <v>12.880000114440918</v>
          </cell>
          <cell r="CW153">
            <v>9.399999618530273</v>
          </cell>
          <cell r="CX153">
            <v>0.11999999731779099</v>
          </cell>
          <cell r="CY153">
            <v>13.720000267028809</v>
          </cell>
          <cell r="CZ153">
            <v>12.4399995803833</v>
          </cell>
          <cell r="DA153">
            <v>2.5199999809265137</v>
          </cell>
          <cell r="DB153">
            <v>0.75</v>
          </cell>
          <cell r="GX153">
            <v>100</v>
          </cell>
          <cell r="GY153">
            <v>0</v>
          </cell>
        </row>
        <row r="154">
          <cell r="A154">
            <v>292</v>
          </cell>
          <cell r="B154">
            <v>7384</v>
          </cell>
          <cell r="C154">
            <v>1000</v>
          </cell>
          <cell r="D154">
            <v>1</v>
          </cell>
          <cell r="E154">
            <v>900</v>
          </cell>
          <cell r="F154" t="str">
            <v>QFM</v>
          </cell>
          <cell r="G154" t="str">
            <v>Ag-Pd caps</v>
          </cell>
          <cell r="J154">
            <v>89</v>
          </cell>
          <cell r="K154">
            <v>62.470001220703125</v>
          </cell>
          <cell r="L154">
            <v>1.2400000095367432</v>
          </cell>
          <cell r="M154">
            <v>18.489999771118164</v>
          </cell>
          <cell r="O154">
            <v>4.21999979019165</v>
          </cell>
          <cell r="P154">
            <v>4.21999979019165</v>
          </cell>
          <cell r="Q154">
            <v>0.10999999940395355</v>
          </cell>
          <cell r="R154">
            <v>1.2699999809265137</v>
          </cell>
          <cell r="S154">
            <v>4.329999923706055</v>
          </cell>
          <cell r="T154">
            <v>5.510000228881836</v>
          </cell>
          <cell r="U154">
            <v>2.359999895095825</v>
          </cell>
          <cell r="X154">
            <v>-1</v>
          </cell>
          <cell r="Y154">
            <v>3.322834530369834</v>
          </cell>
          <cell r="Z154">
            <v>0.2341806369554218</v>
          </cell>
          <cell r="AA154">
            <v>7.870000123977661</v>
          </cell>
          <cell r="AB154">
            <v>0.2529940046828193</v>
          </cell>
          <cell r="AC154">
            <v>0.315868250249068</v>
          </cell>
          <cell r="AD154">
            <v>0.3491364595755736</v>
          </cell>
          <cell r="CS154">
            <v>40.970001220703125</v>
          </cell>
          <cell r="CT154">
            <v>4.590000152587891</v>
          </cell>
          <cell r="CU154">
            <v>13.050000190734863</v>
          </cell>
          <cell r="CW154">
            <v>12.800000190734863</v>
          </cell>
          <cell r="CX154">
            <v>0.1599999964237213</v>
          </cell>
          <cell r="CY154">
            <v>12.40999984741211</v>
          </cell>
          <cell r="CZ154">
            <v>12</v>
          </cell>
          <cell r="DA154">
            <v>2.6700000762939453</v>
          </cell>
          <cell r="DB154">
            <v>0.8399999737739563</v>
          </cell>
          <cell r="GX154">
            <v>100</v>
          </cell>
          <cell r="GY154">
            <v>0</v>
          </cell>
        </row>
        <row r="155">
          <cell r="A155">
            <v>295</v>
          </cell>
          <cell r="B155">
            <v>7439</v>
          </cell>
          <cell r="C155">
            <v>1000</v>
          </cell>
          <cell r="D155">
            <v>1</v>
          </cell>
          <cell r="E155">
            <v>825</v>
          </cell>
          <cell r="F155" t="str">
            <v>QFM*</v>
          </cell>
          <cell r="G155" t="str">
            <v>Ag-Pd caps</v>
          </cell>
          <cell r="J155">
            <v>120</v>
          </cell>
          <cell r="K155">
            <v>72.80999755859375</v>
          </cell>
          <cell r="L155">
            <v>0.18000000715255737</v>
          </cell>
          <cell r="M155">
            <v>15.390000343322754</v>
          </cell>
          <cell r="O155">
            <v>1.7799999713897705</v>
          </cell>
          <cell r="P155">
            <v>1.7799999713897705</v>
          </cell>
          <cell r="Q155">
            <v>0.03999999910593033</v>
          </cell>
          <cell r="R155">
            <v>0.30000001192092896</v>
          </cell>
          <cell r="S155">
            <v>2.369999885559082</v>
          </cell>
          <cell r="T155">
            <v>3.630000114440918</v>
          </cell>
          <cell r="U155">
            <v>3.4200000762939453</v>
          </cell>
          <cell r="V155">
            <v>0.09000000357627869</v>
          </cell>
          <cell r="X155">
            <v>-1</v>
          </cell>
          <cell r="Y155">
            <v>5.933333002196431</v>
          </cell>
          <cell r="Z155">
            <v>0.15399609049309423</v>
          </cell>
          <cell r="AA155">
            <v>7.050000190734863</v>
          </cell>
          <cell r="AB155">
            <v>0.13033953723228872</v>
          </cell>
          <cell r="AC155">
            <v>0.19496165799097032</v>
          </cell>
          <cell r="AD155">
            <v>0.23101211192618124</v>
          </cell>
          <cell r="AS155">
            <v>58.560001373291016</v>
          </cell>
          <cell r="AT155">
            <v>0</v>
          </cell>
          <cell r="AU155">
            <v>26.280000686645508</v>
          </cell>
          <cell r="AW155">
            <v>0.38999998569488525</v>
          </cell>
          <cell r="AX155">
            <v>0</v>
          </cell>
          <cell r="AY155">
            <v>0</v>
          </cell>
          <cell r="AZ155">
            <v>8.550000190734863</v>
          </cell>
          <cell r="BA155">
            <v>6.159999847412109</v>
          </cell>
          <cell r="BB155">
            <v>0.46000000834465027</v>
          </cell>
          <cell r="BE155">
            <v>42.232781825842224</v>
          </cell>
          <cell r="BF155">
            <v>55.06183676179792</v>
          </cell>
          <cell r="BG155">
            <v>2.7053814123598556</v>
          </cell>
          <cell r="BH155">
            <v>1</v>
          </cell>
          <cell r="CA155">
            <v>49.68000030517578</v>
          </cell>
          <cell r="CB155">
            <v>0.3400000035762787</v>
          </cell>
          <cell r="CC155">
            <v>3.8499999046325684</v>
          </cell>
          <cell r="CE155">
            <v>29.690000534057617</v>
          </cell>
          <cell r="CF155">
            <v>0.75</v>
          </cell>
          <cell r="CG155">
            <v>15.069999694824219</v>
          </cell>
          <cell r="CH155">
            <v>1.5</v>
          </cell>
          <cell r="CM155">
            <v>47.499006979198455</v>
          </cell>
          <cell r="CN155">
            <v>45.937879795720626</v>
          </cell>
          <cell r="CO155">
            <v>3.2866522539334526</v>
          </cell>
          <cell r="CP155">
            <v>50.775467950345934</v>
          </cell>
          <cell r="CQ155">
            <v>52.41879407731266</v>
          </cell>
          <cell r="CR155">
            <v>1</v>
          </cell>
          <cell r="CS155">
            <v>45.15999984741211</v>
          </cell>
          <cell r="CT155">
            <v>1.7799999713897705</v>
          </cell>
          <cell r="CU155">
            <v>12.109999656677246</v>
          </cell>
          <cell r="CW155">
            <v>17.3700008392334</v>
          </cell>
          <cell r="CX155">
            <v>0.27000001072883606</v>
          </cell>
          <cell r="CY155">
            <v>10.170000076293945</v>
          </cell>
          <cell r="CZ155">
            <v>8.800000190734863</v>
          </cell>
          <cell r="DA155">
            <v>1.5</v>
          </cell>
          <cell r="DB155">
            <v>0.4399999976158142</v>
          </cell>
          <cell r="DK155">
            <v>0</v>
          </cell>
          <cell r="DL155">
            <v>49.779998779296875</v>
          </cell>
          <cell r="DM155">
            <v>0</v>
          </cell>
          <cell r="DO155">
            <v>47.869998931884766</v>
          </cell>
          <cell r="DP155">
            <v>0.6700000166893005</v>
          </cell>
          <cell r="DQ155">
            <v>1.6799999475479126</v>
          </cell>
          <cell r="DW155">
            <v>0.6230287707045916</v>
          </cell>
          <cell r="DX155">
            <v>0</v>
          </cell>
          <cell r="DY155">
            <v>0</v>
          </cell>
          <cell r="DZ155">
            <v>0.6662491152663155</v>
          </cell>
          <cell r="EA155">
            <v>0.041677001923788454</v>
          </cell>
          <cell r="EB155">
            <v>0</v>
          </cell>
          <cell r="EC155">
            <v>1.3309548878946955</v>
          </cell>
          <cell r="ED155">
            <v>0.46810660253864694</v>
          </cell>
          <cell r="EE155">
            <v>0</v>
          </cell>
          <cell r="EG155">
            <v>0.5005797877343449</v>
          </cell>
          <cell r="EH155">
            <v>0.0313136097270082</v>
          </cell>
          <cell r="EI155">
            <v>0</v>
          </cell>
          <cell r="EJ155">
            <v>-0.2695432050772939</v>
          </cell>
          <cell r="EK155">
            <v>0.7701229928116388</v>
          </cell>
          <cell r="EL155">
            <v>1</v>
          </cell>
          <cell r="EM155">
            <v>0</v>
          </cell>
          <cell r="EN155">
            <v>1</v>
          </cell>
          <cell r="EO155">
            <v>0</v>
          </cell>
          <cell r="EP155">
            <v>0.03907184876235821</v>
          </cell>
          <cell r="EQ155">
            <v>0</v>
          </cell>
          <cell r="ER155">
            <v>0.03907184876235821</v>
          </cell>
          <cell r="ES155" t="e">
            <v>#DIV/0!</v>
          </cell>
          <cell r="ET155">
            <v>3.9071848762358212</v>
          </cell>
          <cell r="EU155">
            <v>1.4277849604531345</v>
          </cell>
          <cell r="EW155">
            <v>1</v>
          </cell>
          <cell r="GX155">
            <v>25</v>
          </cell>
          <cell r="GY155">
            <v>75</v>
          </cell>
        </row>
        <row r="156">
          <cell r="A156">
            <v>295</v>
          </cell>
          <cell r="B156">
            <v>7446</v>
          </cell>
          <cell r="C156">
            <v>1000</v>
          </cell>
          <cell r="D156">
            <v>1</v>
          </cell>
          <cell r="E156">
            <v>725</v>
          </cell>
          <cell r="F156" t="str">
            <v>QFM*</v>
          </cell>
          <cell r="G156" t="str">
            <v>Ag-Pd caps</v>
          </cell>
          <cell r="J156">
            <v>336</v>
          </cell>
          <cell r="K156">
            <v>71.9800033569336</v>
          </cell>
          <cell r="L156">
            <v>0.12999999523162842</v>
          </cell>
          <cell r="M156">
            <v>16.049999237060547</v>
          </cell>
          <cell r="O156">
            <v>0.8600000143051147</v>
          </cell>
          <cell r="P156">
            <v>0.8600000143051147</v>
          </cell>
          <cell r="Q156">
            <v>0.05000000074505806</v>
          </cell>
          <cell r="R156">
            <v>0.15000000596046448</v>
          </cell>
          <cell r="S156">
            <v>2.380000114440918</v>
          </cell>
          <cell r="T156">
            <v>4.489999771118164</v>
          </cell>
          <cell r="U156">
            <v>3.8499999046325684</v>
          </cell>
          <cell r="V156">
            <v>0.05000000074505806</v>
          </cell>
          <cell r="X156">
            <v>-1</v>
          </cell>
          <cell r="Y156">
            <v>5.7333332008785725</v>
          </cell>
          <cell r="Z156">
            <v>0.14828661854047537</v>
          </cell>
          <cell r="AA156">
            <v>8.339999675750732</v>
          </cell>
          <cell r="AB156">
            <v>0.062032088980723536</v>
          </cell>
          <cell r="AC156">
            <v>0.0919786141460014</v>
          </cell>
          <cell r="AD156">
            <v>0.23715950343252765</v>
          </cell>
          <cell r="AS156">
            <v>61.77000045776367</v>
          </cell>
          <cell r="AT156">
            <v>0</v>
          </cell>
          <cell r="AU156">
            <v>25.139999389648438</v>
          </cell>
          <cell r="AW156">
            <v>0.12999999523162842</v>
          </cell>
          <cell r="AX156">
            <v>0</v>
          </cell>
          <cell r="AY156">
            <v>0</v>
          </cell>
          <cell r="AZ156">
            <v>7</v>
          </cell>
          <cell r="BA156">
            <v>7.130000114440918</v>
          </cell>
          <cell r="BB156">
            <v>0.6899999976158142</v>
          </cell>
          <cell r="BE156">
            <v>33.77707326200042</v>
          </cell>
          <cell r="BF156">
            <v>62.25868469744273</v>
          </cell>
          <cell r="BG156">
            <v>3.9642420405568544</v>
          </cell>
          <cell r="BH156">
            <v>1</v>
          </cell>
          <cell r="CS156">
            <v>45.150001525878906</v>
          </cell>
          <cell r="CT156">
            <v>1.0499999523162842</v>
          </cell>
          <cell r="CU156">
            <v>10.9399995803833</v>
          </cell>
          <cell r="CW156">
            <v>21.31999969482422</v>
          </cell>
          <cell r="CX156">
            <v>0.4000000059604645</v>
          </cell>
          <cell r="CY156">
            <v>8.640000343322754</v>
          </cell>
          <cell r="CZ156">
            <v>8.989999771118164</v>
          </cell>
          <cell r="DA156">
            <v>1.7999999523162842</v>
          </cell>
          <cell r="DB156">
            <v>0.4000000059604645</v>
          </cell>
          <cell r="GX156">
            <v>50</v>
          </cell>
          <cell r="GY156">
            <v>50</v>
          </cell>
        </row>
        <row r="157">
          <cell r="A157">
            <v>295</v>
          </cell>
          <cell r="B157">
            <v>7447</v>
          </cell>
          <cell r="C157">
            <v>1000</v>
          </cell>
          <cell r="D157">
            <v>1</v>
          </cell>
          <cell r="E157">
            <v>750</v>
          </cell>
          <cell r="F157" t="str">
            <v>QFM*</v>
          </cell>
          <cell r="G157" t="str">
            <v>Ag-Pd caps</v>
          </cell>
          <cell r="J157">
            <v>316</v>
          </cell>
          <cell r="K157">
            <v>72.16000366210938</v>
          </cell>
          <cell r="L157">
            <v>0.12999999523162842</v>
          </cell>
          <cell r="M157">
            <v>15.989999771118164</v>
          </cell>
          <cell r="O157">
            <v>0.949999988079071</v>
          </cell>
          <cell r="P157">
            <v>0.949999988079071</v>
          </cell>
          <cell r="Q157">
            <v>0.07000000029802322</v>
          </cell>
          <cell r="R157">
            <v>0.14000000059604645</v>
          </cell>
          <cell r="S157">
            <v>2.4100000858306885</v>
          </cell>
          <cell r="T157">
            <v>4.610000133514404</v>
          </cell>
          <cell r="U157">
            <v>3.4800000190734863</v>
          </cell>
          <cell r="V157">
            <v>0.05999999865889549</v>
          </cell>
          <cell r="X157">
            <v>-1</v>
          </cell>
          <cell r="Y157">
            <v>6.785714171674787</v>
          </cell>
          <cell r="Z157">
            <v>0.15071920702486413</v>
          </cell>
          <cell r="AA157">
            <v>8.09000015258789</v>
          </cell>
          <cell r="AB157">
            <v>0.06699346243702439</v>
          </cell>
          <cell r="AC157">
            <v>0.10348583588892708</v>
          </cell>
          <cell r="AD157">
            <v>0.20803044523937786</v>
          </cell>
          <cell r="AS157">
            <v>59.119998931884766</v>
          </cell>
          <cell r="AT157">
            <v>0.10000000149011612</v>
          </cell>
          <cell r="AU157">
            <v>25.959999084472656</v>
          </cell>
          <cell r="AW157">
            <v>0.75</v>
          </cell>
          <cell r="AX157">
            <v>0</v>
          </cell>
          <cell r="AY157">
            <v>0</v>
          </cell>
          <cell r="AZ157">
            <v>6.920000076293945</v>
          </cell>
          <cell r="BA157">
            <v>6.869999885559082</v>
          </cell>
          <cell r="BB157">
            <v>0.6600000262260437</v>
          </cell>
          <cell r="BE157">
            <v>34.36307343185873</v>
          </cell>
          <cell r="BF157">
            <v>61.734659835093176</v>
          </cell>
          <cell r="BG157">
            <v>3.902266733048087</v>
          </cell>
          <cell r="BH157">
            <v>1</v>
          </cell>
          <cell r="CS157">
            <v>44.880001068115234</v>
          </cell>
          <cell r="CT157">
            <v>1.440000057220459</v>
          </cell>
          <cell r="CU157">
            <v>11.829999923706055</v>
          </cell>
          <cell r="CW157">
            <v>19.6200008392334</v>
          </cell>
          <cell r="CX157">
            <v>0.3499999940395355</v>
          </cell>
          <cell r="CY157">
            <v>8.90999984741211</v>
          </cell>
          <cell r="CZ157">
            <v>10.0600004196167</v>
          </cell>
          <cell r="DA157">
            <v>1.559999942779541</v>
          </cell>
          <cell r="DB157">
            <v>0.7200000286102295</v>
          </cell>
          <cell r="GX157">
            <v>50</v>
          </cell>
          <cell r="GY157">
            <v>50</v>
          </cell>
        </row>
        <row r="158">
          <cell r="A158">
            <v>295</v>
          </cell>
          <cell r="B158">
            <v>7448</v>
          </cell>
          <cell r="C158">
            <v>1000</v>
          </cell>
          <cell r="D158">
            <v>1</v>
          </cell>
          <cell r="E158">
            <v>775</v>
          </cell>
          <cell r="F158" t="str">
            <v>QFM*</v>
          </cell>
          <cell r="G158" t="str">
            <v>Ag-Pd caps</v>
          </cell>
          <cell r="J158">
            <v>150</v>
          </cell>
          <cell r="K158">
            <v>72.29000091552734</v>
          </cell>
          <cell r="L158">
            <v>0.18000000715255737</v>
          </cell>
          <cell r="M158">
            <v>15.729999542236328</v>
          </cell>
          <cell r="O158">
            <v>1.6399999856948853</v>
          </cell>
          <cell r="P158">
            <v>1.6399999856948853</v>
          </cell>
          <cell r="Q158">
            <v>0.07000000029802322</v>
          </cell>
          <cell r="R158">
            <v>0.30000001192092896</v>
          </cell>
          <cell r="S158">
            <v>3.309999942779541</v>
          </cell>
          <cell r="T158">
            <v>4.329999923706055</v>
          </cell>
          <cell r="U158">
            <v>2</v>
          </cell>
          <cell r="V158">
            <v>0.14000000059604645</v>
          </cell>
          <cell r="X158">
            <v>-1</v>
          </cell>
          <cell r="Y158">
            <v>5.466666401757145</v>
          </cell>
          <cell r="Z158">
            <v>0.2104259401846721</v>
          </cell>
          <cell r="AA158">
            <v>6.329999923706055</v>
          </cell>
          <cell r="AB158">
            <v>0.13542926425921317</v>
          </cell>
          <cell r="AC158">
            <v>0.19830713437694317</v>
          </cell>
          <cell r="AD158">
            <v>0.24588369590616976</v>
          </cell>
          <cell r="AS158">
            <v>57.40999984741211</v>
          </cell>
          <cell r="AT158">
            <v>0.10999999940395355</v>
          </cell>
          <cell r="AU158">
            <v>26.579999923706055</v>
          </cell>
          <cell r="AW158">
            <v>0.5699999928474426</v>
          </cell>
          <cell r="AX158">
            <v>0</v>
          </cell>
          <cell r="AY158">
            <v>0</v>
          </cell>
          <cell r="AZ158">
            <v>9.239999771118164</v>
          </cell>
          <cell r="BA158">
            <v>5.880000114440918</v>
          </cell>
          <cell r="BB158">
            <v>0.20000000298023224</v>
          </cell>
          <cell r="BE158">
            <v>45.92747959695783</v>
          </cell>
          <cell r="BF158">
            <v>52.88888552929243</v>
          </cell>
          <cell r="BG158">
            <v>1.1836348737497389</v>
          </cell>
          <cell r="BH158">
            <v>1</v>
          </cell>
          <cell r="CS158">
            <v>44</v>
          </cell>
          <cell r="CT158">
            <v>1.3300000429153442</v>
          </cell>
          <cell r="CU158">
            <v>13.020000457763672</v>
          </cell>
          <cell r="CW158">
            <v>17.889999389648438</v>
          </cell>
          <cell r="CX158">
            <v>0.23999999463558197</v>
          </cell>
          <cell r="CY158">
            <v>9.899999618530273</v>
          </cell>
          <cell r="CZ158">
            <v>10.229999542236328</v>
          </cell>
          <cell r="DA158">
            <v>1.1799999475479126</v>
          </cell>
          <cell r="DB158">
            <v>0.25999999046325684</v>
          </cell>
          <cell r="GX158">
            <v>50</v>
          </cell>
          <cell r="GY158">
            <v>50</v>
          </cell>
        </row>
        <row r="159">
          <cell r="A159">
            <v>295</v>
          </cell>
          <cell r="B159">
            <v>7449</v>
          </cell>
          <cell r="C159">
            <v>1000</v>
          </cell>
          <cell r="D159">
            <v>1</v>
          </cell>
          <cell r="E159">
            <v>775</v>
          </cell>
          <cell r="F159" t="str">
            <v>QFM*</v>
          </cell>
          <cell r="G159" t="str">
            <v>Ag-Pd caps</v>
          </cell>
          <cell r="J159">
            <v>150</v>
          </cell>
          <cell r="K159">
            <v>73.18000030517578</v>
          </cell>
          <cell r="L159">
            <v>0.1599999964237213</v>
          </cell>
          <cell r="M159">
            <v>15.729999542236328</v>
          </cell>
          <cell r="O159">
            <v>1.7400000095367432</v>
          </cell>
          <cell r="P159">
            <v>1.7400000095367432</v>
          </cell>
          <cell r="Q159">
            <v>0</v>
          </cell>
          <cell r="R159">
            <v>0.01</v>
          </cell>
          <cell r="S159">
            <v>3.440000057220459</v>
          </cell>
          <cell r="T159">
            <v>3.809999942779541</v>
          </cell>
          <cell r="U159">
            <v>1.9199999570846558</v>
          </cell>
          <cell r="V159">
            <v>0</v>
          </cell>
          <cell r="X159">
            <v>-1</v>
          </cell>
          <cell r="Y159">
            <v>174.00000095367432</v>
          </cell>
          <cell r="Z159">
            <v>0.21869041051042493</v>
          </cell>
          <cell r="AA159">
            <v>5.729999899864197</v>
          </cell>
          <cell r="AB159">
            <v>0.1176470608859739</v>
          </cell>
          <cell r="AC159">
            <v>0.23262032494811846</v>
          </cell>
          <cell r="AD159">
            <v>0.010140012561787948</v>
          </cell>
          <cell r="AS159">
            <v>56.189998626708984</v>
          </cell>
          <cell r="AT159">
            <v>0</v>
          </cell>
          <cell r="AU159">
            <v>27.90999984741211</v>
          </cell>
          <cell r="AW159">
            <v>0.1599999964237213</v>
          </cell>
          <cell r="AX159">
            <v>0</v>
          </cell>
          <cell r="AY159">
            <v>0</v>
          </cell>
          <cell r="AZ159">
            <v>10.329999923706055</v>
          </cell>
          <cell r="BA159">
            <v>5.400000095367432</v>
          </cell>
          <cell r="BB159">
            <v>0.12999999523162842</v>
          </cell>
          <cell r="BE159">
            <v>50.995442312349276</v>
          </cell>
          <cell r="BF159">
            <v>48.240437842656405</v>
          </cell>
          <cell r="BG159">
            <v>0.764119844994319</v>
          </cell>
          <cell r="BH159">
            <v>1</v>
          </cell>
          <cell r="CS159">
            <v>43.40999984741211</v>
          </cell>
          <cell r="CT159">
            <v>1.1799999475479126</v>
          </cell>
          <cell r="CU159">
            <v>11.930000305175781</v>
          </cell>
          <cell r="CW159">
            <v>18.079999923706055</v>
          </cell>
          <cell r="CX159">
            <v>0.2199999988079071</v>
          </cell>
          <cell r="CY159">
            <v>10.319999694824219</v>
          </cell>
          <cell r="CZ159">
            <v>10.770000457763672</v>
          </cell>
          <cell r="DA159">
            <v>1.100000023841858</v>
          </cell>
          <cell r="DB159">
            <v>0.20999999344348907</v>
          </cell>
          <cell r="GX159">
            <v>50</v>
          </cell>
          <cell r="GY159">
            <v>50</v>
          </cell>
        </row>
        <row r="160">
          <cell r="A160">
            <v>295</v>
          </cell>
          <cell r="B160">
            <v>7450</v>
          </cell>
          <cell r="C160">
            <v>1000</v>
          </cell>
          <cell r="D160">
            <v>1</v>
          </cell>
          <cell r="E160">
            <v>800</v>
          </cell>
          <cell r="F160" t="str">
            <v>QFM*</v>
          </cell>
          <cell r="G160" t="str">
            <v>Ag-Pd caps</v>
          </cell>
          <cell r="J160">
            <v>94</v>
          </cell>
          <cell r="K160">
            <v>70.93000030517578</v>
          </cell>
          <cell r="L160">
            <v>0.2800000011920929</v>
          </cell>
          <cell r="M160">
            <v>16.020000457763672</v>
          </cell>
          <cell r="O160">
            <v>2.119999885559082</v>
          </cell>
          <cell r="P160">
            <v>2.119999885559082</v>
          </cell>
          <cell r="Q160">
            <v>0.07000000029802322</v>
          </cell>
          <cell r="R160">
            <v>0.41999998688697815</v>
          </cell>
          <cell r="S160">
            <v>3.9200000762939453</v>
          </cell>
          <cell r="T160">
            <v>4.099999904632568</v>
          </cell>
          <cell r="U160">
            <v>2.0199999809265137</v>
          </cell>
          <cell r="V160">
            <v>0.11999999731779099</v>
          </cell>
          <cell r="X160">
            <v>-1</v>
          </cell>
          <cell r="Y160">
            <v>5.047618932734808</v>
          </cell>
          <cell r="Z160">
            <v>0.24469413010498514</v>
          </cell>
          <cell r="AA160">
            <v>6.119999885559082</v>
          </cell>
          <cell r="AB160">
            <v>0.17090068949464288</v>
          </cell>
          <cell r="AC160">
            <v>0.244803688776018</v>
          </cell>
          <cell r="AD160">
            <v>0.2609695099511141</v>
          </cell>
          <cell r="AS160">
            <v>56.2400016784668</v>
          </cell>
          <cell r="AT160">
            <v>0</v>
          </cell>
          <cell r="AU160">
            <v>27.3700008392334</v>
          </cell>
          <cell r="AW160">
            <v>0.25</v>
          </cell>
          <cell r="AX160">
            <v>0</v>
          </cell>
          <cell r="AY160">
            <v>0</v>
          </cell>
          <cell r="AZ160">
            <v>10.210000038146973</v>
          </cell>
          <cell r="BA160">
            <v>5.579999923706055</v>
          </cell>
          <cell r="BB160">
            <v>0.1599999964237213</v>
          </cell>
          <cell r="BE160">
            <v>49.80934282243727</v>
          </cell>
          <cell r="BF160">
            <v>49.26127971028287</v>
          </cell>
          <cell r="BG160">
            <v>0.9293774672798563</v>
          </cell>
          <cell r="BH160">
            <v>1</v>
          </cell>
          <cell r="CS160">
            <v>44.13999938964844</v>
          </cell>
          <cell r="CT160">
            <v>1.809999942779541</v>
          </cell>
          <cell r="CU160">
            <v>13.640000343322754</v>
          </cell>
          <cell r="CW160">
            <v>15.989999771118164</v>
          </cell>
          <cell r="CX160">
            <v>0.17000000178813934</v>
          </cell>
          <cell r="CY160">
            <v>10.460000038146973</v>
          </cell>
          <cell r="CZ160">
            <v>10.430000305175781</v>
          </cell>
          <cell r="DA160">
            <v>1.7200000286102295</v>
          </cell>
          <cell r="DB160">
            <v>0.3199999928474426</v>
          </cell>
          <cell r="DK160">
            <v>1.600000023841858</v>
          </cell>
          <cell r="DL160">
            <v>50.61000061035156</v>
          </cell>
          <cell r="DM160">
            <v>0.5199999809265137</v>
          </cell>
          <cell r="DO160">
            <v>43.33000183105469</v>
          </cell>
          <cell r="DP160">
            <v>0.7599999904632568</v>
          </cell>
          <cell r="DQ160">
            <v>2</v>
          </cell>
          <cell r="DW160">
            <v>0.6334167786026478</v>
          </cell>
          <cell r="DX160">
            <v>0.010200078088005368</v>
          </cell>
          <cell r="DY160">
            <v>0</v>
          </cell>
          <cell r="DZ160">
            <v>0.6030619600703506</v>
          </cell>
          <cell r="EA160">
            <v>0.04961548002976929</v>
          </cell>
          <cell r="EB160">
            <v>0</v>
          </cell>
          <cell r="EC160">
            <v>1.2962942967907731</v>
          </cell>
          <cell r="ED160">
            <v>0.4886365543463343</v>
          </cell>
          <cell r="EE160">
            <v>0.007868643805081633</v>
          </cell>
          <cell r="EG160">
            <v>0.4652199439304385</v>
          </cell>
          <cell r="EH160">
            <v>0.03827485791814559</v>
          </cell>
          <cell r="EI160">
            <v>0</v>
          </cell>
          <cell r="EJ160">
            <v>-0.3184717524977503</v>
          </cell>
          <cell r="EK160">
            <v>0.7836916964281888</v>
          </cell>
          <cell r="EL160">
            <v>1</v>
          </cell>
          <cell r="EM160">
            <v>-0.025333435451437777</v>
          </cell>
          <cell r="EN160">
            <v>1.0253334354514378</v>
          </cell>
          <cell r="EO160">
            <v>0</v>
          </cell>
          <cell r="EP160">
            <v>0.04656498213431995</v>
          </cell>
          <cell r="EQ160">
            <v>0</v>
          </cell>
          <cell r="ER160">
            <v>0.04656498213431995</v>
          </cell>
          <cell r="ES160">
            <v>0</v>
          </cell>
          <cell r="ET160">
            <v>4.656498213431995</v>
          </cell>
          <cell r="EU160">
            <v>1.5395329609145278</v>
          </cell>
          <cell r="EW160">
            <v>1</v>
          </cell>
          <cell r="GX160">
            <v>50</v>
          </cell>
          <cell r="GY160">
            <v>50</v>
          </cell>
        </row>
        <row r="161">
          <cell r="A161">
            <v>295</v>
          </cell>
          <cell r="B161">
            <v>7452</v>
          </cell>
          <cell r="C161">
            <v>1000</v>
          </cell>
          <cell r="D161">
            <v>1</v>
          </cell>
          <cell r="E161">
            <v>700</v>
          </cell>
          <cell r="F161" t="str">
            <v>QFM*</v>
          </cell>
          <cell r="G161" t="str">
            <v>Ag-Pd caps</v>
          </cell>
          <cell r="J161">
            <v>219</v>
          </cell>
          <cell r="K161">
            <v>70.80999755859375</v>
          </cell>
          <cell r="L161">
            <v>0.10999999940395355</v>
          </cell>
          <cell r="M161">
            <v>17.600000381469727</v>
          </cell>
          <cell r="O161">
            <v>0.8500000238418579</v>
          </cell>
          <cell r="P161">
            <v>0.8500000238418579</v>
          </cell>
          <cell r="Q161">
            <v>0.05999999865889549</v>
          </cell>
          <cell r="R161">
            <v>0.18000000715255737</v>
          </cell>
          <cell r="S161">
            <v>3.1500000953674316</v>
          </cell>
          <cell r="T161">
            <v>4.760000228881836</v>
          </cell>
          <cell r="U161">
            <v>2.4000000953674316</v>
          </cell>
          <cell r="V161">
            <v>0.07999999821186066</v>
          </cell>
          <cell r="X161">
            <v>-1</v>
          </cell>
          <cell r="Y161">
            <v>4.722222167032738</v>
          </cell>
          <cell r="Z161">
            <v>0.17897727426664886</v>
          </cell>
          <cell r="AA161">
            <v>7.160000324249268</v>
          </cell>
          <cell r="AB161">
            <v>0.07387057299529083</v>
          </cell>
          <cell r="AC161">
            <v>0.10378510219448792</v>
          </cell>
          <cell r="AD161">
            <v>0.274024559230694</v>
          </cell>
          <cell r="AS161">
            <v>59.72999954223633</v>
          </cell>
          <cell r="AT161">
            <v>0.11999999731779099</v>
          </cell>
          <cell r="AU161">
            <v>24.979999542236328</v>
          </cell>
          <cell r="AW161">
            <v>0.46000000834465027</v>
          </cell>
          <cell r="AX161">
            <v>0</v>
          </cell>
          <cell r="AY161">
            <v>0</v>
          </cell>
          <cell r="AZ161">
            <v>7.159999847412109</v>
          </cell>
          <cell r="BA161">
            <v>6.789999961853027</v>
          </cell>
          <cell r="BB161">
            <v>0.3700000047683716</v>
          </cell>
          <cell r="BE161">
            <v>36.00190515117542</v>
          </cell>
          <cell r="BF161">
            <v>61.78295424499795</v>
          </cell>
          <cell r="BG161">
            <v>2.215140603826626</v>
          </cell>
          <cell r="BH161">
            <v>1</v>
          </cell>
          <cell r="CS161">
            <v>42.959999084472656</v>
          </cell>
          <cell r="CT161">
            <v>1.190000057220459</v>
          </cell>
          <cell r="CU161">
            <v>14.510000228881836</v>
          </cell>
          <cell r="CW161">
            <v>16.809999465942383</v>
          </cell>
          <cell r="CX161">
            <v>0.25999999046325684</v>
          </cell>
          <cell r="CY161">
            <v>8.34000015258789</v>
          </cell>
          <cell r="CZ161">
            <v>10.699999809265137</v>
          </cell>
          <cell r="DA161">
            <v>1.5800000429153442</v>
          </cell>
          <cell r="DB161">
            <v>0.7900000214576721</v>
          </cell>
          <cell r="GX161">
            <v>75</v>
          </cell>
          <cell r="GY161">
            <v>25</v>
          </cell>
        </row>
        <row r="162">
          <cell r="A162">
            <v>295</v>
          </cell>
          <cell r="B162">
            <v>7453</v>
          </cell>
          <cell r="C162">
            <v>1000</v>
          </cell>
          <cell r="D162">
            <v>1</v>
          </cell>
          <cell r="E162">
            <v>725</v>
          </cell>
          <cell r="F162" t="str">
            <v>QFM*</v>
          </cell>
          <cell r="G162" t="str">
            <v>Ag-Pd caps</v>
          </cell>
          <cell r="J162">
            <v>169</v>
          </cell>
          <cell r="K162">
            <v>71.8499984741211</v>
          </cell>
          <cell r="L162">
            <v>0.17000000178813934</v>
          </cell>
          <cell r="M162">
            <v>16.479999542236328</v>
          </cell>
          <cell r="O162">
            <v>1.0700000524520874</v>
          </cell>
          <cell r="P162">
            <v>1.0700000524520874</v>
          </cell>
          <cell r="Q162">
            <v>0.05000000074505806</v>
          </cell>
          <cell r="R162">
            <v>0.33000001311302185</v>
          </cell>
          <cell r="S162">
            <v>3.9800000190734863</v>
          </cell>
          <cell r="T162">
            <v>4.03000020980835</v>
          </cell>
          <cell r="U162">
            <v>1.9700000286102295</v>
          </cell>
          <cell r="V162">
            <v>0.07999999821186066</v>
          </cell>
          <cell r="X162">
            <v>-1</v>
          </cell>
          <cell r="Y162">
            <v>3.242424272527597</v>
          </cell>
          <cell r="Z162">
            <v>0.24150486223456546</v>
          </cell>
          <cell r="AA162">
            <v>6.000000238418579</v>
          </cell>
          <cell r="AB162">
            <v>0.11689189240619419</v>
          </cell>
          <cell r="AC162">
            <v>0.14459459574293093</v>
          </cell>
          <cell r="AD162">
            <v>0.35472351086518916</v>
          </cell>
          <cell r="AS162">
            <v>57.630001068115234</v>
          </cell>
          <cell r="AT162">
            <v>0</v>
          </cell>
          <cell r="AU162">
            <v>26.729999542236328</v>
          </cell>
          <cell r="AW162">
            <v>0</v>
          </cell>
          <cell r="AX162">
            <v>0</v>
          </cell>
          <cell r="AY162">
            <v>0</v>
          </cell>
          <cell r="AZ162">
            <v>8.550000190734863</v>
          </cell>
          <cell r="BA162">
            <v>6.510000228881836</v>
          </cell>
          <cell r="BB162">
            <v>0.12999999523162842</v>
          </cell>
          <cell r="BE162">
            <v>41.73707072136259</v>
          </cell>
          <cell r="BF162">
            <v>57.507339150781604</v>
          </cell>
          <cell r="BG162">
            <v>0.7555901278558039</v>
          </cell>
          <cell r="BH162">
            <v>1</v>
          </cell>
          <cell r="CS162">
            <v>44.029998779296875</v>
          </cell>
          <cell r="CT162">
            <v>1.159999966621399</v>
          </cell>
          <cell r="CU162">
            <v>16.56999969482422</v>
          </cell>
          <cell r="CW162">
            <v>14.850000381469727</v>
          </cell>
          <cell r="CX162">
            <v>0.20000000298023224</v>
          </cell>
          <cell r="CY162">
            <v>8.84000015258789</v>
          </cell>
          <cell r="CZ162">
            <v>10.569999694824219</v>
          </cell>
          <cell r="DA162">
            <v>1.850000023841858</v>
          </cell>
          <cell r="DB162">
            <v>0.5099999904632568</v>
          </cell>
          <cell r="GX162">
            <v>75</v>
          </cell>
          <cell r="GY162">
            <v>25</v>
          </cell>
        </row>
        <row r="163">
          <cell r="A163">
            <v>295</v>
          </cell>
          <cell r="B163">
            <v>7454</v>
          </cell>
          <cell r="C163">
            <v>1000</v>
          </cell>
          <cell r="D163">
            <v>1</v>
          </cell>
          <cell r="E163">
            <v>675</v>
          </cell>
          <cell r="F163" t="str">
            <v>QFM*</v>
          </cell>
          <cell r="G163" t="str">
            <v>Ag-Pd caps</v>
          </cell>
          <cell r="J163">
            <v>336</v>
          </cell>
          <cell r="K163">
            <v>70.70999908447266</v>
          </cell>
          <cell r="L163">
            <v>0.12999999523162842</v>
          </cell>
          <cell r="M163">
            <v>17.239999771118164</v>
          </cell>
          <cell r="O163">
            <v>0.9200000166893005</v>
          </cell>
          <cell r="P163">
            <v>0.9200000166893005</v>
          </cell>
          <cell r="Q163">
            <v>0.03999999910593033</v>
          </cell>
          <cell r="R163">
            <v>0.20999999344348907</v>
          </cell>
          <cell r="S163">
            <v>3.619999885559082</v>
          </cell>
          <cell r="T163">
            <v>4.989999771118164</v>
          </cell>
          <cell r="U163">
            <v>2.0799999237060547</v>
          </cell>
          <cell r="V163">
            <v>0.05999999865889549</v>
          </cell>
          <cell r="X163">
            <v>-1</v>
          </cell>
          <cell r="Y163">
            <v>4.380952597205067</v>
          </cell>
          <cell r="Z163">
            <v>0.20997679429344293</v>
          </cell>
          <cell r="AA163">
            <v>7.069999694824219</v>
          </cell>
          <cell r="AB163">
            <v>0.08170732023113556</v>
          </cell>
          <cell r="AC163">
            <v>0.11219512802337643</v>
          </cell>
          <cell r="AD163">
            <v>0.2891974207425393</v>
          </cell>
          <cell r="AS163">
            <v>59.380001068115234</v>
          </cell>
          <cell r="AT163">
            <v>0.07000000029802322</v>
          </cell>
          <cell r="AU163">
            <v>25.270000457763672</v>
          </cell>
          <cell r="AW163">
            <v>0.1899999976158142</v>
          </cell>
          <cell r="AX163">
            <v>0</v>
          </cell>
          <cell r="AY163">
            <v>0</v>
          </cell>
          <cell r="AZ163">
            <v>7.519999980926514</v>
          </cell>
          <cell r="BA163">
            <v>6.78000020980835</v>
          </cell>
          <cell r="BB163">
            <v>0.23999999463558197</v>
          </cell>
          <cell r="BE163">
            <v>37.459610964175006</v>
          </cell>
          <cell r="BF163">
            <v>61.11693400042447</v>
          </cell>
          <cell r="BG163">
            <v>1.4234550354005222</v>
          </cell>
          <cell r="BH163">
            <v>1</v>
          </cell>
          <cell r="CS163">
            <v>43.47999954223633</v>
          </cell>
          <cell r="CT163">
            <v>1.190000057220459</v>
          </cell>
          <cell r="CU163">
            <v>13.970000267028809</v>
          </cell>
          <cell r="CW163">
            <v>16.8799991607666</v>
          </cell>
          <cell r="CX163">
            <v>0.20999999344348907</v>
          </cell>
          <cell r="CY163">
            <v>9.210000038146973</v>
          </cell>
          <cell r="CZ163">
            <v>10.880000114440918</v>
          </cell>
          <cell r="DA163">
            <v>1.5499999523162842</v>
          </cell>
          <cell r="DB163">
            <v>0.3199999928474426</v>
          </cell>
          <cell r="GX163">
            <v>100</v>
          </cell>
          <cell r="GY163">
            <v>0</v>
          </cell>
        </row>
        <row r="164">
          <cell r="A164">
            <v>295</v>
          </cell>
          <cell r="B164">
            <v>7461</v>
          </cell>
          <cell r="C164">
            <v>1000</v>
          </cell>
          <cell r="D164">
            <v>1</v>
          </cell>
          <cell r="E164">
            <v>775</v>
          </cell>
          <cell r="F164" t="str">
            <v>QFM*</v>
          </cell>
          <cell r="G164" t="str">
            <v>Ag-Pd caps</v>
          </cell>
          <cell r="J164">
            <v>150</v>
          </cell>
          <cell r="K164">
            <v>70.72000122070312</v>
          </cell>
          <cell r="L164">
            <v>0.18000000715255737</v>
          </cell>
          <cell r="M164">
            <v>16.459999084472656</v>
          </cell>
          <cell r="O164">
            <v>2.1700000762939453</v>
          </cell>
          <cell r="P164">
            <v>2.1700000762939453</v>
          </cell>
          <cell r="Q164">
            <v>0.03999999910593033</v>
          </cell>
          <cell r="R164">
            <v>0.3700000047683716</v>
          </cell>
          <cell r="S164">
            <v>3.0999999046325684</v>
          </cell>
          <cell r="T164">
            <v>4.28000020980835</v>
          </cell>
          <cell r="U164">
            <v>2.5</v>
          </cell>
          <cell r="V164">
            <v>0.18000000715255737</v>
          </cell>
          <cell r="X164">
            <v>-1</v>
          </cell>
          <cell r="Y164">
            <v>5.864864995481324</v>
          </cell>
          <cell r="Z164">
            <v>0.1883353631262906</v>
          </cell>
          <cell r="AA164">
            <v>6.78000020980835</v>
          </cell>
          <cell r="AB164">
            <v>0.15611587956070969</v>
          </cell>
          <cell r="AC164">
            <v>0.2328326189452539</v>
          </cell>
          <cell r="AD164">
            <v>0.23308041531735663</v>
          </cell>
          <cell r="AS164">
            <v>58.25</v>
          </cell>
          <cell r="AT164">
            <v>0.1599999964237213</v>
          </cell>
          <cell r="AU164">
            <v>26.68000030517578</v>
          </cell>
          <cell r="AW164">
            <v>0.7200000286102295</v>
          </cell>
          <cell r="AX164">
            <v>0</v>
          </cell>
          <cell r="AY164">
            <v>0</v>
          </cell>
          <cell r="AZ164">
            <v>9.15999984741211</v>
          </cell>
          <cell r="BA164">
            <v>5.940000057220459</v>
          </cell>
          <cell r="BB164">
            <v>0.38999998569488525</v>
          </cell>
          <cell r="BE164">
            <v>44.96041807332569</v>
          </cell>
          <cell r="BF164">
            <v>52.76036026673587</v>
          </cell>
          <cell r="BG164">
            <v>2.279221659938436</v>
          </cell>
          <cell r="BH164">
            <v>1</v>
          </cell>
          <cell r="CS164">
            <v>44.060001373291016</v>
          </cell>
          <cell r="CT164">
            <v>1.0800000429153442</v>
          </cell>
          <cell r="CU164">
            <v>16.43000030517578</v>
          </cell>
          <cell r="CW164">
            <v>21.530000686645508</v>
          </cell>
          <cell r="CX164">
            <v>0.23999999463558197</v>
          </cell>
          <cell r="CY164">
            <v>7.619999885559082</v>
          </cell>
          <cell r="CZ164">
            <v>6.579999923706055</v>
          </cell>
          <cell r="DA164">
            <v>1.6699999570846558</v>
          </cell>
          <cell r="DB164">
            <v>0.2800000011920929</v>
          </cell>
          <cell r="DK164">
            <v>0</v>
          </cell>
          <cell r="DL164">
            <v>51.59000015258789</v>
          </cell>
          <cell r="DM164">
            <v>0.8100000023841858</v>
          </cell>
          <cell r="DO164">
            <v>47.29999923706055</v>
          </cell>
          <cell r="DP164">
            <v>0.30000001192092896</v>
          </cell>
          <cell r="DQ164">
            <v>1.3899999856948853</v>
          </cell>
          <cell r="DW164">
            <v>0.6456821045380211</v>
          </cell>
          <cell r="DX164">
            <v>0.015888583805103683</v>
          </cell>
          <cell r="DY164">
            <v>0</v>
          </cell>
          <cell r="DZ164">
            <v>0.6583159253592282</v>
          </cell>
          <cell r="EA164">
            <v>0.03448275826581208</v>
          </cell>
          <cell r="EB164">
            <v>0</v>
          </cell>
          <cell r="EC164">
            <v>1.354369371968165</v>
          </cell>
          <cell r="ED164">
            <v>0.4767400370252895</v>
          </cell>
          <cell r="EE164">
            <v>0.011731351973807888</v>
          </cell>
          <cell r="EG164">
            <v>0.48606823144750066</v>
          </cell>
          <cell r="EH164">
            <v>0.02546037955340193</v>
          </cell>
          <cell r="EI164">
            <v>0</v>
          </cell>
          <cell r="EJ164">
            <v>-0.29854142602438694</v>
          </cell>
          <cell r="EK164">
            <v>0.7846096574718876</v>
          </cell>
          <cell r="EL164">
            <v>1</v>
          </cell>
          <cell r="EM164">
            <v>-0.040902858843581136</v>
          </cell>
          <cell r="EN164">
            <v>1.0409028588435811</v>
          </cell>
          <cell r="EO164">
            <v>0</v>
          </cell>
          <cell r="EP164">
            <v>0.03142984975335791</v>
          </cell>
          <cell r="EQ164">
            <v>0</v>
          </cell>
          <cell r="ER164">
            <v>0.03142984975335791</v>
          </cell>
          <cell r="ES164">
            <v>0</v>
          </cell>
          <cell r="ET164">
            <v>3.1429849753357906</v>
          </cell>
          <cell r="EU164">
            <v>1.507136184629333</v>
          </cell>
          <cell r="EW164">
            <v>1</v>
          </cell>
          <cell r="GL164">
            <v>37.939998626708984</v>
          </cell>
          <cell r="GM164">
            <v>1.0399999618530273</v>
          </cell>
          <cell r="GN164">
            <v>20.860000610351562</v>
          </cell>
          <cell r="GO164">
            <v>29.549999237060547</v>
          </cell>
          <cell r="GP164">
            <v>0.9800000190734863</v>
          </cell>
          <cell r="GQ164">
            <v>4.070000171661377</v>
          </cell>
          <cell r="GR164">
            <v>6.639999866485596</v>
          </cell>
          <cell r="GS164">
            <v>0.20000000298023224</v>
          </cell>
          <cell r="GW164">
            <v>1</v>
          </cell>
          <cell r="GX164">
            <v>50</v>
          </cell>
          <cell r="GY164">
            <v>50</v>
          </cell>
        </row>
        <row r="165">
          <cell r="A165">
            <v>295</v>
          </cell>
          <cell r="B165">
            <v>7462</v>
          </cell>
          <cell r="C165">
            <v>1000</v>
          </cell>
          <cell r="D165">
            <v>1</v>
          </cell>
          <cell r="E165">
            <v>675</v>
          </cell>
          <cell r="F165" t="str">
            <v>QFM*</v>
          </cell>
          <cell r="G165" t="str">
            <v>Ag-Pd caps</v>
          </cell>
          <cell r="J165">
            <v>310</v>
          </cell>
          <cell r="K165">
            <v>70.55999755859375</v>
          </cell>
          <cell r="L165">
            <v>0.10000000149011612</v>
          </cell>
          <cell r="M165">
            <v>17.809999465942383</v>
          </cell>
          <cell r="O165">
            <v>1.4299999475479126</v>
          </cell>
          <cell r="P165">
            <v>1.4299999475479126</v>
          </cell>
          <cell r="Q165">
            <v>0.07000000029802322</v>
          </cell>
          <cell r="R165">
            <v>0.25999999046325684</v>
          </cell>
          <cell r="S165">
            <v>3.4000000953674316</v>
          </cell>
          <cell r="T165">
            <v>4.920000076293945</v>
          </cell>
          <cell r="U165">
            <v>1.3300000429153442</v>
          </cell>
          <cell r="V165">
            <v>0.11999999731779099</v>
          </cell>
          <cell r="X165">
            <v>-1</v>
          </cell>
          <cell r="Y165">
            <v>5.5</v>
          </cell>
          <cell r="Z165">
            <v>0.19090399760365895</v>
          </cell>
          <cell r="AA165">
            <v>6.2500001192092896</v>
          </cell>
          <cell r="AB165">
            <v>0.12279596438422818</v>
          </cell>
          <cell r="AC165">
            <v>0.18010074776353466</v>
          </cell>
          <cell r="AD165">
            <v>0.24475822247960347</v>
          </cell>
          <cell r="AS165">
            <v>60.529998779296875</v>
          </cell>
          <cell r="AT165">
            <v>0.11999999731779099</v>
          </cell>
          <cell r="AU165">
            <v>25.049999237060547</v>
          </cell>
          <cell r="AW165">
            <v>0.44999998807907104</v>
          </cell>
          <cell r="AX165">
            <v>0</v>
          </cell>
          <cell r="AY165">
            <v>0</v>
          </cell>
          <cell r="AZ165">
            <v>6.900000095367432</v>
          </cell>
          <cell r="BA165">
            <v>7.389999866485596</v>
          </cell>
          <cell r="BB165">
            <v>0.23000000417232513</v>
          </cell>
          <cell r="BE165">
            <v>33.581686561753855</v>
          </cell>
          <cell r="BF165">
            <v>65.08550311233157</v>
          </cell>
          <cell r="BG165">
            <v>1.3328103259145792</v>
          </cell>
          <cell r="BH165">
            <v>1</v>
          </cell>
          <cell r="CS165">
            <v>41.56999969482422</v>
          </cell>
          <cell r="CT165">
            <v>0.4300000071525574</v>
          </cell>
          <cell r="CU165">
            <v>19.329999923706055</v>
          </cell>
          <cell r="CW165">
            <v>22.969999313354492</v>
          </cell>
          <cell r="CX165">
            <v>0.699999988079071</v>
          </cell>
          <cell r="CY165">
            <v>4.980000019073486</v>
          </cell>
          <cell r="CZ165">
            <v>6.269999980926514</v>
          </cell>
          <cell r="DA165">
            <v>1.8300000429153442</v>
          </cell>
          <cell r="DB165">
            <v>0.10000000149011612</v>
          </cell>
          <cell r="DK165">
            <v>0.9599999785423279</v>
          </cell>
          <cell r="DL165">
            <v>48.95000076293945</v>
          </cell>
          <cell r="DM165">
            <v>0.46000000834465027</v>
          </cell>
          <cell r="DO165">
            <v>45.65999984741211</v>
          </cell>
          <cell r="DP165">
            <v>0.8999999761581421</v>
          </cell>
          <cell r="DQ165">
            <v>0.6499999761581421</v>
          </cell>
          <cell r="DW165">
            <v>0.6126408105499306</v>
          </cell>
          <cell r="DX165">
            <v>0.009023146495579644</v>
          </cell>
          <cell r="DY165">
            <v>0</v>
          </cell>
          <cell r="DZ165">
            <v>0.6354906033042743</v>
          </cell>
          <cell r="EA165">
            <v>0.016125030418212404</v>
          </cell>
          <cell r="EB165">
            <v>0</v>
          </cell>
          <cell r="EC165">
            <v>1.273279590767997</v>
          </cell>
          <cell r="ED165">
            <v>0.4811518342019504</v>
          </cell>
          <cell r="EE165">
            <v>0.007086539799273153</v>
          </cell>
          <cell r="EG165">
            <v>0.49909745503811065</v>
          </cell>
          <cell r="EH165">
            <v>0.012664170960665723</v>
          </cell>
          <cell r="EI165">
            <v>0</v>
          </cell>
          <cell r="EJ165">
            <v>-0.302720208203174</v>
          </cell>
          <cell r="EK165">
            <v>0.8018176632412847</v>
          </cell>
          <cell r="EL165">
            <v>0.9999999999999999</v>
          </cell>
          <cell r="EM165">
            <v>-0.023970679109496334</v>
          </cell>
          <cell r="EN165">
            <v>1.0239706791094962</v>
          </cell>
          <cell r="EO165">
            <v>0</v>
          </cell>
          <cell r="EP165">
            <v>0.015548745753273176</v>
          </cell>
          <cell r="EQ165">
            <v>0</v>
          </cell>
          <cell r="ER165">
            <v>0.015548745753273176</v>
          </cell>
          <cell r="ES165">
            <v>0</v>
          </cell>
          <cell r="ET165">
            <v>1.5548745753273177</v>
          </cell>
          <cell r="EU165">
            <v>1.4863412509257383</v>
          </cell>
          <cell r="EW165">
            <v>1</v>
          </cell>
          <cell r="GX165">
            <v>75</v>
          </cell>
          <cell r="GY165">
            <v>25</v>
          </cell>
        </row>
        <row r="166">
          <cell r="A166">
            <v>295</v>
          </cell>
          <cell r="B166">
            <v>7463</v>
          </cell>
          <cell r="C166">
            <v>1000</v>
          </cell>
          <cell r="D166">
            <v>1</v>
          </cell>
          <cell r="E166">
            <v>725</v>
          </cell>
          <cell r="F166" t="str">
            <v>QFM*</v>
          </cell>
          <cell r="G166" t="str">
            <v>Ag-Pd caps</v>
          </cell>
          <cell r="J166">
            <v>169</v>
          </cell>
          <cell r="K166">
            <v>70.1500015258789</v>
          </cell>
          <cell r="L166">
            <v>0.17000000178813934</v>
          </cell>
          <cell r="M166">
            <v>17.510000228881836</v>
          </cell>
          <cell r="O166">
            <v>1.6699999570846558</v>
          </cell>
          <cell r="P166">
            <v>1.6699999570846558</v>
          </cell>
          <cell r="Q166">
            <v>0.029999999329447746</v>
          </cell>
          <cell r="R166">
            <v>0.44999998807907104</v>
          </cell>
          <cell r="S166">
            <v>3.8299999237060547</v>
          </cell>
          <cell r="T166">
            <v>4.119999885559082</v>
          </cell>
          <cell r="U166">
            <v>1.8600000143051147</v>
          </cell>
          <cell r="V166">
            <v>0.20000000298023224</v>
          </cell>
          <cell r="X166">
            <v>-1</v>
          </cell>
          <cell r="Y166">
            <v>3.7111111140545505</v>
          </cell>
          <cell r="Z166">
            <v>0.21873214583907707</v>
          </cell>
          <cell r="AA166">
            <v>5.979999899864197</v>
          </cell>
          <cell r="AB166">
            <v>0.15864197422302162</v>
          </cell>
          <cell r="AC166">
            <v>0.20617283815255413</v>
          </cell>
          <cell r="AD166">
            <v>0.3244599607695345</v>
          </cell>
          <cell r="CS166">
            <v>41.91999816894531</v>
          </cell>
          <cell r="CT166">
            <v>0.8399999737739563</v>
          </cell>
          <cell r="CU166">
            <v>17.610000610351562</v>
          </cell>
          <cell r="CW166">
            <v>21.079999923706055</v>
          </cell>
          <cell r="CX166">
            <v>0.3199999928474426</v>
          </cell>
          <cell r="CY166">
            <v>7.059999942779541</v>
          </cell>
          <cell r="CZ166">
            <v>6.989999771118164</v>
          </cell>
          <cell r="DA166">
            <v>1.7100000381469727</v>
          </cell>
          <cell r="DB166">
            <v>0.17000000178813934</v>
          </cell>
          <cell r="DK166">
            <v>1.0199999809265137</v>
          </cell>
          <cell r="DL166">
            <v>49.779998779296875</v>
          </cell>
          <cell r="DM166">
            <v>1.590000033378601</v>
          </cell>
          <cell r="DO166">
            <v>43.86000061035156</v>
          </cell>
          <cell r="DP166">
            <v>0.5799999833106995</v>
          </cell>
          <cell r="DQ166">
            <v>1.350000023841858</v>
          </cell>
          <cell r="DW166">
            <v>0.6230287707045916</v>
          </cell>
          <cell r="DX166">
            <v>0.031188702106288765</v>
          </cell>
          <cell r="DY166">
            <v>0</v>
          </cell>
          <cell r="DZ166">
            <v>0.6104384218559716</v>
          </cell>
          <cell r="EA166">
            <v>0.03349044961155688</v>
          </cell>
          <cell r="EB166">
            <v>0</v>
          </cell>
          <cell r="EC166">
            <v>1.298146344278409</v>
          </cell>
          <cell r="ED166">
            <v>0.4799372377780026</v>
          </cell>
          <cell r="EE166">
            <v>0.02402556710478232</v>
          </cell>
          <cell r="EG166">
            <v>0.4702385247599272</v>
          </cell>
          <cell r="EH166">
            <v>0.025798670357287775</v>
          </cell>
          <cell r="EI166">
            <v>0</v>
          </cell>
          <cell r="EJ166">
            <v>-0.3172300426607876</v>
          </cell>
          <cell r="EK166">
            <v>0.7874685674207148</v>
          </cell>
          <cell r="EL166">
            <v>0.9999999999999999</v>
          </cell>
          <cell r="EM166">
            <v>-0.08194133823920151</v>
          </cell>
          <cell r="EN166">
            <v>1.0819413382392016</v>
          </cell>
          <cell r="EO166">
            <v>0</v>
          </cell>
          <cell r="EP166">
            <v>0.03172225457867274</v>
          </cell>
          <cell r="EQ166">
            <v>0</v>
          </cell>
          <cell r="ER166">
            <v>0.03172225457867274</v>
          </cell>
          <cell r="ES166">
            <v>0</v>
          </cell>
          <cell r="ET166">
            <v>3.172225457867274</v>
          </cell>
          <cell r="EU166">
            <v>1.5855063642275087</v>
          </cell>
          <cell r="EW166">
            <v>1</v>
          </cell>
          <cell r="GX166">
            <v>75</v>
          </cell>
          <cell r="GY166">
            <v>25</v>
          </cell>
        </row>
        <row r="167">
          <cell r="A167">
            <v>295</v>
          </cell>
          <cell r="B167">
            <v>7464</v>
          </cell>
          <cell r="C167">
            <v>1000</v>
          </cell>
          <cell r="D167">
            <v>1</v>
          </cell>
          <cell r="E167">
            <v>675</v>
          </cell>
          <cell r="F167" t="str">
            <v>QFM*</v>
          </cell>
          <cell r="G167" t="str">
            <v>Ag-Pd caps</v>
          </cell>
          <cell r="J167">
            <v>336</v>
          </cell>
          <cell r="K167">
            <v>71.16000366210938</v>
          </cell>
          <cell r="L167">
            <v>0.09000000357627869</v>
          </cell>
          <cell r="M167">
            <v>17.299999237060547</v>
          </cell>
          <cell r="O167">
            <v>1.350000023841858</v>
          </cell>
          <cell r="P167">
            <v>1.350000023841858</v>
          </cell>
          <cell r="Q167">
            <v>0.03999999910593033</v>
          </cell>
          <cell r="R167">
            <v>0.27000001072883606</v>
          </cell>
          <cell r="S167">
            <v>3.3299999237060547</v>
          </cell>
          <cell r="T167">
            <v>4.920000076293945</v>
          </cell>
          <cell r="U167">
            <v>1.409999966621399</v>
          </cell>
          <cell r="V167">
            <v>0.11999999731779099</v>
          </cell>
          <cell r="X167">
            <v>-1</v>
          </cell>
          <cell r="Y167">
            <v>4.999999889621033</v>
          </cell>
          <cell r="Z167">
            <v>0.1924855532116114</v>
          </cell>
          <cell r="AA167">
            <v>6.330000042915344</v>
          </cell>
          <cell r="AB167">
            <v>0.1188679262187623</v>
          </cell>
          <cell r="AC167">
            <v>0.16981132209859764</v>
          </cell>
          <cell r="AD167">
            <v>0.2628017599462468</v>
          </cell>
          <cell r="AS167">
            <v>60</v>
          </cell>
          <cell r="AT167">
            <v>0</v>
          </cell>
          <cell r="AU167">
            <v>25.68000030517578</v>
          </cell>
          <cell r="AW167">
            <v>0.4699999988079071</v>
          </cell>
          <cell r="AX167">
            <v>0</v>
          </cell>
          <cell r="AY167">
            <v>0</v>
          </cell>
          <cell r="AZ167">
            <v>7.619999885559082</v>
          </cell>
          <cell r="BA167">
            <v>7.139999866485596</v>
          </cell>
          <cell r="BB167">
            <v>0.23999999463558197</v>
          </cell>
          <cell r="BE167">
            <v>36.588148104080425</v>
          </cell>
          <cell r="BF167">
            <v>62.03975812282495</v>
          </cell>
          <cell r="BG167">
            <v>1.372093773094626</v>
          </cell>
          <cell r="BH167">
            <v>1</v>
          </cell>
          <cell r="CS167">
            <v>43.47999954223633</v>
          </cell>
          <cell r="CT167">
            <v>0.6299999952316284</v>
          </cell>
          <cell r="CU167">
            <v>16.329999923706055</v>
          </cell>
          <cell r="CW167">
            <v>24.3700008392334</v>
          </cell>
          <cell r="CX167">
            <v>0.4699999988079071</v>
          </cell>
          <cell r="CY167">
            <v>5.71999979019165</v>
          </cell>
          <cell r="CZ167">
            <v>5.139999866485596</v>
          </cell>
          <cell r="DA167">
            <v>1.9600000381469727</v>
          </cell>
          <cell r="DB167">
            <v>0.18000000715255737</v>
          </cell>
          <cell r="DK167">
            <v>0.699999988079071</v>
          </cell>
          <cell r="DL167">
            <v>51.93000030517578</v>
          </cell>
          <cell r="DM167">
            <v>0.27000001072883606</v>
          </cell>
          <cell r="DO167">
            <v>45.709999084472656</v>
          </cell>
          <cell r="DP167">
            <v>0.6299999952316284</v>
          </cell>
          <cell r="DQ167">
            <v>0.7599999904632568</v>
          </cell>
          <cell r="DW167">
            <v>0.6499374255966931</v>
          </cell>
          <cell r="DX167">
            <v>0.005296194796564066</v>
          </cell>
          <cell r="DY167">
            <v>0</v>
          </cell>
          <cell r="DZ167">
            <v>0.6361864869098491</v>
          </cell>
          <cell r="EA167">
            <v>0.018853882174727284</v>
          </cell>
          <cell r="EB167">
            <v>0</v>
          </cell>
          <cell r="EC167">
            <v>1.3102739894778337</v>
          </cell>
          <cell r="ED167">
            <v>0.49603169323059226</v>
          </cell>
          <cell r="EE167">
            <v>0.00404205138703447</v>
          </cell>
          <cell r="EG167">
            <v>0.48553698846100135</v>
          </cell>
          <cell r="EH167">
            <v>0.014389266921371822</v>
          </cell>
          <cell r="EI167">
            <v>0</v>
          </cell>
          <cell r="EJ167">
            <v>-0.32943543784821905</v>
          </cell>
          <cell r="EK167">
            <v>0.8149724263092205</v>
          </cell>
          <cell r="EL167">
            <v>1</v>
          </cell>
          <cell r="EM167">
            <v>-0.012422045300286509</v>
          </cell>
          <cell r="EN167">
            <v>1.0124220453002863</v>
          </cell>
          <cell r="EO167">
            <v>0</v>
          </cell>
          <cell r="EP167">
            <v>0.01734980894200896</v>
          </cell>
          <cell r="EQ167">
            <v>0</v>
          </cell>
          <cell r="ER167">
            <v>0.01734980894200896</v>
          </cell>
          <cell r="ES167">
            <v>0</v>
          </cell>
          <cell r="ET167">
            <v>1.7349808942008962</v>
          </cell>
          <cell r="EU167">
            <v>1.520061497844895</v>
          </cell>
          <cell r="EW167">
            <v>1</v>
          </cell>
          <cell r="GX167">
            <v>100</v>
          </cell>
          <cell r="GY167">
            <v>0</v>
          </cell>
        </row>
        <row r="168">
          <cell r="A168">
            <v>295</v>
          </cell>
          <cell r="B168">
            <v>7465</v>
          </cell>
          <cell r="C168">
            <v>1000</v>
          </cell>
          <cell r="D168">
            <v>1</v>
          </cell>
          <cell r="E168">
            <v>700</v>
          </cell>
          <cell r="F168" t="str">
            <v>QFM*</v>
          </cell>
          <cell r="G168" t="str">
            <v>Ag-Pd caps</v>
          </cell>
          <cell r="J168">
            <v>190</v>
          </cell>
          <cell r="K168">
            <v>70.55000305175781</v>
          </cell>
          <cell r="L168">
            <v>0.12999999523162842</v>
          </cell>
          <cell r="M168">
            <v>17.219999313354492</v>
          </cell>
          <cell r="O168">
            <v>1.899999976158142</v>
          </cell>
          <cell r="P168">
            <v>1.899999976158142</v>
          </cell>
          <cell r="Q168">
            <v>0.05999999865889549</v>
          </cell>
          <cell r="R168">
            <v>0.4000000059604645</v>
          </cell>
          <cell r="S168">
            <v>3.8499999046325684</v>
          </cell>
          <cell r="T168">
            <v>4.199999809265137</v>
          </cell>
          <cell r="U168">
            <v>1.5299999713897705</v>
          </cell>
          <cell r="V168">
            <v>0.15000000596046448</v>
          </cell>
          <cell r="X168">
            <v>-1</v>
          </cell>
          <cell r="Y168">
            <v>4.749999869614841</v>
          </cell>
          <cell r="Z168">
            <v>0.2235772391492959</v>
          </cell>
          <cell r="AA168">
            <v>5.729999780654907</v>
          </cell>
          <cell r="AB168">
            <v>0.16811955590559738</v>
          </cell>
          <cell r="AC168">
            <v>0.236612706387166</v>
          </cell>
          <cell r="AD168">
            <v>0.27285933193745726</v>
          </cell>
          <cell r="CS168">
            <v>42.52000045776367</v>
          </cell>
          <cell r="CT168">
            <v>0.5400000214576721</v>
          </cell>
          <cell r="CU168">
            <v>17.40999984741211</v>
          </cell>
          <cell r="CW168">
            <v>22.639999389648438</v>
          </cell>
          <cell r="CX168">
            <v>0.30000001192092896</v>
          </cell>
          <cell r="CY168">
            <v>6.610000133514404</v>
          </cell>
          <cell r="CZ168">
            <v>7.059999942779541</v>
          </cell>
          <cell r="DA168">
            <v>1.7200000286102295</v>
          </cell>
          <cell r="DB168">
            <v>0.17000000178813934</v>
          </cell>
          <cell r="DK168">
            <v>0.7200000286102295</v>
          </cell>
          <cell r="DL168">
            <v>50.349998474121094</v>
          </cell>
          <cell r="DM168">
            <v>0.4000000059604645</v>
          </cell>
          <cell r="DO168">
            <v>47.25</v>
          </cell>
          <cell r="DP168">
            <v>0.4399999976158142</v>
          </cell>
          <cell r="DQ168">
            <v>0.8299999833106995</v>
          </cell>
          <cell r="DW168">
            <v>0.630162684281866</v>
          </cell>
          <cell r="DX168">
            <v>0.007846214318565407</v>
          </cell>
          <cell r="DY168">
            <v>0</v>
          </cell>
          <cell r="DZ168">
            <v>0.6576200417536535</v>
          </cell>
          <cell r="EA168">
            <v>0.020590423798330426</v>
          </cell>
          <cell r="EB168">
            <v>0</v>
          </cell>
          <cell r="EC168">
            <v>1.3162193641524151</v>
          </cell>
          <cell r="ED168">
            <v>0.47876721878169737</v>
          </cell>
          <cell r="EE168">
            <v>0.005961175266265748</v>
          </cell>
          <cell r="EG168">
            <v>0.4996279948951599</v>
          </cell>
          <cell r="EH168">
            <v>0.015643611056877067</v>
          </cell>
          <cell r="EI168">
            <v>0</v>
          </cell>
          <cell r="EJ168">
            <v>-0.29682561282966047</v>
          </cell>
          <cell r="EK168">
            <v>0.7964536077248203</v>
          </cell>
          <cell r="EL168">
            <v>1</v>
          </cell>
          <cell r="EM168">
            <v>-0.020494685827539483</v>
          </cell>
          <cell r="EN168">
            <v>1.0204946858275397</v>
          </cell>
          <cell r="EO168">
            <v>0</v>
          </cell>
          <cell r="EP168">
            <v>0.01926322451928293</v>
          </cell>
          <cell r="EQ168">
            <v>0</v>
          </cell>
          <cell r="ER168">
            <v>0.01926322451928293</v>
          </cell>
          <cell r="ES168">
            <v>0</v>
          </cell>
          <cell r="ET168">
            <v>1.926322451928293</v>
          </cell>
          <cell r="EU168">
            <v>1.4761369879630424</v>
          </cell>
          <cell r="EW168">
            <v>1</v>
          </cell>
          <cell r="GX168">
            <v>100</v>
          </cell>
          <cell r="GY168">
            <v>0</v>
          </cell>
        </row>
        <row r="169">
          <cell r="A169">
            <v>299</v>
          </cell>
          <cell r="B169">
            <v>7546</v>
          </cell>
          <cell r="C169">
            <v>2500</v>
          </cell>
          <cell r="D169">
            <v>2.5</v>
          </cell>
          <cell r="E169">
            <v>915</v>
          </cell>
          <cell r="F169" t="str">
            <v>IW+1.0</v>
          </cell>
          <cell r="G169" t="str">
            <v>Ag-Pd caps</v>
          </cell>
          <cell r="J169">
            <v>23</v>
          </cell>
          <cell r="K169">
            <v>60.5</v>
          </cell>
          <cell r="L169">
            <v>0.07999999821186066</v>
          </cell>
          <cell r="M169">
            <v>16.700000762939453</v>
          </cell>
          <cell r="O169">
            <v>2.759999990463257</v>
          </cell>
          <cell r="P169">
            <v>2.759999990463257</v>
          </cell>
          <cell r="Q169">
            <v>0.05000000074505806</v>
          </cell>
          <cell r="R169">
            <v>0.4300000071525574</v>
          </cell>
          <cell r="S169">
            <v>4.840000152587891</v>
          </cell>
          <cell r="T169">
            <v>3.740000009536743</v>
          </cell>
          <cell r="U169">
            <v>1.100000023841858</v>
          </cell>
          <cell r="V169">
            <v>0.3100000023841858</v>
          </cell>
          <cell r="W169">
            <v>0</v>
          </cell>
          <cell r="X169">
            <v>-1</v>
          </cell>
          <cell r="Y169">
            <v>6.418604522218185</v>
          </cell>
          <cell r="Z169">
            <v>0.2898203551779944</v>
          </cell>
          <cell r="AA169">
            <v>4.840000033378601</v>
          </cell>
          <cell r="AB169">
            <v>0.22540473168093375</v>
          </cell>
          <cell r="AC169">
            <v>0.3437110809228061</v>
          </cell>
          <cell r="AD169">
            <v>0.21734267610851127</v>
          </cell>
          <cell r="CS169">
            <v>42.849998474121094</v>
          </cell>
          <cell r="CT169">
            <v>2.759999990463257</v>
          </cell>
          <cell r="CU169">
            <v>11</v>
          </cell>
          <cell r="CW169">
            <v>15.279999732971191</v>
          </cell>
          <cell r="CX169">
            <v>0.17000000178813934</v>
          </cell>
          <cell r="CY169">
            <v>12.260000228881836</v>
          </cell>
          <cell r="CZ169">
            <v>10.770000457763672</v>
          </cell>
          <cell r="DA169">
            <v>1.9800000190734863</v>
          </cell>
          <cell r="DB169">
            <v>0.30000001192092896</v>
          </cell>
          <cell r="DK169">
            <v>0.699999988079071</v>
          </cell>
          <cell r="DL169">
            <v>48.939998626708984</v>
          </cell>
          <cell r="DM169">
            <v>0.30000001192092896</v>
          </cell>
          <cell r="DO169">
            <v>44.560001373291016</v>
          </cell>
          <cell r="DP169">
            <v>0.5</v>
          </cell>
          <cell r="DQ169">
            <v>3.25</v>
          </cell>
          <cell r="DR169">
            <v>0.5199999809265137</v>
          </cell>
          <cell r="DW169">
            <v>0.6125156273680723</v>
          </cell>
          <cell r="DX169">
            <v>0.005884660885071185</v>
          </cell>
          <cell r="DY169">
            <v>0</v>
          </cell>
          <cell r="DZ169">
            <v>0.6201809516115661</v>
          </cell>
          <cell r="EA169">
            <v>0.08062515504837509</v>
          </cell>
          <cell r="EB169">
            <v>0</v>
          </cell>
          <cell r="EC169">
            <v>1.3192063949130848</v>
          </cell>
          <cell r="ED169">
            <v>0.4643061386982039</v>
          </cell>
          <cell r="EE169">
            <v>0.00446075830723887</v>
          </cell>
          <cell r="EG169">
            <v>0.47011669591885685</v>
          </cell>
          <cell r="EH169">
            <v>0.06111640707570026</v>
          </cell>
          <cell r="EI169">
            <v>0</v>
          </cell>
          <cell r="EJ169">
            <v>-0.26640303570364676</v>
          </cell>
          <cell r="EK169">
            <v>0.7365197316225036</v>
          </cell>
          <cell r="EL169">
            <v>0.9999999999999999</v>
          </cell>
          <cell r="EM169">
            <v>-0.017029546935213604</v>
          </cell>
          <cell r="EN169">
            <v>1.0170295469352135</v>
          </cell>
          <cell r="EO169">
            <v>0</v>
          </cell>
          <cell r="EP169">
            <v>0.07662191331431695</v>
          </cell>
          <cell r="EQ169">
            <v>0</v>
          </cell>
          <cell r="ER169">
            <v>0.07662191331431695</v>
          </cell>
          <cell r="ES169">
            <v>0</v>
          </cell>
          <cell r="ET169">
            <v>7.6621913314316945</v>
          </cell>
          <cell r="EU169">
            <v>1.4619442507104168</v>
          </cell>
          <cell r="EW169">
            <v>1</v>
          </cell>
        </row>
        <row r="170">
          <cell r="A170">
            <v>303</v>
          </cell>
          <cell r="B170">
            <v>7617</v>
          </cell>
          <cell r="C170">
            <v>15000</v>
          </cell>
          <cell r="D170">
            <v>15</v>
          </cell>
          <cell r="E170">
            <v>1100</v>
          </cell>
          <cell r="F170" t="str">
            <v>QFM*</v>
          </cell>
          <cell r="G170" t="str">
            <v>Ag-Pd caps</v>
          </cell>
          <cell r="J170">
            <v>8.5</v>
          </cell>
          <cell r="K170">
            <v>52.29999923706055</v>
          </cell>
          <cell r="L170">
            <v>1.2999999523162842</v>
          </cell>
          <cell r="M170">
            <v>20.299999237060547</v>
          </cell>
          <cell r="O170">
            <v>2.5</v>
          </cell>
          <cell r="P170">
            <v>2.5</v>
          </cell>
          <cell r="Q170">
            <v>0.20000000298023224</v>
          </cell>
          <cell r="R170">
            <v>2.200000047683716</v>
          </cell>
          <cell r="S170">
            <v>16.5</v>
          </cell>
          <cell r="T170">
            <v>4.599999904632568</v>
          </cell>
          <cell r="U170">
            <v>0.20000000298023224</v>
          </cell>
          <cell r="X170">
            <v>-1</v>
          </cell>
          <cell r="Y170">
            <v>1.1363636117336184</v>
          </cell>
          <cell r="Z170">
            <v>0.8128079123213411</v>
          </cell>
          <cell r="AA170">
            <v>4.799999907612801</v>
          </cell>
          <cell r="AB170">
            <v>0.36315790146506727</v>
          </cell>
          <cell r="AC170">
            <v>0.26315789597516576</v>
          </cell>
          <cell r="AD170">
            <v>0.6106743469406745</v>
          </cell>
          <cell r="AE170">
            <v>41.36000061035156</v>
          </cell>
          <cell r="AF170">
            <v>0.09000000357627869</v>
          </cell>
          <cell r="AG170">
            <v>0.23000000417232513</v>
          </cell>
          <cell r="AH170">
            <v>6.110000133514404</v>
          </cell>
          <cell r="AI170">
            <v>0.27000001072883606</v>
          </cell>
          <cell r="AJ170">
            <v>52.06999969482422</v>
          </cell>
          <cell r="AK170">
            <v>0.1599999964237213</v>
          </cell>
          <cell r="AL170">
            <v>0</v>
          </cell>
          <cell r="AM170">
            <v>0</v>
          </cell>
          <cell r="AN170">
            <v>0</v>
          </cell>
          <cell r="AO170">
            <v>0.38999998569488525</v>
          </cell>
          <cell r="AP170">
            <v>93.823381850232</v>
          </cell>
          <cell r="AQ170">
            <v>93.37176779434388</v>
          </cell>
          <cell r="AR170">
            <v>1</v>
          </cell>
          <cell r="BI170">
            <v>53.900001525878906</v>
          </cell>
          <cell r="BJ170">
            <v>0.1899999976158142</v>
          </cell>
          <cell r="BK170">
            <v>1.4700000286102295</v>
          </cell>
          <cell r="BM170">
            <v>1.3700000047683716</v>
          </cell>
          <cell r="BN170">
            <v>0.20000000298023224</v>
          </cell>
          <cell r="BO170">
            <v>18.8799991607666</v>
          </cell>
          <cell r="BP170">
            <v>24.600000381469727</v>
          </cell>
          <cell r="BQ170">
            <v>0.07000000029802322</v>
          </cell>
          <cell r="BR170">
            <v>0</v>
          </cell>
          <cell r="BS170">
            <v>0</v>
          </cell>
          <cell r="BT170">
            <v>0.6800000071525574</v>
          </cell>
          <cell r="CS170">
            <v>45.099998474121094</v>
          </cell>
          <cell r="CT170">
            <v>1.350000023841858</v>
          </cell>
          <cell r="CU170">
            <v>14.100000381469727</v>
          </cell>
          <cell r="CW170">
            <v>2.859999895095825</v>
          </cell>
          <cell r="CX170">
            <v>0.1599999964237213</v>
          </cell>
          <cell r="CY170">
            <v>17.5</v>
          </cell>
          <cell r="CZ170">
            <v>15.399999618530273</v>
          </cell>
          <cell r="DA170">
            <v>1.2000000476837158</v>
          </cell>
          <cell r="DB170">
            <v>0.03999999910593033</v>
          </cell>
          <cell r="DC170">
            <v>0</v>
          </cell>
          <cell r="DD170">
            <v>0.14000000059604645</v>
          </cell>
          <cell r="GX170">
            <v>100</v>
          </cell>
        </row>
        <row r="171">
          <cell r="A171">
            <v>314</v>
          </cell>
          <cell r="B171">
            <v>7857</v>
          </cell>
          <cell r="C171">
            <v>7500</v>
          </cell>
          <cell r="D171">
            <v>7.5</v>
          </cell>
          <cell r="E171">
            <v>900</v>
          </cell>
          <cell r="F171" t="str">
            <v>MW</v>
          </cell>
          <cell r="J171">
            <v>24</v>
          </cell>
          <cell r="K171">
            <v>60.36000061035156</v>
          </cell>
          <cell r="L171">
            <v>0.6899999976158142</v>
          </cell>
          <cell r="M171">
            <v>16.200000762939453</v>
          </cell>
          <cell r="O171">
            <v>3.75</v>
          </cell>
          <cell r="P171">
            <v>3.75</v>
          </cell>
          <cell r="Q171">
            <v>0.07000000029802322</v>
          </cell>
          <cell r="R171">
            <v>0.8299999833106995</v>
          </cell>
          <cell r="S171">
            <v>4.480000019073486</v>
          </cell>
          <cell r="T171">
            <v>4</v>
          </cell>
          <cell r="U171">
            <v>1.909999966621399</v>
          </cell>
          <cell r="V171">
            <v>0.10999999940395355</v>
          </cell>
          <cell r="X171">
            <v>-1</v>
          </cell>
          <cell r="Y171">
            <v>4.518072380004178</v>
          </cell>
          <cell r="Z171">
            <v>0.27654319803010924</v>
          </cell>
          <cell r="AA171">
            <v>5.909999966621399</v>
          </cell>
          <cell r="AB171">
            <v>0.2578646326235882</v>
          </cell>
          <cell r="AC171">
            <v>0.3574833191514242</v>
          </cell>
          <cell r="AD171">
            <v>0.28290353390502193</v>
          </cell>
          <cell r="CS171">
            <v>42.540000915527344</v>
          </cell>
          <cell r="CT171">
            <v>3.190000057220459</v>
          </cell>
          <cell r="CU171">
            <v>11.489999771118164</v>
          </cell>
          <cell r="CW171">
            <v>13.630000114440918</v>
          </cell>
          <cell r="CX171">
            <v>0.18000000715255737</v>
          </cell>
          <cell r="CY171">
            <v>11.619999885559082</v>
          </cell>
          <cell r="CZ171">
            <v>10.699999809265137</v>
          </cell>
          <cell r="DA171">
            <v>2.3499999046325684</v>
          </cell>
          <cell r="DB171">
            <v>0.5400000214576721</v>
          </cell>
        </row>
        <row r="172">
          <cell r="A172">
            <v>314</v>
          </cell>
          <cell r="B172">
            <v>7858</v>
          </cell>
          <cell r="C172">
            <v>7500</v>
          </cell>
          <cell r="D172">
            <v>7.5</v>
          </cell>
          <cell r="E172">
            <v>900</v>
          </cell>
          <cell r="F172" t="str">
            <v>HM</v>
          </cell>
          <cell r="J172">
            <v>3</v>
          </cell>
          <cell r="K172">
            <v>56.970001220703125</v>
          </cell>
          <cell r="L172">
            <v>0.6399999856948853</v>
          </cell>
          <cell r="M172">
            <v>15.600000381469727</v>
          </cell>
          <cell r="O172">
            <v>2.0999999046325684</v>
          </cell>
          <cell r="P172">
            <v>2.0999999046325684</v>
          </cell>
          <cell r="Q172">
            <v>0.03999999910593033</v>
          </cell>
          <cell r="R172">
            <v>0.9700000286102295</v>
          </cell>
          <cell r="S172">
            <v>4.369999885559082</v>
          </cell>
          <cell r="T172">
            <v>3.6500000953674316</v>
          </cell>
          <cell r="U172">
            <v>1.7200000286102295</v>
          </cell>
          <cell r="X172">
            <v>-1</v>
          </cell>
          <cell r="Y172">
            <v>2.16494829143598</v>
          </cell>
          <cell r="Z172">
            <v>0.28012819094222163</v>
          </cell>
          <cell r="AA172">
            <v>5.370000123977661</v>
          </cell>
          <cell r="AB172">
            <v>0.23933648900847987</v>
          </cell>
          <cell r="AC172">
            <v>0.2488151528904326</v>
          </cell>
          <cell r="AD172">
            <v>0.4515486545658423</v>
          </cell>
          <cell r="CS172">
            <v>41.779998779296875</v>
          </cell>
          <cell r="CT172">
            <v>3.009999990463257</v>
          </cell>
          <cell r="CU172">
            <v>12.140000343322754</v>
          </cell>
          <cell r="CW172">
            <v>11.3100004196167</v>
          </cell>
          <cell r="CX172">
            <v>0.15000000596046448</v>
          </cell>
          <cell r="CY172">
            <v>13.520000457763672</v>
          </cell>
          <cell r="CZ172">
            <v>11.569999694824219</v>
          </cell>
          <cell r="DA172">
            <v>2.119999885559082</v>
          </cell>
          <cell r="DB172">
            <v>0.5199999809265137</v>
          </cell>
        </row>
        <row r="173">
          <cell r="A173">
            <v>314</v>
          </cell>
          <cell r="B173">
            <v>7859</v>
          </cell>
          <cell r="C173">
            <v>12000</v>
          </cell>
          <cell r="D173">
            <v>12</v>
          </cell>
          <cell r="E173">
            <v>900</v>
          </cell>
          <cell r="F173" t="str">
            <v>MW</v>
          </cell>
          <cell r="J173">
            <v>24</v>
          </cell>
          <cell r="K173">
            <v>58.54999923706055</v>
          </cell>
          <cell r="L173">
            <v>0.8100000023841858</v>
          </cell>
          <cell r="M173">
            <v>16.850000381469727</v>
          </cell>
          <cell r="O173">
            <v>4.269999980926514</v>
          </cell>
          <cell r="P173">
            <v>4.269999980926514</v>
          </cell>
          <cell r="Q173">
            <v>0.07999999821186066</v>
          </cell>
          <cell r="R173">
            <v>1.1100000143051147</v>
          </cell>
          <cell r="S173">
            <v>4.579999923706055</v>
          </cell>
          <cell r="T173">
            <v>4.150000095367432</v>
          </cell>
          <cell r="U173">
            <v>1.5</v>
          </cell>
          <cell r="V173">
            <v>0.18000000715255737</v>
          </cell>
          <cell r="X173">
            <v>-1</v>
          </cell>
          <cell r="Y173">
            <v>3.8468467800873234</v>
          </cell>
          <cell r="Z173">
            <v>0.271810078339391</v>
          </cell>
          <cell r="AA173">
            <v>5.650000095367432</v>
          </cell>
          <cell r="AB173">
            <v>0.29419764080819055</v>
          </cell>
          <cell r="AC173">
            <v>0.38712601503656036</v>
          </cell>
          <cell r="AD173">
            <v>0.31663644405219316</v>
          </cell>
          <cell r="CS173">
            <v>40.7599983215332</v>
          </cell>
          <cell r="CT173">
            <v>3.259999990463257</v>
          </cell>
          <cell r="CU173">
            <v>13.8100004196167</v>
          </cell>
          <cell r="CW173">
            <v>13.600000381469727</v>
          </cell>
          <cell r="CX173">
            <v>0.1599999964237213</v>
          </cell>
          <cell r="CY173">
            <v>11.300000190734863</v>
          </cell>
          <cell r="CZ173">
            <v>10.640000343322754</v>
          </cell>
          <cell r="DA173">
            <v>2.5999999046325684</v>
          </cell>
          <cell r="DB173">
            <v>0.6600000262260437</v>
          </cell>
        </row>
        <row r="174">
          <cell r="A174">
            <v>314</v>
          </cell>
          <cell r="B174">
            <v>7860</v>
          </cell>
          <cell r="C174">
            <v>12000</v>
          </cell>
          <cell r="D174">
            <v>12</v>
          </cell>
          <cell r="E174">
            <v>1050</v>
          </cell>
          <cell r="F174" t="str">
            <v>MW</v>
          </cell>
          <cell r="J174">
            <v>4</v>
          </cell>
          <cell r="K174">
            <v>52.119998931884766</v>
          </cell>
          <cell r="L174">
            <v>2.299999952316284</v>
          </cell>
          <cell r="M174">
            <v>17.790000915527344</v>
          </cell>
          <cell r="O174">
            <v>6.579999923706055</v>
          </cell>
          <cell r="P174">
            <v>6.579999923706055</v>
          </cell>
          <cell r="Q174">
            <v>0.07999999821186066</v>
          </cell>
          <cell r="R174">
            <v>2.5399999618530273</v>
          </cell>
          <cell r="S174">
            <v>4.820000171661377</v>
          </cell>
          <cell r="T174">
            <v>4.570000171661377</v>
          </cell>
          <cell r="U174">
            <v>1.4500000476837158</v>
          </cell>
          <cell r="V174">
            <v>0.4699999988079071</v>
          </cell>
          <cell r="X174">
            <v>-1</v>
          </cell>
          <cell r="Y174">
            <v>2.5905511899715514</v>
          </cell>
          <cell r="Z174">
            <v>0.27093872532937413</v>
          </cell>
          <cell r="AA174">
            <v>6.020000219345093</v>
          </cell>
          <cell r="AB174">
            <v>0.38507264751058956</v>
          </cell>
          <cell r="AC174">
            <v>0.434610295780292</v>
          </cell>
          <cell r="AD174">
            <v>0.40760148468227425</v>
          </cell>
          <cell r="CS174">
            <v>39.650001525878906</v>
          </cell>
          <cell r="CT174">
            <v>5.730000019073486</v>
          </cell>
          <cell r="CU174">
            <v>14.640000343322754</v>
          </cell>
          <cell r="CW174">
            <v>11.720000267028809</v>
          </cell>
          <cell r="CX174">
            <v>0.11999999731779099</v>
          </cell>
          <cell r="CY174">
            <v>12.0600004196167</v>
          </cell>
          <cell r="CZ174">
            <v>8.979999542236328</v>
          </cell>
          <cell r="DA174">
            <v>2.880000114440918</v>
          </cell>
          <cell r="DB174">
            <v>0.46000000834465027</v>
          </cell>
        </row>
        <row r="175">
          <cell r="A175">
            <v>314</v>
          </cell>
          <cell r="B175">
            <v>7861</v>
          </cell>
          <cell r="C175">
            <v>20000</v>
          </cell>
          <cell r="D175">
            <v>20</v>
          </cell>
          <cell r="E175">
            <v>1050</v>
          </cell>
          <cell r="F175" t="str">
            <v>HM</v>
          </cell>
          <cell r="J175">
            <v>1</v>
          </cell>
          <cell r="K175">
            <v>52.63999938964844</v>
          </cell>
          <cell r="L175">
            <v>1.649999976158142</v>
          </cell>
          <cell r="M175">
            <v>17.389999389648438</v>
          </cell>
          <cell r="O175">
            <v>2</v>
          </cell>
          <cell r="P175">
            <v>2</v>
          </cell>
          <cell r="Q175">
            <v>0.05000000074505806</v>
          </cell>
          <cell r="R175">
            <v>0.800000011920929</v>
          </cell>
          <cell r="S175">
            <v>3.1600000858306885</v>
          </cell>
          <cell r="T175">
            <v>2.859999895095825</v>
          </cell>
          <cell r="U175">
            <v>2.680000066757202</v>
          </cell>
          <cell r="V175">
            <v>0.10000000149011612</v>
          </cell>
          <cell r="X175">
            <v>-1</v>
          </cell>
          <cell r="Y175">
            <v>2.4999999627470975</v>
          </cell>
          <cell r="Z175">
            <v>0.1817136398355315</v>
          </cell>
          <cell r="AA175">
            <v>5.539999961853027</v>
          </cell>
          <cell r="AB175">
            <v>0.2158273402375571</v>
          </cell>
          <cell r="AC175">
            <v>0.23980815423132124</v>
          </cell>
          <cell r="AD175">
            <v>0.41622013396103114</v>
          </cell>
          <cell r="CS175">
            <v>40.220001220703125</v>
          </cell>
          <cell r="CT175">
            <v>3.559999942779541</v>
          </cell>
          <cell r="CU175">
            <v>15.270000457763672</v>
          </cell>
          <cell r="CW175">
            <v>9.720000267028809</v>
          </cell>
          <cell r="CX175">
            <v>0.11999999731779099</v>
          </cell>
          <cell r="CY175">
            <v>12.760000228881836</v>
          </cell>
          <cell r="CZ175">
            <v>10.59000015258789</v>
          </cell>
          <cell r="DA175">
            <v>2.359999895095825</v>
          </cell>
          <cell r="DB175">
            <v>2</v>
          </cell>
        </row>
        <row r="176">
          <cell r="A176">
            <v>320</v>
          </cell>
          <cell r="B176">
            <v>7984</v>
          </cell>
          <cell r="C176">
            <v>20000</v>
          </cell>
          <cell r="D176">
            <v>20</v>
          </cell>
          <cell r="E176">
            <v>1050</v>
          </cell>
          <cell r="F176" t="str">
            <v>ND</v>
          </cell>
          <cell r="G176" t="str">
            <v>Ag70Pd30</v>
          </cell>
          <cell r="H176" t="str">
            <v>0.5' PC</v>
          </cell>
          <cell r="I176" t="str">
            <v>-10% P corr</v>
          </cell>
          <cell r="J176">
            <v>24</v>
          </cell>
          <cell r="K176">
            <v>39.86000061035156</v>
          </cell>
          <cell r="L176">
            <v>2.059999942779541</v>
          </cell>
          <cell r="M176">
            <v>15.289999961853027</v>
          </cell>
          <cell r="O176">
            <v>8.850000381469727</v>
          </cell>
          <cell r="P176">
            <v>8.850000381469727</v>
          </cell>
          <cell r="Q176">
            <v>0.17000000178813934</v>
          </cell>
          <cell r="R176">
            <v>4.849999904632568</v>
          </cell>
          <cell r="S176">
            <v>7.5</v>
          </cell>
          <cell r="T176">
            <v>3.119999885559082</v>
          </cell>
          <cell r="U176">
            <v>1.850000023841858</v>
          </cell>
          <cell r="W176">
            <v>0.019999999552965164</v>
          </cell>
          <cell r="X176">
            <v>-1</v>
          </cell>
          <cell r="Y176">
            <v>1.8247423825754063</v>
          </cell>
          <cell r="Z176">
            <v>0.4905166787908258</v>
          </cell>
          <cell r="AA176">
            <v>4.96999990940094</v>
          </cell>
          <cell r="AB176">
            <v>0.4967862880687791</v>
          </cell>
          <cell r="AC176">
            <v>0.4740225114513547</v>
          </cell>
          <cell r="AD176">
            <v>0.4941358235425659</v>
          </cell>
          <cell r="BI176">
            <v>51.560001373291016</v>
          </cell>
          <cell r="BJ176">
            <v>0.6499999761581421</v>
          </cell>
          <cell r="BK176">
            <v>4.21999979019165</v>
          </cell>
          <cell r="BM176">
            <v>5.420000076293945</v>
          </cell>
          <cell r="BN176">
            <v>0.10000000149011612</v>
          </cell>
          <cell r="BO176">
            <v>14.720000267028809</v>
          </cell>
          <cell r="BP176">
            <v>21.739999771118164</v>
          </cell>
          <cell r="BQ176">
            <v>0.8199999928474426</v>
          </cell>
          <cell r="BT176">
            <v>0.1899999976158142</v>
          </cell>
          <cell r="CS176">
            <v>42.630001068115234</v>
          </cell>
          <cell r="CT176">
            <v>1.7999999523162842</v>
          </cell>
          <cell r="CU176">
            <v>13.279999732971191</v>
          </cell>
          <cell r="CW176">
            <v>7.789999961853027</v>
          </cell>
          <cell r="CX176">
            <v>0.09000000357627869</v>
          </cell>
          <cell r="CY176">
            <v>15.989999771118164</v>
          </cell>
          <cell r="CZ176">
            <v>11.170000076293945</v>
          </cell>
          <cell r="DA176">
            <v>2.390000104904175</v>
          </cell>
          <cell r="DB176">
            <v>1.8600000143051147</v>
          </cell>
          <cell r="DD176">
            <v>0.23000000417232513</v>
          </cell>
        </row>
        <row r="177">
          <cell r="A177">
            <v>320</v>
          </cell>
          <cell r="B177">
            <v>7985</v>
          </cell>
          <cell r="C177">
            <v>15000</v>
          </cell>
          <cell r="D177">
            <v>15</v>
          </cell>
          <cell r="E177">
            <v>1050</v>
          </cell>
          <cell r="F177" t="str">
            <v>ND</v>
          </cell>
          <cell r="G177" t="str">
            <v>Ag70Pd30</v>
          </cell>
          <cell r="H177" t="str">
            <v>0.5' PC</v>
          </cell>
          <cell r="I177" t="str">
            <v>-10% P corr</v>
          </cell>
          <cell r="J177">
            <v>24</v>
          </cell>
          <cell r="K177">
            <v>44.33000183105469</v>
          </cell>
          <cell r="L177">
            <v>2.0799999237060547</v>
          </cell>
          <cell r="M177">
            <v>14.5600004196167</v>
          </cell>
          <cell r="O177">
            <v>9.569999694824219</v>
          </cell>
          <cell r="P177">
            <v>9.569999694824219</v>
          </cell>
          <cell r="Q177">
            <v>0.20000000298023224</v>
          </cell>
          <cell r="R177">
            <v>5.46999979019165</v>
          </cell>
          <cell r="S177">
            <v>7.960000038146973</v>
          </cell>
          <cell r="T177">
            <v>3.759999990463257</v>
          </cell>
          <cell r="U177">
            <v>1.9199999570846558</v>
          </cell>
          <cell r="X177">
            <v>-1</v>
          </cell>
          <cell r="Y177">
            <v>1.7495429729237555</v>
          </cell>
          <cell r="Z177">
            <v>0.5467032835673864</v>
          </cell>
          <cell r="AA177">
            <v>5.679999947547913</v>
          </cell>
          <cell r="AB177">
            <v>0.49493242849644525</v>
          </cell>
          <cell r="AC177">
            <v>0.46187258479283066</v>
          </cell>
          <cell r="AD177">
            <v>0.5046564753470596</v>
          </cell>
          <cell r="BI177">
            <v>51.5</v>
          </cell>
          <cell r="BJ177">
            <v>0.7699999809265137</v>
          </cell>
          <cell r="BK177">
            <v>3.7799999713897705</v>
          </cell>
          <cell r="BM177">
            <v>5.46999979019165</v>
          </cell>
          <cell r="BN177">
            <v>0.14000000059604645</v>
          </cell>
          <cell r="BO177">
            <v>15.119999885559082</v>
          </cell>
          <cell r="BP177">
            <v>21.68000030517578</v>
          </cell>
          <cell r="BQ177">
            <v>0.6600000262260437</v>
          </cell>
          <cell r="BT177">
            <v>0.18000000715255737</v>
          </cell>
          <cell r="CS177">
            <v>42.43000030517578</v>
          </cell>
          <cell r="CT177">
            <v>2.5799999237060547</v>
          </cell>
          <cell r="CU177">
            <v>12.970000267028809</v>
          </cell>
          <cell r="CW177">
            <v>7.800000190734863</v>
          </cell>
          <cell r="CX177">
            <v>0.09000000357627869</v>
          </cell>
          <cell r="CY177">
            <v>15.5600004196167</v>
          </cell>
          <cell r="CZ177">
            <v>11.210000038146973</v>
          </cell>
          <cell r="DA177">
            <v>2.4100000858306885</v>
          </cell>
          <cell r="DB177">
            <v>1.6100000143051147</v>
          </cell>
          <cell r="DD177">
            <v>0.3100000023841858</v>
          </cell>
        </row>
        <row r="178">
          <cell r="A178">
            <v>320</v>
          </cell>
          <cell r="B178">
            <v>7986</v>
          </cell>
          <cell r="C178">
            <v>10000</v>
          </cell>
          <cell r="D178">
            <v>10</v>
          </cell>
          <cell r="E178">
            <v>1050</v>
          </cell>
          <cell r="F178" t="str">
            <v>ND</v>
          </cell>
          <cell r="G178" t="str">
            <v>Ag70Pd30</v>
          </cell>
          <cell r="H178" t="str">
            <v>0.5' PC</v>
          </cell>
          <cell r="I178" t="str">
            <v>-10% P corr</v>
          </cell>
          <cell r="J178">
            <v>24</v>
          </cell>
          <cell r="K178">
            <v>46</v>
          </cell>
          <cell r="L178">
            <v>1.840000033378601</v>
          </cell>
          <cell r="M178">
            <v>14.600000381469727</v>
          </cell>
          <cell r="O178">
            <v>8.329999923706055</v>
          </cell>
          <cell r="P178">
            <v>8.329999923706055</v>
          </cell>
          <cell r="Q178">
            <v>0.18000000715255737</v>
          </cell>
          <cell r="R178">
            <v>4.860000133514404</v>
          </cell>
          <cell r="S178">
            <v>7.710000038146973</v>
          </cell>
          <cell r="T178">
            <v>3.7100000381469727</v>
          </cell>
          <cell r="U178">
            <v>2.25</v>
          </cell>
          <cell r="X178">
            <v>-1</v>
          </cell>
          <cell r="Y178">
            <v>1.7139917067620314</v>
          </cell>
          <cell r="Z178">
            <v>0.5280821805958635</v>
          </cell>
          <cell r="AA178">
            <v>5.960000038146973</v>
          </cell>
          <cell r="AB178">
            <v>0.47127937600118686</v>
          </cell>
          <cell r="AC178">
            <v>0.43498693901945</v>
          </cell>
          <cell r="AD178">
            <v>0.5097877629250902</v>
          </cell>
          <cell r="BI178">
            <v>49.70000076293945</v>
          </cell>
          <cell r="BJ178">
            <v>0.8399999737739563</v>
          </cell>
          <cell r="BK178">
            <v>4.079999923706055</v>
          </cell>
          <cell r="BM178">
            <v>6.75</v>
          </cell>
          <cell r="BN178">
            <v>0.12999999523162842</v>
          </cell>
          <cell r="BO178">
            <v>14.640000343322754</v>
          </cell>
          <cell r="BP178">
            <v>22.260000228881836</v>
          </cell>
          <cell r="BQ178">
            <v>0.6700000166893005</v>
          </cell>
          <cell r="BT178">
            <v>0.10000000149011612</v>
          </cell>
          <cell r="CS178">
            <v>41.189998626708984</v>
          </cell>
          <cell r="CT178">
            <v>2.619999885559082</v>
          </cell>
          <cell r="CU178">
            <v>12.25</v>
          </cell>
          <cell r="CW178">
            <v>9.4399995803833</v>
          </cell>
          <cell r="CX178">
            <v>0.10999999940395355</v>
          </cell>
          <cell r="CY178">
            <v>15.670000076293945</v>
          </cell>
          <cell r="CZ178">
            <v>11.539999961853027</v>
          </cell>
          <cell r="DA178">
            <v>2.440000057220459</v>
          </cell>
          <cell r="DB178">
            <v>1.399999976158142</v>
          </cell>
          <cell r="DD178">
            <v>0.10000000149011612</v>
          </cell>
        </row>
        <row r="179">
          <cell r="A179">
            <v>320</v>
          </cell>
          <cell r="B179">
            <v>7988</v>
          </cell>
          <cell r="C179">
            <v>5000</v>
          </cell>
          <cell r="D179">
            <v>5</v>
          </cell>
          <cell r="E179">
            <v>1000</v>
          </cell>
          <cell r="F179" t="str">
            <v>ND</v>
          </cell>
          <cell r="G179" t="str">
            <v>Ag70Pd30</v>
          </cell>
          <cell r="H179" t="str">
            <v>0.5' PC</v>
          </cell>
          <cell r="I179" t="str">
            <v>-10% P corr</v>
          </cell>
          <cell r="J179">
            <v>24</v>
          </cell>
          <cell r="K179">
            <v>45.79999923706055</v>
          </cell>
          <cell r="L179">
            <v>1.7400000095367432</v>
          </cell>
          <cell r="M179">
            <v>14.649999618530273</v>
          </cell>
          <cell r="O179">
            <v>9.3100004196167</v>
          </cell>
          <cell r="P179">
            <v>9.3100004196167</v>
          </cell>
          <cell r="Q179">
            <v>0.1899999976158142</v>
          </cell>
          <cell r="R179">
            <v>4.239999771118164</v>
          </cell>
          <cell r="S179">
            <v>7.75</v>
          </cell>
          <cell r="T179">
            <v>3.8299999237060547</v>
          </cell>
          <cell r="U179">
            <v>2.0999999046325684</v>
          </cell>
          <cell r="X179">
            <v>-1</v>
          </cell>
          <cell r="Y179">
            <v>2.195754934477623</v>
          </cell>
          <cell r="Z179">
            <v>0.5290102526826892</v>
          </cell>
          <cell r="AA179">
            <v>5.929999828338623</v>
          </cell>
          <cell r="AB179">
            <v>0.4566221751651508</v>
          </cell>
          <cell r="AC179">
            <v>0.47792609910169315</v>
          </cell>
          <cell r="AD179">
            <v>0.4480519149607286</v>
          </cell>
          <cell r="CS179">
            <v>40.709999084472656</v>
          </cell>
          <cell r="CT179">
            <v>3.0799999237060547</v>
          </cell>
          <cell r="CU179">
            <v>12.420000076293945</v>
          </cell>
          <cell r="CW179">
            <v>9.890000343322754</v>
          </cell>
          <cell r="CX179">
            <v>0.11999999731779099</v>
          </cell>
          <cell r="CY179">
            <v>14.970000267028809</v>
          </cell>
          <cell r="CZ179">
            <v>11.6899995803833</v>
          </cell>
          <cell r="DA179">
            <v>2.450000047683716</v>
          </cell>
          <cell r="DB179">
            <v>1.1100000143051147</v>
          </cell>
          <cell r="DD179">
            <v>0.12999999523162842</v>
          </cell>
        </row>
        <row r="180">
          <cell r="A180">
            <v>320</v>
          </cell>
          <cell r="B180">
            <v>7989</v>
          </cell>
          <cell r="C180">
            <v>20000</v>
          </cell>
          <cell r="D180">
            <v>20</v>
          </cell>
          <cell r="E180">
            <v>1100</v>
          </cell>
          <cell r="F180" t="str">
            <v>ND</v>
          </cell>
          <cell r="G180" t="str">
            <v>Ag70Pd30</v>
          </cell>
          <cell r="H180" t="str">
            <v>0.5' PC</v>
          </cell>
          <cell r="I180" t="str">
            <v>-10% P corr</v>
          </cell>
          <cell r="J180">
            <v>24</v>
          </cell>
          <cell r="K180">
            <v>41.599998474121094</v>
          </cell>
          <cell r="L180">
            <v>2.049999952316284</v>
          </cell>
          <cell r="M180">
            <v>15.180000305175781</v>
          </cell>
          <cell r="O180">
            <v>8.270000457763672</v>
          </cell>
          <cell r="P180">
            <v>8.270000457763672</v>
          </cell>
          <cell r="Q180">
            <v>0.15000000596046448</v>
          </cell>
          <cell r="R180">
            <v>6.179999828338623</v>
          </cell>
          <cell r="S180">
            <v>7.929999828338623</v>
          </cell>
          <cell r="T180">
            <v>3.0399999618530273</v>
          </cell>
          <cell r="U180">
            <v>1.7300000190734863</v>
          </cell>
          <cell r="W180">
            <v>0.029999999329447746</v>
          </cell>
          <cell r="X180">
            <v>-1</v>
          </cell>
          <cell r="Y180">
            <v>1.338187813507902</v>
          </cell>
          <cell r="Z180">
            <v>0.5223978701525326</v>
          </cell>
          <cell r="AA180">
            <v>4.769999980926514</v>
          </cell>
          <cell r="AB180">
            <v>0.5366805366238967</v>
          </cell>
          <cell r="AC180">
            <v>0.43028097517514335</v>
          </cell>
          <cell r="AD180">
            <v>0.5711794045065036</v>
          </cell>
          <cell r="BI180">
            <v>49.52000045776367</v>
          </cell>
          <cell r="BJ180">
            <v>0.7099999785423279</v>
          </cell>
          <cell r="BK180">
            <v>5.809999942779541</v>
          </cell>
          <cell r="BM180">
            <v>6.659999847412109</v>
          </cell>
          <cell r="BN180">
            <v>0.10999999940395355</v>
          </cell>
          <cell r="BO180">
            <v>14.130000114440918</v>
          </cell>
          <cell r="BP180">
            <v>20.950000762939453</v>
          </cell>
          <cell r="BQ180">
            <v>1.1299999952316284</v>
          </cell>
          <cell r="BT180">
            <v>0.25999999046325684</v>
          </cell>
          <cell r="CS180">
            <v>42.349998474121094</v>
          </cell>
          <cell r="CT180">
            <v>1.4199999570846558</v>
          </cell>
          <cell r="CU180">
            <v>13.029999732971191</v>
          </cell>
          <cell r="CW180">
            <v>8.109999656677246</v>
          </cell>
          <cell r="CX180">
            <v>0.03999999910593033</v>
          </cell>
          <cell r="CY180">
            <v>16.389999389648438</v>
          </cell>
          <cell r="CZ180">
            <v>11.220000267028809</v>
          </cell>
          <cell r="DA180">
            <v>2.2799999713897705</v>
          </cell>
          <cell r="DB180">
            <v>2.140000104904175</v>
          </cell>
          <cell r="DD180">
            <v>0.30000001192092896</v>
          </cell>
        </row>
        <row r="181">
          <cell r="A181">
            <v>320</v>
          </cell>
          <cell r="B181">
            <v>7993</v>
          </cell>
          <cell r="C181">
            <v>20000</v>
          </cell>
          <cell r="D181">
            <v>20</v>
          </cell>
          <cell r="E181">
            <v>1050</v>
          </cell>
          <cell r="F181" t="str">
            <v>Hem-Mt</v>
          </cell>
          <cell r="G181" t="str">
            <v>Ag70Pd30</v>
          </cell>
          <cell r="H181" t="str">
            <v>0.5' PC</v>
          </cell>
          <cell r="I181" t="str">
            <v>-10% P corr</v>
          </cell>
          <cell r="J181">
            <v>24</v>
          </cell>
          <cell r="K181">
            <v>43.33000183105469</v>
          </cell>
          <cell r="L181">
            <v>1.5399999618530273</v>
          </cell>
          <cell r="M181">
            <v>15.050000190734863</v>
          </cell>
          <cell r="O181">
            <v>6.150000095367432</v>
          </cell>
          <cell r="P181">
            <v>6.150000095367432</v>
          </cell>
          <cell r="Q181">
            <v>0.15000000596046448</v>
          </cell>
          <cell r="R181">
            <v>5.329999923706055</v>
          </cell>
          <cell r="S181">
            <v>7.300000190734863</v>
          </cell>
          <cell r="T181">
            <v>2.9000000953674316</v>
          </cell>
          <cell r="U181">
            <v>1.850000023841858</v>
          </cell>
          <cell r="W181">
            <v>0.029999999329447746</v>
          </cell>
          <cell r="X181">
            <v>-1</v>
          </cell>
          <cell r="Y181">
            <v>1.1538461882549549</v>
          </cell>
          <cell r="Z181">
            <v>0.48504984041321914</v>
          </cell>
          <cell r="AA181">
            <v>4.7500001192092896</v>
          </cell>
          <cell r="AB181">
            <v>0.5178681392345981</v>
          </cell>
          <cell r="AC181">
            <v>0.37892791392287295</v>
          </cell>
          <cell r="AD181">
            <v>0.6070384019330229</v>
          </cell>
          <cell r="BI181">
            <v>48.470001220703125</v>
          </cell>
          <cell r="BJ181">
            <v>0.7099999785423279</v>
          </cell>
          <cell r="BK181">
            <v>6.820000171661377</v>
          </cell>
          <cell r="BM181">
            <v>7.269999980926514</v>
          </cell>
          <cell r="BN181">
            <v>0.09000000357627869</v>
          </cell>
          <cell r="BO181">
            <v>13.65999984741211</v>
          </cell>
          <cell r="BP181">
            <v>20.790000915527344</v>
          </cell>
          <cell r="BQ181">
            <v>1.340000033378601</v>
          </cell>
          <cell r="BT181">
            <v>0.07000000029802322</v>
          </cell>
          <cell r="CS181">
            <v>42.29999923706055</v>
          </cell>
          <cell r="CT181">
            <v>1.2000000476837158</v>
          </cell>
          <cell r="CU181">
            <v>13.25</v>
          </cell>
          <cell r="CW181">
            <v>8.140000343322754</v>
          </cell>
          <cell r="CX181">
            <v>0.09000000357627869</v>
          </cell>
          <cell r="CY181">
            <v>16.690000534057617</v>
          </cell>
          <cell r="CZ181">
            <v>11.050000190734863</v>
          </cell>
          <cell r="DA181">
            <v>2.3499999046325684</v>
          </cell>
          <cell r="DB181">
            <v>2.0899999141693115</v>
          </cell>
          <cell r="DD181">
            <v>0.11999999731779099</v>
          </cell>
        </row>
        <row r="182">
          <cell r="A182">
            <v>326</v>
          </cell>
          <cell r="B182">
            <v>8101</v>
          </cell>
          <cell r="C182">
            <v>8000</v>
          </cell>
          <cell r="D182">
            <v>8</v>
          </cell>
          <cell r="E182">
            <v>1000</v>
          </cell>
          <cell r="F182" t="str">
            <v>ND</v>
          </cell>
          <cell r="G182" t="str">
            <v>Au caps</v>
          </cell>
          <cell r="H182" t="str">
            <v>3/4" PC</v>
          </cell>
          <cell r="I182" t="str">
            <v>Piston in, P calibr. +-0.5 kb</v>
          </cell>
          <cell r="J182">
            <v>294</v>
          </cell>
          <cell r="K182">
            <v>71.13999938964844</v>
          </cell>
          <cell r="L182">
            <v>0.18000000715255737</v>
          </cell>
          <cell r="M182">
            <v>17.670000076293945</v>
          </cell>
          <cell r="O182">
            <v>2.049999952316284</v>
          </cell>
          <cell r="P182">
            <v>2.049999952316284</v>
          </cell>
          <cell r="Q182">
            <v>0.07999999821186066</v>
          </cell>
          <cell r="R182">
            <v>0.47999998927116394</v>
          </cell>
          <cell r="S182">
            <v>1.2400000095367432</v>
          </cell>
          <cell r="T182">
            <v>5.039999961853027</v>
          </cell>
          <cell r="U182">
            <v>2.119999885559082</v>
          </cell>
          <cell r="X182">
            <v>-1</v>
          </cell>
          <cell r="Y182">
            <v>4.270833329452823</v>
          </cell>
          <cell r="Z182">
            <v>0.07017543883320781</v>
          </cell>
          <cell r="AA182">
            <v>7.159999847412109</v>
          </cell>
          <cell r="AB182">
            <v>0.155314757296263</v>
          </cell>
          <cell r="AC182">
            <v>0.2115583072193169</v>
          </cell>
          <cell r="AD182">
            <v>0.29445841374368836</v>
          </cell>
          <cell r="BI182">
            <v>48.290000915527344</v>
          </cell>
          <cell r="BJ182">
            <v>0.8500000238418579</v>
          </cell>
          <cell r="BK182">
            <v>5.960000038146973</v>
          </cell>
          <cell r="BM182">
            <v>19.100000381469727</v>
          </cell>
          <cell r="BN182">
            <v>0.6499999761581421</v>
          </cell>
          <cell r="BO182">
            <v>13.260000228881836</v>
          </cell>
          <cell r="BP182">
            <v>11.15999984741211</v>
          </cell>
          <cell r="BQ182">
            <v>0.9700000286102295</v>
          </cell>
          <cell r="CS182">
            <v>41.189998626708984</v>
          </cell>
          <cell r="CT182">
            <v>2.2100000381469727</v>
          </cell>
          <cell r="CU182">
            <v>14.220000267028809</v>
          </cell>
          <cell r="CW182">
            <v>14.550000190734863</v>
          </cell>
          <cell r="CX182">
            <v>0.30000001192092896</v>
          </cell>
          <cell r="CY182">
            <v>12.479999542236328</v>
          </cell>
          <cell r="CZ182">
            <v>8.829999923706055</v>
          </cell>
          <cell r="DA182">
            <v>3.119999885559082</v>
          </cell>
          <cell r="DB182">
            <v>0.2800000011920929</v>
          </cell>
        </row>
        <row r="183">
          <cell r="A183">
            <v>326</v>
          </cell>
          <cell r="B183">
            <v>8102</v>
          </cell>
          <cell r="C183">
            <v>8000</v>
          </cell>
          <cell r="D183">
            <v>8</v>
          </cell>
          <cell r="E183">
            <v>1050</v>
          </cell>
          <cell r="F183" t="str">
            <v>ND</v>
          </cell>
          <cell r="G183" t="str">
            <v>Au caps</v>
          </cell>
          <cell r="H183" t="str">
            <v>3/4" PC</v>
          </cell>
          <cell r="I183" t="str">
            <v>Piston in, P calibr. +-0.5 kb</v>
          </cell>
          <cell r="J183">
            <v>249</v>
          </cell>
          <cell r="K183">
            <v>60.380001068115234</v>
          </cell>
          <cell r="L183">
            <v>0.8199999928474426</v>
          </cell>
          <cell r="M183">
            <v>18.479999542236328</v>
          </cell>
          <cell r="O183">
            <v>6.900000095367432</v>
          </cell>
          <cell r="P183">
            <v>6.900000095367432</v>
          </cell>
          <cell r="R183">
            <v>1.850000023841858</v>
          </cell>
          <cell r="S183">
            <v>3.430000066757202</v>
          </cell>
          <cell r="T183">
            <v>5.96999979019165</v>
          </cell>
          <cell r="U183">
            <v>2.1600000858306885</v>
          </cell>
          <cell r="X183">
            <v>-1</v>
          </cell>
          <cell r="Y183">
            <v>3.729729733212835</v>
          </cell>
          <cell r="Z183">
            <v>0.18560606881606698</v>
          </cell>
          <cell r="AA183">
            <v>8.129999876022339</v>
          </cell>
          <cell r="AB183">
            <v>0.31398104698002083</v>
          </cell>
          <cell r="AC183">
            <v>0.4087677782770491</v>
          </cell>
          <cell r="AD183">
            <v>0.3233640219675329</v>
          </cell>
          <cell r="CS183">
            <v>41.84000015258789</v>
          </cell>
          <cell r="CT183">
            <v>4.28000020980835</v>
          </cell>
          <cell r="CU183">
            <v>12.859999656677246</v>
          </cell>
          <cell r="CW183">
            <v>13.319999694824219</v>
          </cell>
          <cell r="CX183">
            <v>0.33000001311302185</v>
          </cell>
          <cell r="CY183">
            <v>12.210000038146973</v>
          </cell>
          <cell r="CZ183">
            <v>9.890000343322754</v>
          </cell>
          <cell r="DA183">
            <v>3.2799999713897705</v>
          </cell>
          <cell r="DB183">
            <v>0.36000001430511475</v>
          </cell>
        </row>
        <row r="184">
          <cell r="A184">
            <v>326</v>
          </cell>
          <cell r="B184">
            <v>8103</v>
          </cell>
          <cell r="C184">
            <v>8000</v>
          </cell>
          <cell r="D184">
            <v>8</v>
          </cell>
          <cell r="E184">
            <v>1075</v>
          </cell>
          <cell r="F184" t="str">
            <v>ND</v>
          </cell>
          <cell r="G184" t="str">
            <v>Au caps</v>
          </cell>
          <cell r="H184" t="str">
            <v>3/4" PC</v>
          </cell>
          <cell r="I184" t="str">
            <v>Piston in, P calibr. +-0.5 kb</v>
          </cell>
          <cell r="J184">
            <v>90</v>
          </cell>
          <cell r="K184">
            <v>58.209999084472656</v>
          </cell>
          <cell r="L184">
            <v>1.340000033378601</v>
          </cell>
          <cell r="M184">
            <v>20.010000228881836</v>
          </cell>
          <cell r="O184">
            <v>4.099999904632568</v>
          </cell>
          <cell r="P184">
            <v>4.099999904632568</v>
          </cell>
          <cell r="Q184">
            <v>0.25</v>
          </cell>
          <cell r="R184">
            <v>2.890000104904175</v>
          </cell>
          <cell r="S184">
            <v>3.190000057220459</v>
          </cell>
          <cell r="T184">
            <v>6.78000020980835</v>
          </cell>
          <cell r="U184">
            <v>1.1699999570846558</v>
          </cell>
          <cell r="X184">
            <v>-1</v>
          </cell>
          <cell r="Y184">
            <v>1.418685036611275</v>
          </cell>
          <cell r="Z184">
            <v>0.15942029089115692</v>
          </cell>
          <cell r="AA184">
            <v>7.950000166893005</v>
          </cell>
          <cell r="AB184">
            <v>0.33065595708720963</v>
          </cell>
          <cell r="AC184">
            <v>0.2744310479394088</v>
          </cell>
          <cell r="AD184">
            <v>0.5568162005831985</v>
          </cell>
          <cell r="BI184">
            <v>47.40999984741211</v>
          </cell>
          <cell r="BJ184">
            <v>1.5499999523162842</v>
          </cell>
          <cell r="BK184">
            <v>5.760000228881836</v>
          </cell>
          <cell r="BM184">
            <v>8.380000114440918</v>
          </cell>
          <cell r="BN184">
            <v>0.38999998569488525</v>
          </cell>
          <cell r="BO184">
            <v>13.960000038146973</v>
          </cell>
          <cell r="BP184">
            <v>19.770000457763672</v>
          </cell>
          <cell r="BQ184">
            <v>0.5899999737739563</v>
          </cell>
          <cell r="CS184">
            <v>40.720001220703125</v>
          </cell>
          <cell r="CT184">
            <v>4.519999980926514</v>
          </cell>
          <cell r="CU184">
            <v>13.34000015258789</v>
          </cell>
          <cell r="CW184">
            <v>10.449999809265137</v>
          </cell>
          <cell r="CX184">
            <v>0.3199999928474426</v>
          </cell>
          <cell r="CY184">
            <v>13.369999885559082</v>
          </cell>
          <cell r="CZ184">
            <v>10.770000457763672</v>
          </cell>
          <cell r="DA184">
            <v>3.059999942779541</v>
          </cell>
          <cell r="DB184">
            <v>0.28999999165534973</v>
          </cell>
        </row>
        <row r="185">
          <cell r="A185">
            <v>326</v>
          </cell>
          <cell r="B185">
            <v>8104</v>
          </cell>
          <cell r="C185">
            <v>16000</v>
          </cell>
          <cell r="D185">
            <v>16</v>
          </cell>
          <cell r="E185">
            <v>1000</v>
          </cell>
          <cell r="F185" t="str">
            <v>ND</v>
          </cell>
          <cell r="G185" t="str">
            <v>Pt+graphite</v>
          </cell>
          <cell r="H185" t="str">
            <v>3/4" PC</v>
          </cell>
          <cell r="I185" t="str">
            <v>Piston in, P calibr. +-0.5 kb</v>
          </cell>
          <cell r="J185">
            <v>210</v>
          </cell>
          <cell r="K185">
            <v>69.76000213623047</v>
          </cell>
          <cell r="L185">
            <v>0.8500000238418579</v>
          </cell>
          <cell r="M185">
            <v>15.59000015258789</v>
          </cell>
          <cell r="O185">
            <v>3.569999933242798</v>
          </cell>
          <cell r="P185">
            <v>3.569999933242798</v>
          </cell>
          <cell r="Q185">
            <v>0.029999999329447746</v>
          </cell>
          <cell r="R185">
            <v>0.7099999785423279</v>
          </cell>
          <cell r="S185">
            <v>3.1600000858306885</v>
          </cell>
          <cell r="T185">
            <v>4.5</v>
          </cell>
          <cell r="U185">
            <v>1.809999942779541</v>
          </cell>
          <cell r="X185">
            <v>-1</v>
          </cell>
          <cell r="Y185">
            <v>5.028169072021973</v>
          </cell>
          <cell r="Z185">
            <v>0.20269403815920672</v>
          </cell>
          <cell r="AA185">
            <v>6.309999942779541</v>
          </cell>
          <cell r="AB185">
            <v>0.23559962034260967</v>
          </cell>
          <cell r="AC185">
            <v>0.3371104799122354</v>
          </cell>
          <cell r="AD185">
            <v>0.26171479182778795</v>
          </cell>
          <cell r="BI185">
            <v>48.650001525878906</v>
          </cell>
          <cell r="BJ185">
            <v>0.9800000190734863</v>
          </cell>
          <cell r="BK185">
            <v>7.739999771118164</v>
          </cell>
          <cell r="BM185">
            <v>12.34000015258789</v>
          </cell>
          <cell r="BN185">
            <v>0.3199999928474426</v>
          </cell>
          <cell r="BO185">
            <v>11.149999618530273</v>
          </cell>
          <cell r="BP185">
            <v>16.739999771118164</v>
          </cell>
          <cell r="BQ185">
            <v>1.1299999952316284</v>
          </cell>
          <cell r="CS185">
            <v>41.81999969482422</v>
          </cell>
          <cell r="CT185">
            <v>3.7100000381469727</v>
          </cell>
          <cell r="CU185">
            <v>13.930000305175781</v>
          </cell>
          <cell r="CW185">
            <v>13.020000457763672</v>
          </cell>
          <cell r="CX185">
            <v>0.05999999865889549</v>
          </cell>
          <cell r="CY185">
            <v>12.470000267028809</v>
          </cell>
          <cell r="CZ185">
            <v>7.849999904632568</v>
          </cell>
          <cell r="DA185">
            <v>4.010000228881836</v>
          </cell>
          <cell r="DB185">
            <v>0.3700000047683716</v>
          </cell>
          <cell r="GL185">
            <v>38.959999084472656</v>
          </cell>
          <cell r="GN185">
            <v>21.5</v>
          </cell>
          <cell r="GO185">
            <v>22.809999465942383</v>
          </cell>
          <cell r="GP185">
            <v>0.5</v>
          </cell>
          <cell r="GQ185">
            <v>7.849999904632568</v>
          </cell>
          <cell r="GR185">
            <v>7.800000190734863</v>
          </cell>
          <cell r="GW185">
            <v>1</v>
          </cell>
        </row>
        <row r="186">
          <cell r="A186">
            <v>326</v>
          </cell>
          <cell r="B186">
            <v>8105</v>
          </cell>
          <cell r="C186">
            <v>16000</v>
          </cell>
          <cell r="D186">
            <v>16</v>
          </cell>
          <cell r="E186">
            <v>1025</v>
          </cell>
          <cell r="F186" t="str">
            <v>ND</v>
          </cell>
          <cell r="G186" t="str">
            <v>Pt+graphite</v>
          </cell>
          <cell r="H186" t="str">
            <v>3/4" PC</v>
          </cell>
          <cell r="I186" t="str">
            <v>Piston in, P calibr. +-0.5 kb</v>
          </cell>
          <cell r="J186">
            <v>190</v>
          </cell>
          <cell r="K186">
            <v>63.04999923706055</v>
          </cell>
          <cell r="L186">
            <v>1.2300000190734863</v>
          </cell>
          <cell r="M186">
            <v>18.100000381469727</v>
          </cell>
          <cell r="O186">
            <v>4.46999979019165</v>
          </cell>
          <cell r="P186">
            <v>4.46999979019165</v>
          </cell>
          <cell r="Q186">
            <v>0.05000000074505806</v>
          </cell>
          <cell r="R186">
            <v>1.2100000381469727</v>
          </cell>
          <cell r="S186">
            <v>2.619999885559082</v>
          </cell>
          <cell r="T186">
            <v>7.349999904632568</v>
          </cell>
          <cell r="U186">
            <v>1.6200000047683716</v>
          </cell>
          <cell r="X186">
            <v>-1</v>
          </cell>
          <cell r="Y186">
            <v>3.6942145861723534</v>
          </cell>
          <cell r="Z186">
            <v>0.14475137184203402</v>
          </cell>
          <cell r="AA186">
            <v>8.96999990940094</v>
          </cell>
          <cell r="AB186">
            <v>0.23515358327059926</v>
          </cell>
          <cell r="AC186">
            <v>0.3051194450656935</v>
          </cell>
          <cell r="AD186">
            <v>0.3254609825742573</v>
          </cell>
          <cell r="BI186">
            <v>50.81999969482422</v>
          </cell>
          <cell r="BJ186">
            <v>0.6899999976158142</v>
          </cell>
          <cell r="BK186">
            <v>6.639999866485596</v>
          </cell>
          <cell r="BM186">
            <v>10.779999732971191</v>
          </cell>
          <cell r="BN186">
            <v>0.25</v>
          </cell>
          <cell r="BO186">
            <v>13.170000076293945</v>
          </cell>
          <cell r="BP186">
            <v>14.5600004196167</v>
          </cell>
          <cell r="BQ186">
            <v>2.440000057220459</v>
          </cell>
          <cell r="CS186">
            <v>40.81999969482422</v>
          </cell>
          <cell r="CT186">
            <v>4.71999979019165</v>
          </cell>
          <cell r="CU186">
            <v>14.369999885559082</v>
          </cell>
          <cell r="CW186">
            <v>11.920000076293945</v>
          </cell>
          <cell r="CX186">
            <v>0.1899999976158142</v>
          </cell>
          <cell r="CY186">
            <v>12.020000457763672</v>
          </cell>
          <cell r="CZ186">
            <v>8.510000228881836</v>
          </cell>
          <cell r="DA186">
            <v>4.010000228881836</v>
          </cell>
          <cell r="DB186">
            <v>0.4399999976158142</v>
          </cell>
          <cell r="GL186">
            <v>38.619998931884766</v>
          </cell>
          <cell r="GM186">
            <v>1.5</v>
          </cell>
          <cell r="GN186">
            <v>21.229999542236328</v>
          </cell>
          <cell r="GO186">
            <v>21.850000381469727</v>
          </cell>
          <cell r="GP186">
            <v>0.6100000143051147</v>
          </cell>
          <cell r="GQ186">
            <v>9.359999656677246</v>
          </cell>
          <cell r="GR186">
            <v>7.019999980926514</v>
          </cell>
          <cell r="GS186">
            <v>0.10999999940395355</v>
          </cell>
          <cell r="GW186">
            <v>1</v>
          </cell>
        </row>
        <row r="187">
          <cell r="A187">
            <v>326</v>
          </cell>
          <cell r="B187">
            <v>8108</v>
          </cell>
          <cell r="C187">
            <v>22000</v>
          </cell>
          <cell r="D187">
            <v>22</v>
          </cell>
          <cell r="E187">
            <v>1025</v>
          </cell>
          <cell r="F187" t="str">
            <v>ND</v>
          </cell>
          <cell r="G187" t="str">
            <v>Pt+graphite</v>
          </cell>
          <cell r="H187" t="str">
            <v>3/4" PC</v>
          </cell>
          <cell r="I187" t="str">
            <v>Piston in, P calibr. +-0.5 kb</v>
          </cell>
          <cell r="J187">
            <v>205</v>
          </cell>
          <cell r="K187">
            <v>63.36000061035156</v>
          </cell>
          <cell r="L187">
            <v>1</v>
          </cell>
          <cell r="M187">
            <v>18.459999084472656</v>
          </cell>
          <cell r="O187">
            <v>3.390000104904175</v>
          </cell>
          <cell r="P187">
            <v>3.390000104904175</v>
          </cell>
          <cell r="Q187">
            <v>0.10000000149011612</v>
          </cell>
          <cell r="R187">
            <v>0.699999988079071</v>
          </cell>
          <cell r="S187">
            <v>1.3600000143051147</v>
          </cell>
          <cell r="T187">
            <v>8.899999618530273</v>
          </cell>
          <cell r="U187">
            <v>2.5799999237060547</v>
          </cell>
          <cell r="X187">
            <v>-1</v>
          </cell>
          <cell r="Y187">
            <v>4.84285737519362</v>
          </cell>
          <cell r="Z187">
            <v>0.0736728104959148</v>
          </cell>
          <cell r="AA187">
            <v>11.479999542236328</v>
          </cell>
          <cell r="AB187">
            <v>0.15382145771626302</v>
          </cell>
          <cell r="AC187">
            <v>0.21772640875571656</v>
          </cell>
          <cell r="AD187">
            <v>0.2690350429522645</v>
          </cell>
          <cell r="BI187">
            <v>52.16999816894531</v>
          </cell>
          <cell r="BJ187">
            <v>1.159999966621399</v>
          </cell>
          <cell r="BK187">
            <v>9.029999732971191</v>
          </cell>
          <cell r="BM187">
            <v>9.260000228881836</v>
          </cell>
          <cell r="BO187">
            <v>11.109999656677246</v>
          </cell>
          <cell r="BP187">
            <v>12.9399995803833</v>
          </cell>
          <cell r="BQ187">
            <v>3.9800000190734863</v>
          </cell>
          <cell r="CS187">
            <v>43.029998779296875</v>
          </cell>
          <cell r="CT187">
            <v>4.440000057220459</v>
          </cell>
          <cell r="CU187">
            <v>13.40999984741211</v>
          </cell>
          <cell r="CW187">
            <v>13.350000381469727</v>
          </cell>
          <cell r="CX187">
            <v>0.14000000059604645</v>
          </cell>
          <cell r="CY187">
            <v>11.680000305175781</v>
          </cell>
          <cell r="CZ187">
            <v>7.25</v>
          </cell>
          <cell r="DA187">
            <v>4.510000228881836</v>
          </cell>
          <cell r="DB187">
            <v>0.5199999809265137</v>
          </cell>
          <cell r="GL187">
            <v>39.72999954223633</v>
          </cell>
          <cell r="GM187">
            <v>0.5400000214576721</v>
          </cell>
          <cell r="GN187">
            <v>22.1200008392334</v>
          </cell>
          <cell r="GO187">
            <v>22.149999618530273</v>
          </cell>
          <cell r="GP187">
            <v>0.5400000214576721</v>
          </cell>
          <cell r="GQ187">
            <v>10.5600004196167</v>
          </cell>
          <cell r="GR187">
            <v>4.989999771118164</v>
          </cell>
          <cell r="GS187">
            <v>0.09000000357627869</v>
          </cell>
          <cell r="GW187">
            <v>1</v>
          </cell>
        </row>
        <row r="188">
          <cell r="A188">
            <v>326</v>
          </cell>
          <cell r="B188">
            <v>8112</v>
          </cell>
          <cell r="C188">
            <v>27000</v>
          </cell>
          <cell r="D188">
            <v>27</v>
          </cell>
          <cell r="E188">
            <v>1100</v>
          </cell>
          <cell r="F188" t="str">
            <v>ND</v>
          </cell>
          <cell r="G188" t="str">
            <v>Pt+graphite</v>
          </cell>
          <cell r="H188" t="str">
            <v>3/4" PC</v>
          </cell>
          <cell r="I188" t="str">
            <v>Piston in, P calibr. +-0.5 kb</v>
          </cell>
          <cell r="J188">
            <v>240</v>
          </cell>
          <cell r="K188">
            <v>54.45000076293945</v>
          </cell>
          <cell r="L188">
            <v>1.4700000286102295</v>
          </cell>
          <cell r="M188">
            <v>18.719999313354492</v>
          </cell>
          <cell r="O188">
            <v>9.609999656677246</v>
          </cell>
          <cell r="P188">
            <v>9.609999656677246</v>
          </cell>
          <cell r="Q188">
            <v>0.1599999964237213</v>
          </cell>
          <cell r="R188">
            <v>2.4200000762939453</v>
          </cell>
          <cell r="S188">
            <v>4.429999828338623</v>
          </cell>
          <cell r="T188">
            <v>7.03000020980835</v>
          </cell>
          <cell r="U188">
            <v>1.5800000429153442</v>
          </cell>
          <cell r="X188">
            <v>-1</v>
          </cell>
          <cell r="Y188">
            <v>3.9710741131026177</v>
          </cell>
          <cell r="Z188">
            <v>0.2366452986554516</v>
          </cell>
          <cell r="AA188">
            <v>8.610000252723694</v>
          </cell>
          <cell r="AB188">
            <v>0.35004844523449863</v>
          </cell>
          <cell r="AC188">
            <v>0.4656007588826414</v>
          </cell>
          <cell r="AD188">
            <v>0.3097997653315639</v>
          </cell>
          <cell r="BI188">
            <v>50.7599983215332</v>
          </cell>
          <cell r="BJ188">
            <v>0.9300000071525574</v>
          </cell>
          <cell r="BK188">
            <v>6.539999961853027</v>
          </cell>
          <cell r="BM188">
            <v>10.949999809265137</v>
          </cell>
          <cell r="BN188">
            <v>0.23000000417232513</v>
          </cell>
          <cell r="BO188">
            <v>13.710000038146973</v>
          </cell>
          <cell r="BP188">
            <v>15.529999732971191</v>
          </cell>
          <cell r="BQ188">
            <v>1.2999999523162842</v>
          </cell>
          <cell r="CS188">
            <v>40.970001220703125</v>
          </cell>
          <cell r="CT188">
            <v>4.670000076293945</v>
          </cell>
          <cell r="CU188">
            <v>14.359999656677246</v>
          </cell>
          <cell r="CW188">
            <v>13.699999809265137</v>
          </cell>
          <cell r="CX188">
            <v>0.23999999463558197</v>
          </cell>
          <cell r="CY188">
            <v>11.630000114440918</v>
          </cell>
          <cell r="CZ188">
            <v>8.819999694824219</v>
          </cell>
          <cell r="DA188">
            <v>3.2799999713897705</v>
          </cell>
          <cell r="DB188">
            <v>0.3700000047683716</v>
          </cell>
          <cell r="GL188">
            <v>40.560001373291016</v>
          </cell>
          <cell r="GM188">
            <v>0.47999998927116394</v>
          </cell>
          <cell r="GN188">
            <v>22.899999618530273</v>
          </cell>
          <cell r="GO188">
            <v>18.559999465942383</v>
          </cell>
          <cell r="GP188">
            <v>0.8500000238418579</v>
          </cell>
          <cell r="GQ188">
            <v>12.15999984741211</v>
          </cell>
          <cell r="GR188">
            <v>5.619999885559082</v>
          </cell>
          <cell r="GS188">
            <v>0.05999999865889549</v>
          </cell>
          <cell r="GW188">
            <v>1</v>
          </cell>
        </row>
        <row r="189">
          <cell r="A189">
            <v>326</v>
          </cell>
          <cell r="B189">
            <v>8114</v>
          </cell>
          <cell r="C189">
            <v>8000</v>
          </cell>
          <cell r="D189">
            <v>8</v>
          </cell>
          <cell r="E189">
            <v>1000</v>
          </cell>
          <cell r="F189" t="str">
            <v>ND</v>
          </cell>
          <cell r="G189" t="str">
            <v>Au caps</v>
          </cell>
          <cell r="H189" t="str">
            <v>3/4" PC</v>
          </cell>
          <cell r="I189" t="str">
            <v>Piston in, P calibr. +-0.5 kb</v>
          </cell>
          <cell r="J189">
            <v>294</v>
          </cell>
          <cell r="K189">
            <v>63.43000030517578</v>
          </cell>
          <cell r="L189">
            <v>0.36000001430511475</v>
          </cell>
          <cell r="M189">
            <v>19.709999084472656</v>
          </cell>
          <cell r="O189">
            <v>3.690000057220459</v>
          </cell>
          <cell r="P189">
            <v>3.690000057220459</v>
          </cell>
          <cell r="Q189">
            <v>0.15000000596046448</v>
          </cell>
          <cell r="R189">
            <v>0.5600000023841858</v>
          </cell>
          <cell r="S189">
            <v>2.609999895095825</v>
          </cell>
          <cell r="T189">
            <v>7.380000114440918</v>
          </cell>
          <cell r="U189">
            <v>2.25</v>
          </cell>
          <cell r="X189">
            <v>-1</v>
          </cell>
          <cell r="Y189">
            <v>6.589285788411388</v>
          </cell>
          <cell r="Z189">
            <v>0.1324200921527164</v>
          </cell>
          <cell r="AA189">
            <v>9.630000114440918</v>
          </cell>
          <cell r="AB189">
            <v>0.1732708934320883</v>
          </cell>
          <cell r="AC189">
            <v>0.26585014488115427</v>
          </cell>
          <cell r="AD189">
            <v>0.21291152997614396</v>
          </cell>
          <cell r="CS189">
            <v>40.869998931884766</v>
          </cell>
          <cell r="CT189">
            <v>3.819999933242798</v>
          </cell>
          <cell r="CU189">
            <v>13.199999809265137</v>
          </cell>
          <cell r="CW189">
            <v>16.299999237060547</v>
          </cell>
          <cell r="CX189">
            <v>0.2199999988079071</v>
          </cell>
          <cell r="CY189">
            <v>10.149999618530273</v>
          </cell>
          <cell r="CZ189">
            <v>9.90999984741211</v>
          </cell>
          <cell r="DA189">
            <v>3.299999952316284</v>
          </cell>
          <cell r="DB189">
            <v>0.23999999463558197</v>
          </cell>
        </row>
        <row r="190">
          <cell r="A190">
            <v>326</v>
          </cell>
          <cell r="B190">
            <v>8117</v>
          </cell>
          <cell r="C190">
            <v>16000</v>
          </cell>
          <cell r="D190">
            <v>16</v>
          </cell>
          <cell r="E190">
            <v>1000</v>
          </cell>
          <cell r="F190" t="str">
            <v>ND</v>
          </cell>
          <cell r="G190" t="str">
            <v>Pt+graphite</v>
          </cell>
          <cell r="H190" t="str">
            <v>3/4" PC</v>
          </cell>
          <cell r="I190" t="str">
            <v>Piston in, P calibr. +-0.5 kb</v>
          </cell>
          <cell r="J190">
            <v>210</v>
          </cell>
          <cell r="K190">
            <v>77.30999755859375</v>
          </cell>
          <cell r="L190">
            <v>0.029999999329447746</v>
          </cell>
          <cell r="M190">
            <v>13.619999885559082</v>
          </cell>
          <cell r="O190">
            <v>0.8999999761581421</v>
          </cell>
          <cell r="P190">
            <v>0.8999999761581421</v>
          </cell>
          <cell r="Q190">
            <v>0.019999999552965164</v>
          </cell>
          <cell r="R190">
            <v>0.09000000357627869</v>
          </cell>
          <cell r="S190">
            <v>1.2799999713897705</v>
          </cell>
          <cell r="T190">
            <v>3.6600000858306885</v>
          </cell>
          <cell r="U190">
            <v>3.0799999237060547</v>
          </cell>
          <cell r="X190">
            <v>-1</v>
          </cell>
          <cell r="Y190">
            <v>9.999999337726196</v>
          </cell>
          <cell r="Z190">
            <v>0.09397944068611336</v>
          </cell>
          <cell r="AA190">
            <v>6.740000009536743</v>
          </cell>
          <cell r="AB190">
            <v>0.0698576963007557</v>
          </cell>
          <cell r="AC190">
            <v>0.11642949254945602</v>
          </cell>
          <cell r="AD190">
            <v>0.15127909051181276</v>
          </cell>
          <cell r="BI190">
            <v>48.5099983215332</v>
          </cell>
          <cell r="BJ190">
            <v>1.25</v>
          </cell>
          <cell r="BK190">
            <v>7.440000057220459</v>
          </cell>
          <cell r="BM190">
            <v>14.130000114440918</v>
          </cell>
          <cell r="BN190">
            <v>0.41999998688697815</v>
          </cell>
          <cell r="BO190">
            <v>12.25</v>
          </cell>
          <cell r="BP190">
            <v>14.710000038146973</v>
          </cell>
          <cell r="BQ190">
            <v>0.8600000143051147</v>
          </cell>
          <cell r="CS190">
            <v>39.779998779296875</v>
          </cell>
          <cell r="CT190">
            <v>2.9100000858306885</v>
          </cell>
          <cell r="CU190">
            <v>13.9399995803833</v>
          </cell>
          <cell r="CW190">
            <v>23.719999313354492</v>
          </cell>
          <cell r="CX190">
            <v>0.2800000011920929</v>
          </cell>
          <cell r="CY190">
            <v>6.309999942779541</v>
          </cell>
          <cell r="CZ190">
            <v>7.860000133514404</v>
          </cell>
          <cell r="DA190">
            <v>2.9200000762939453</v>
          </cell>
          <cell r="DB190">
            <v>0.25</v>
          </cell>
        </row>
        <row r="191">
          <cell r="A191">
            <v>326</v>
          </cell>
          <cell r="B191">
            <v>8125</v>
          </cell>
          <cell r="C191">
            <v>27000</v>
          </cell>
          <cell r="D191">
            <v>27</v>
          </cell>
          <cell r="E191">
            <v>1075</v>
          </cell>
          <cell r="F191" t="str">
            <v>ND</v>
          </cell>
          <cell r="G191" t="str">
            <v>Pt+graphite</v>
          </cell>
          <cell r="H191" t="str">
            <v>3/4" PC</v>
          </cell>
          <cell r="I191" t="str">
            <v>Piston in, P calibr. +-0.5 kb</v>
          </cell>
          <cell r="J191">
            <v>142</v>
          </cell>
          <cell r="K191">
            <v>46.709999084472656</v>
          </cell>
          <cell r="L191">
            <v>2.619999885559082</v>
          </cell>
          <cell r="M191">
            <v>14.15999984741211</v>
          </cell>
          <cell r="O191">
            <v>19.1200008392334</v>
          </cell>
          <cell r="P191">
            <v>19.1200008392334</v>
          </cell>
          <cell r="Q191">
            <v>0.4099999964237213</v>
          </cell>
          <cell r="R191">
            <v>3.119999885559082</v>
          </cell>
          <cell r="S191">
            <v>6.539999961853027</v>
          </cell>
          <cell r="T191">
            <v>5.03000020980835</v>
          </cell>
          <cell r="U191">
            <v>1.0299999713897705</v>
          </cell>
          <cell r="X191">
            <v>-1</v>
          </cell>
          <cell r="Y191">
            <v>6.128205621971435</v>
          </cell>
          <cell r="Z191">
            <v>0.46186440906270787</v>
          </cell>
          <cell r="AA191">
            <v>6.06000018119812</v>
          </cell>
          <cell r="AB191">
            <v>0.44805653354207675</v>
          </cell>
          <cell r="AC191">
            <v>0.675618382584081</v>
          </cell>
          <cell r="AD191">
            <v>0.22532130491977048</v>
          </cell>
          <cell r="BI191">
            <v>48.279998779296875</v>
          </cell>
          <cell r="BJ191">
            <v>1.600000023841858</v>
          </cell>
          <cell r="BK191">
            <v>8.359999656677246</v>
          </cell>
          <cell r="BM191">
            <v>11.989999771118164</v>
          </cell>
          <cell r="BN191">
            <v>0.4000000059604645</v>
          </cell>
          <cell r="BO191">
            <v>12.010000228881836</v>
          </cell>
          <cell r="BP191">
            <v>15.319999694824219</v>
          </cell>
          <cell r="BQ191">
            <v>1.159999966621399</v>
          </cell>
          <cell r="CS191">
            <v>39.52000045776367</v>
          </cell>
          <cell r="CT191">
            <v>5.039999961853027</v>
          </cell>
          <cell r="CU191">
            <v>14.119999885559082</v>
          </cell>
          <cell r="CW191">
            <v>16.100000381469727</v>
          </cell>
          <cell r="CX191">
            <v>0.23000000417232513</v>
          </cell>
          <cell r="CY191">
            <v>9.979999542236328</v>
          </cell>
          <cell r="CZ191">
            <v>8.609999656677246</v>
          </cell>
          <cell r="DA191">
            <v>3.200000047683716</v>
          </cell>
          <cell r="DB191">
            <v>0.18000000715255737</v>
          </cell>
        </row>
        <row r="192">
          <cell r="A192">
            <v>326</v>
          </cell>
          <cell r="B192">
            <v>8130</v>
          </cell>
          <cell r="C192">
            <v>8000</v>
          </cell>
          <cell r="D192">
            <v>8</v>
          </cell>
          <cell r="E192">
            <v>1000</v>
          </cell>
          <cell r="F192" t="str">
            <v>ND</v>
          </cell>
          <cell r="G192" t="str">
            <v>Au caps</v>
          </cell>
          <cell r="H192" t="str">
            <v>3/4" PC</v>
          </cell>
          <cell r="I192" t="str">
            <v>Piston in, P calibr. +-0.5 kb</v>
          </cell>
          <cell r="J192">
            <v>294</v>
          </cell>
          <cell r="K192">
            <v>75.05999755859375</v>
          </cell>
          <cell r="L192">
            <v>0.09000000357627869</v>
          </cell>
          <cell r="M192">
            <v>14.369999885559082</v>
          </cell>
          <cell r="O192">
            <v>2.259999990463257</v>
          </cell>
          <cell r="P192">
            <v>2.259999990463257</v>
          </cell>
          <cell r="Q192">
            <v>0.05999999865889549</v>
          </cell>
          <cell r="R192">
            <v>0.5199999809265137</v>
          </cell>
          <cell r="S192">
            <v>3.569999933242798</v>
          </cell>
          <cell r="T192">
            <v>3.5</v>
          </cell>
          <cell r="U192">
            <v>0.550000011920929</v>
          </cell>
          <cell r="X192">
            <v>-1</v>
          </cell>
          <cell r="Y192">
            <v>4.3461539872299335</v>
          </cell>
          <cell r="Z192">
            <v>0.24843423532872927</v>
          </cell>
          <cell r="AA192">
            <v>4.050000011920929</v>
          </cell>
          <cell r="AB192">
            <v>0.2415812562503608</v>
          </cell>
          <cell r="AC192">
            <v>0.33089311800668103</v>
          </cell>
          <cell r="AD192">
            <v>0.2908395061282544</v>
          </cell>
          <cell r="CS192">
            <v>41.849998474121094</v>
          </cell>
          <cell r="CT192">
            <v>2.0799999237060547</v>
          </cell>
          <cell r="CU192">
            <v>13.979999542236328</v>
          </cell>
          <cell r="CW192">
            <v>15.170000076293945</v>
          </cell>
          <cell r="CX192">
            <v>0.2199999988079071</v>
          </cell>
          <cell r="CY192">
            <v>11.220000267028809</v>
          </cell>
          <cell r="CZ192">
            <v>9.600000381469727</v>
          </cell>
          <cell r="DA192">
            <v>2.2799999713897705</v>
          </cell>
          <cell r="DB192">
            <v>0.07999999821186066</v>
          </cell>
        </row>
        <row r="193">
          <cell r="A193">
            <v>326</v>
          </cell>
          <cell r="B193">
            <v>8131</v>
          </cell>
          <cell r="C193">
            <v>8000</v>
          </cell>
          <cell r="D193">
            <v>8</v>
          </cell>
          <cell r="E193">
            <v>1050</v>
          </cell>
          <cell r="F193" t="str">
            <v>ND</v>
          </cell>
          <cell r="G193" t="str">
            <v>Au caps</v>
          </cell>
          <cell r="H193" t="str">
            <v>3/4" PC</v>
          </cell>
          <cell r="I193" t="str">
            <v>Piston in, P calibr. +-0.5 kb</v>
          </cell>
          <cell r="J193">
            <v>249</v>
          </cell>
          <cell r="K193">
            <v>55.58000183105469</v>
          </cell>
          <cell r="L193">
            <v>0.7400000095367432</v>
          </cell>
          <cell r="M193">
            <v>17.81999969482422</v>
          </cell>
          <cell r="O193">
            <v>10.4399995803833</v>
          </cell>
          <cell r="P193">
            <v>10.4399995803833</v>
          </cell>
          <cell r="Q193">
            <v>0.15000000596046448</v>
          </cell>
          <cell r="R193">
            <v>3.069999933242798</v>
          </cell>
          <cell r="S193">
            <v>6.789999961853027</v>
          </cell>
          <cell r="T193">
            <v>5.050000190734863</v>
          </cell>
          <cell r="U193">
            <v>0.36000001430511475</v>
          </cell>
          <cell r="X193">
            <v>-1</v>
          </cell>
          <cell r="Y193">
            <v>3.4006514030623043</v>
          </cell>
          <cell r="Z193">
            <v>0.3810325520838908</v>
          </cell>
          <cell r="AA193">
            <v>5.410000205039978</v>
          </cell>
          <cell r="AB193">
            <v>0.4381606684304391</v>
          </cell>
          <cell r="AC193">
            <v>0.5517970261956936</v>
          </cell>
          <cell r="AD193">
            <v>0.34389465972059524</v>
          </cell>
          <cell r="BI193">
            <v>48.33000183105469</v>
          </cell>
          <cell r="BJ193">
            <v>0.8399999737739563</v>
          </cell>
          <cell r="BK193">
            <v>6.690000057220459</v>
          </cell>
          <cell r="BM193">
            <v>10.640000343322754</v>
          </cell>
          <cell r="BN193">
            <v>0.18000000715255737</v>
          </cell>
          <cell r="BO193">
            <v>13.100000381469727</v>
          </cell>
          <cell r="BP193">
            <v>18.719999313354492</v>
          </cell>
          <cell r="BQ193">
            <v>0.5299999713897705</v>
          </cell>
          <cell r="CS193">
            <v>40.040000915527344</v>
          </cell>
          <cell r="CT193">
            <v>3.0999999046325684</v>
          </cell>
          <cell r="CU193">
            <v>14.09000015258789</v>
          </cell>
          <cell r="CW193">
            <v>14.199999809265137</v>
          </cell>
          <cell r="CX193">
            <v>0.23000000417232513</v>
          </cell>
          <cell r="CY193">
            <v>12.039999961853027</v>
          </cell>
          <cell r="CZ193">
            <v>10.329999923706055</v>
          </cell>
          <cell r="DA193">
            <v>2.869999885559082</v>
          </cell>
          <cell r="DB193">
            <v>0.11999999731779099</v>
          </cell>
        </row>
        <row r="194">
          <cell r="A194">
            <v>326</v>
          </cell>
          <cell r="B194">
            <v>8133</v>
          </cell>
          <cell r="C194">
            <v>16000</v>
          </cell>
          <cell r="D194">
            <v>16</v>
          </cell>
          <cell r="E194">
            <v>980</v>
          </cell>
          <cell r="F194" t="str">
            <v>ND</v>
          </cell>
          <cell r="G194" t="str">
            <v>Pt+graphite</v>
          </cell>
          <cell r="H194" t="str">
            <v>3/4" PC</v>
          </cell>
          <cell r="I194" t="str">
            <v>Piston in, P calibr. +-0.5 kb</v>
          </cell>
          <cell r="J194">
            <v>185</v>
          </cell>
          <cell r="K194">
            <v>77.23999786376953</v>
          </cell>
          <cell r="L194">
            <v>0.12999999523162842</v>
          </cell>
          <cell r="M194">
            <v>12.460000038146973</v>
          </cell>
          <cell r="O194">
            <v>0.5899999737739563</v>
          </cell>
          <cell r="P194">
            <v>0.5899999737739563</v>
          </cell>
          <cell r="Q194">
            <v>0.029999999329447746</v>
          </cell>
          <cell r="R194">
            <v>0.12999999523162842</v>
          </cell>
          <cell r="S194">
            <v>2.069999933242798</v>
          </cell>
          <cell r="T194">
            <v>4.170000076293945</v>
          </cell>
          <cell r="U194">
            <v>1.7899999618530273</v>
          </cell>
          <cell r="X194">
            <v>-1</v>
          </cell>
          <cell r="Y194">
            <v>4.538461503192517</v>
          </cell>
          <cell r="Z194">
            <v>0.16613161532145904</v>
          </cell>
          <cell r="AA194">
            <v>5.960000038146973</v>
          </cell>
          <cell r="AB194">
            <v>0.0636227517460391</v>
          </cell>
          <cell r="AC194">
            <v>0.08832334927278719</v>
          </cell>
          <cell r="AD194">
            <v>0.28199098076035806</v>
          </cell>
          <cell r="BI194">
            <v>48.25</v>
          </cell>
          <cell r="BJ194">
            <v>0.7799999713897705</v>
          </cell>
          <cell r="BK194">
            <v>8.8100004196167</v>
          </cell>
          <cell r="BM194">
            <v>11.239999771118164</v>
          </cell>
          <cell r="BN194">
            <v>0.20999999344348907</v>
          </cell>
          <cell r="BO194">
            <v>12.210000038146973</v>
          </cell>
          <cell r="BP194">
            <v>16.479999542236328</v>
          </cell>
          <cell r="BQ194">
            <v>0.8299999833106995</v>
          </cell>
          <cell r="CS194">
            <v>41.150001525878906</v>
          </cell>
          <cell r="CT194">
            <v>3.5399999618530273</v>
          </cell>
          <cell r="CU194">
            <v>14.819999694824219</v>
          </cell>
          <cell r="CW194">
            <v>16.43000030517578</v>
          </cell>
          <cell r="CX194">
            <v>0.23000000417232513</v>
          </cell>
          <cell r="CY194">
            <v>9.819999694824219</v>
          </cell>
          <cell r="CZ194">
            <v>8.829999923706055</v>
          </cell>
          <cell r="DA194">
            <v>3.0399999618530273</v>
          </cell>
          <cell r="DB194">
            <v>0.23999999463558197</v>
          </cell>
          <cell r="GL194">
            <v>40.400001525878906</v>
          </cell>
          <cell r="GM194">
            <v>0.25</v>
          </cell>
          <cell r="GN194">
            <v>23.260000228881836</v>
          </cell>
          <cell r="GO194">
            <v>19.65999984741211</v>
          </cell>
          <cell r="GP194">
            <v>0.5</v>
          </cell>
          <cell r="GQ194">
            <v>11.3100004196167</v>
          </cell>
          <cell r="GR194">
            <v>6.300000190734863</v>
          </cell>
          <cell r="GS194">
            <v>0.029999999329447746</v>
          </cell>
          <cell r="GW194">
            <v>1</v>
          </cell>
        </row>
        <row r="195">
          <cell r="A195">
            <v>326</v>
          </cell>
          <cell r="B195">
            <v>8134</v>
          </cell>
          <cell r="C195">
            <v>16000</v>
          </cell>
          <cell r="D195">
            <v>16</v>
          </cell>
          <cell r="E195">
            <v>1000</v>
          </cell>
          <cell r="F195" t="str">
            <v>ND</v>
          </cell>
          <cell r="G195" t="str">
            <v>Pt+graphite</v>
          </cell>
          <cell r="H195" t="str">
            <v>3/4" PC</v>
          </cell>
          <cell r="I195" t="str">
            <v>Piston in, P calibr. +-0.5 kb</v>
          </cell>
          <cell r="J195">
            <v>210</v>
          </cell>
          <cell r="K195">
            <v>72.7699966430664</v>
          </cell>
          <cell r="L195">
            <v>0.6499999761581421</v>
          </cell>
          <cell r="M195">
            <v>14.5</v>
          </cell>
          <cell r="O195">
            <v>2.809999942779541</v>
          </cell>
          <cell r="P195">
            <v>2.809999942779541</v>
          </cell>
          <cell r="Q195">
            <v>0.03999999910593033</v>
          </cell>
          <cell r="R195">
            <v>0.4699999988079071</v>
          </cell>
          <cell r="S195">
            <v>1.7300000190734863</v>
          </cell>
          <cell r="T195">
            <v>5.150000095367432</v>
          </cell>
          <cell r="U195">
            <v>1.8799999952316284</v>
          </cell>
          <cell r="X195">
            <v>-1</v>
          </cell>
          <cell r="Y195">
            <v>5.978723297673904</v>
          </cell>
          <cell r="Z195">
            <v>0.11931034614299905</v>
          </cell>
          <cell r="AA195">
            <v>7.03000009059906</v>
          </cell>
          <cell r="AB195">
            <v>0.1818622661827513</v>
          </cell>
          <cell r="AC195">
            <v>0.2725509150346342</v>
          </cell>
          <cell r="AD195">
            <v>0.2296610627523642</v>
          </cell>
          <cell r="BI195">
            <v>49.08000183105469</v>
          </cell>
          <cell r="BJ195">
            <v>1.0099999904632568</v>
          </cell>
          <cell r="BK195">
            <v>7.639999866485596</v>
          </cell>
          <cell r="BM195">
            <v>12.869999885559082</v>
          </cell>
          <cell r="BN195">
            <v>0.2199999988079071</v>
          </cell>
          <cell r="BO195">
            <v>10.899999618530273</v>
          </cell>
          <cell r="BP195">
            <v>15.890000343322754</v>
          </cell>
          <cell r="BQ195">
            <v>1.4600000381469727</v>
          </cell>
          <cell r="CS195">
            <v>40.849998474121094</v>
          </cell>
          <cell r="CT195">
            <v>3.319999933242798</v>
          </cell>
          <cell r="CU195">
            <v>14.3100004196167</v>
          </cell>
          <cell r="CW195">
            <v>20.09000015258789</v>
          </cell>
          <cell r="CX195">
            <v>0.12999999523162842</v>
          </cell>
          <cell r="CY195">
            <v>8.779999732971191</v>
          </cell>
          <cell r="CZ195">
            <v>8.4399995803833</v>
          </cell>
          <cell r="DA195">
            <v>3.140000104904175</v>
          </cell>
          <cell r="DB195">
            <v>0.10999999940395355</v>
          </cell>
          <cell r="GL195">
            <v>38.88999938964844</v>
          </cell>
          <cell r="GM195">
            <v>1.5800000429153442</v>
          </cell>
          <cell r="GN195">
            <v>21.100000381469727</v>
          </cell>
          <cell r="GO195">
            <v>23.489999771118164</v>
          </cell>
          <cell r="GP195">
            <v>0.5899999737739563</v>
          </cell>
          <cell r="GQ195">
            <v>7.829999923706055</v>
          </cell>
          <cell r="GR195">
            <v>7.550000190734863</v>
          </cell>
          <cell r="GS195">
            <v>0.10999999940395355</v>
          </cell>
          <cell r="GW195">
            <v>1</v>
          </cell>
        </row>
        <row r="196">
          <cell r="A196">
            <v>326</v>
          </cell>
          <cell r="B196">
            <v>8135</v>
          </cell>
          <cell r="C196">
            <v>16000</v>
          </cell>
          <cell r="D196">
            <v>16</v>
          </cell>
          <cell r="E196">
            <v>1040</v>
          </cell>
          <cell r="F196" t="str">
            <v>ND</v>
          </cell>
          <cell r="G196" t="str">
            <v>Pt+graphite</v>
          </cell>
          <cell r="H196" t="str">
            <v>3/4" PC</v>
          </cell>
          <cell r="I196" t="str">
            <v>Piston in, P calibr. +-0.5 kb</v>
          </cell>
          <cell r="J196">
            <v>171</v>
          </cell>
          <cell r="K196">
            <v>64.88999938964844</v>
          </cell>
          <cell r="L196">
            <v>0.28999999165534973</v>
          </cell>
          <cell r="M196">
            <v>18.09000015258789</v>
          </cell>
          <cell r="O196">
            <v>5.789999961853027</v>
          </cell>
          <cell r="P196">
            <v>5.789999961853027</v>
          </cell>
          <cell r="Q196">
            <v>0.3499999940395355</v>
          </cell>
          <cell r="R196">
            <v>0.7200000286102295</v>
          </cell>
          <cell r="S196">
            <v>5.480000019073486</v>
          </cell>
          <cell r="T196">
            <v>4.050000190734863</v>
          </cell>
          <cell r="U196">
            <v>0.5</v>
          </cell>
          <cell r="X196">
            <v>-1</v>
          </cell>
          <cell r="Y196">
            <v>8.041666294137652</v>
          </cell>
          <cell r="Z196">
            <v>0.3029297939662835</v>
          </cell>
          <cell r="AA196">
            <v>4.550000190734863</v>
          </cell>
          <cell r="AB196">
            <v>0.3268535217279837</v>
          </cell>
          <cell r="AC196">
            <v>0.5235081254063598</v>
          </cell>
          <cell r="AD196">
            <v>0.18143501003122625</v>
          </cell>
          <cell r="BI196">
            <v>48.09000015258789</v>
          </cell>
          <cell r="BJ196">
            <v>0.5699999928474426</v>
          </cell>
          <cell r="BK196">
            <v>8.630000114440918</v>
          </cell>
          <cell r="BM196">
            <v>8.1899995803833</v>
          </cell>
          <cell r="BN196">
            <v>0.23000000417232513</v>
          </cell>
          <cell r="BO196">
            <v>13.449999809265137</v>
          </cell>
          <cell r="BP196">
            <v>19.309999465942383</v>
          </cell>
          <cell r="BQ196">
            <v>0.6600000262260437</v>
          </cell>
          <cell r="CS196">
            <v>40.40999984741211</v>
          </cell>
          <cell r="CT196">
            <v>2.2300000190734863</v>
          </cell>
          <cell r="CU196">
            <v>15.289999961853027</v>
          </cell>
          <cell r="CW196">
            <v>16.729999542236328</v>
          </cell>
          <cell r="CX196">
            <v>0.4000000059604645</v>
          </cell>
          <cell r="CY196">
            <v>9.680000305175781</v>
          </cell>
          <cell r="CZ196">
            <v>10.25</v>
          </cell>
          <cell r="DA196">
            <v>2.240000009536743</v>
          </cell>
          <cell r="DB196">
            <v>0.10999999940395355</v>
          </cell>
          <cell r="GL196">
            <v>38.31999969482422</v>
          </cell>
          <cell r="GM196">
            <v>0.6100000143051147</v>
          </cell>
          <cell r="GN196">
            <v>22.229999542236328</v>
          </cell>
          <cell r="GO196">
            <v>19.84000015258789</v>
          </cell>
          <cell r="GP196">
            <v>0.6000000238418579</v>
          </cell>
          <cell r="GQ196">
            <v>10.300000190734863</v>
          </cell>
          <cell r="GR196">
            <v>7.300000190734863</v>
          </cell>
          <cell r="GS196">
            <v>0.03999999910593033</v>
          </cell>
          <cell r="GW196">
            <v>1</v>
          </cell>
        </row>
        <row r="197">
          <cell r="A197">
            <v>326</v>
          </cell>
          <cell r="B197">
            <v>8144</v>
          </cell>
          <cell r="C197">
            <v>8000</v>
          </cell>
          <cell r="D197">
            <v>8</v>
          </cell>
          <cell r="E197">
            <v>1000</v>
          </cell>
          <cell r="F197" t="str">
            <v>ND</v>
          </cell>
          <cell r="G197" t="str">
            <v>Au caps</v>
          </cell>
          <cell r="H197" t="str">
            <v>3/4" PC</v>
          </cell>
          <cell r="I197" t="str">
            <v>Piston in, P calibr. +-0.5 kb</v>
          </cell>
          <cell r="J197">
            <v>294</v>
          </cell>
          <cell r="K197">
            <v>73.86000061035156</v>
          </cell>
          <cell r="L197">
            <v>0.11999999731779099</v>
          </cell>
          <cell r="M197">
            <v>14.039999961853027</v>
          </cell>
          <cell r="O197">
            <v>2.630000114440918</v>
          </cell>
          <cell r="P197">
            <v>2.630000114440918</v>
          </cell>
          <cell r="Q197">
            <v>0.07999999821186066</v>
          </cell>
          <cell r="R197">
            <v>0.47999998927116394</v>
          </cell>
          <cell r="S197">
            <v>3.430000066757202</v>
          </cell>
          <cell r="T197">
            <v>4.099999904632568</v>
          </cell>
          <cell r="U197">
            <v>0.9399999976158142</v>
          </cell>
          <cell r="X197">
            <v>-1</v>
          </cell>
          <cell r="Y197">
            <v>5.479167027554173</v>
          </cell>
          <cell r="Z197">
            <v>0.2443019997205544</v>
          </cell>
          <cell r="AA197">
            <v>5.039999902248383</v>
          </cell>
          <cell r="AB197">
            <v>0.2202454043164243</v>
          </cell>
          <cell r="AC197">
            <v>0.3226994003088932</v>
          </cell>
          <cell r="AD197">
            <v>0.24546041470921823</v>
          </cell>
          <cell r="CS197">
            <v>40.349998474121094</v>
          </cell>
          <cell r="CT197">
            <v>2.7300000190734863</v>
          </cell>
          <cell r="CU197">
            <v>13.15999984741211</v>
          </cell>
          <cell r="CW197">
            <v>18.190000534057617</v>
          </cell>
          <cell r="CX197">
            <v>0.25</v>
          </cell>
          <cell r="CY197">
            <v>9.859999656677246</v>
          </cell>
          <cell r="CZ197">
            <v>10.0600004196167</v>
          </cell>
          <cell r="DA197">
            <v>2.359999895095825</v>
          </cell>
          <cell r="DB197">
            <v>0.2199999988079071</v>
          </cell>
        </row>
        <row r="198">
          <cell r="A198">
            <v>326</v>
          </cell>
          <cell r="B198">
            <v>8145</v>
          </cell>
          <cell r="C198">
            <v>8000</v>
          </cell>
          <cell r="D198">
            <v>8</v>
          </cell>
          <cell r="E198">
            <v>1050</v>
          </cell>
          <cell r="F198" t="str">
            <v>ND</v>
          </cell>
          <cell r="G198" t="str">
            <v>Au caps</v>
          </cell>
          <cell r="H198" t="str">
            <v>3/4" PC</v>
          </cell>
          <cell r="I198" t="str">
            <v>Piston in, P calibr. +-0.5 kb</v>
          </cell>
          <cell r="J198">
            <v>249</v>
          </cell>
          <cell r="K198">
            <v>57.95000076293945</v>
          </cell>
          <cell r="L198">
            <v>1.4500000476837158</v>
          </cell>
          <cell r="M198">
            <v>17.420000076293945</v>
          </cell>
          <cell r="O198">
            <v>9.510000228881836</v>
          </cell>
          <cell r="P198">
            <v>9.510000228881836</v>
          </cell>
          <cell r="Q198">
            <v>0.23999999463558197</v>
          </cell>
          <cell r="R198">
            <v>2.1700000762939453</v>
          </cell>
          <cell r="S198">
            <v>5.96999979019165</v>
          </cell>
          <cell r="T198">
            <v>4.519999980926514</v>
          </cell>
          <cell r="U198">
            <v>0.7799999713897705</v>
          </cell>
          <cell r="X198">
            <v>-1</v>
          </cell>
          <cell r="Y198">
            <v>4.382488430656453</v>
          </cell>
          <cell r="Z198">
            <v>0.3427095157316297</v>
          </cell>
          <cell r="AA198">
            <v>5.299999952316284</v>
          </cell>
          <cell r="AB198">
            <v>0.4078327494535434</v>
          </cell>
          <cell r="AC198">
            <v>0.5600706763644335</v>
          </cell>
          <cell r="AD198">
            <v>0.28912537459352705</v>
          </cell>
          <cell r="BI198">
            <v>49.5099983215332</v>
          </cell>
          <cell r="BJ198">
            <v>0.9100000262260437</v>
          </cell>
          <cell r="BK198">
            <v>4.610000133514404</v>
          </cell>
          <cell r="BM198">
            <v>12.829999923706055</v>
          </cell>
          <cell r="BN198">
            <v>0.2199999988079071</v>
          </cell>
          <cell r="BO198">
            <v>13.279999732971191</v>
          </cell>
          <cell r="BP198">
            <v>17.610000610351562</v>
          </cell>
          <cell r="BQ198">
            <v>0.5699999928474426</v>
          </cell>
          <cell r="CS198">
            <v>41.310001373291016</v>
          </cell>
          <cell r="CT198">
            <v>4.25</v>
          </cell>
          <cell r="CU198">
            <v>12.880000114440918</v>
          </cell>
          <cell r="CW198">
            <v>14.970000267028809</v>
          </cell>
          <cell r="CX198">
            <v>0.18000000715255737</v>
          </cell>
          <cell r="CY198">
            <v>10.899999618530273</v>
          </cell>
          <cell r="CZ198">
            <v>9.680000305175781</v>
          </cell>
          <cell r="DA198">
            <v>3.0399999618530273</v>
          </cell>
          <cell r="DB198">
            <v>0.2199999988079071</v>
          </cell>
        </row>
        <row r="199">
          <cell r="A199">
            <v>327</v>
          </cell>
          <cell r="B199">
            <v>8169</v>
          </cell>
          <cell r="C199">
            <v>2000</v>
          </cell>
          <cell r="D199">
            <v>2</v>
          </cell>
          <cell r="E199">
            <v>980</v>
          </cell>
          <cell r="F199" t="str">
            <v>NiNiO</v>
          </cell>
          <cell r="G199" t="str">
            <v>Au</v>
          </cell>
          <cell r="H199" t="str">
            <v>Cold-seal</v>
          </cell>
          <cell r="I199" t="str">
            <v>Double caps. with solid buffer</v>
          </cell>
          <cell r="J199">
            <v>43</v>
          </cell>
          <cell r="K199">
            <v>60.20000076293945</v>
          </cell>
          <cell r="L199">
            <v>0.8399999737739563</v>
          </cell>
          <cell r="M199">
            <v>17.899999618530273</v>
          </cell>
          <cell r="O199">
            <v>6.320000171661377</v>
          </cell>
          <cell r="P199">
            <v>6.320000171661377</v>
          </cell>
          <cell r="Q199">
            <v>0.11999999731779099</v>
          </cell>
          <cell r="R199">
            <v>2.4200000762939453</v>
          </cell>
          <cell r="S199">
            <v>5.960000038146973</v>
          </cell>
          <cell r="T199">
            <v>4.210000038146973</v>
          </cell>
          <cell r="U199">
            <v>1.649999976158142</v>
          </cell>
          <cell r="V199">
            <v>0.2800000011920929</v>
          </cell>
          <cell r="W199">
            <v>0.07000000029802322</v>
          </cell>
          <cell r="X199">
            <v>-1</v>
          </cell>
          <cell r="Y199">
            <v>2.6115702365348676</v>
          </cell>
          <cell r="Z199">
            <v>0.3329609030816468</v>
          </cell>
          <cell r="AA199">
            <v>5.860000014305115</v>
          </cell>
          <cell r="AB199">
            <v>0.3821917850610171</v>
          </cell>
          <cell r="AC199">
            <v>0.43287671631061236</v>
          </cell>
          <cell r="AD199">
            <v>0.40565169355988845</v>
          </cell>
          <cell r="AE199">
            <v>37.400001525878906</v>
          </cell>
          <cell r="AG199">
            <v>0.019999999552965164</v>
          </cell>
          <cell r="AH199">
            <v>27.100000381469727</v>
          </cell>
          <cell r="AI199">
            <v>0.36000001430511475</v>
          </cell>
          <cell r="AJ199">
            <v>35.400001525878906</v>
          </cell>
          <cell r="AK199">
            <v>0.20999999344348907</v>
          </cell>
          <cell r="AP199">
            <v>69.95506801998626</v>
          </cell>
          <cell r="AQ199">
            <v>69.46704012649772</v>
          </cell>
          <cell r="AR199">
            <v>1</v>
          </cell>
          <cell r="AS199">
            <v>49.20000076293945</v>
          </cell>
          <cell r="AU199">
            <v>32.400001525878906</v>
          </cell>
          <cell r="AW199">
            <v>0.8500000238418579</v>
          </cell>
          <cell r="AY199">
            <v>0.09000000357627869</v>
          </cell>
          <cell r="AZ199">
            <v>15.800000190734863</v>
          </cell>
          <cell r="BA199">
            <v>2.4800000190734863</v>
          </cell>
          <cell r="BB199">
            <v>0.09000000357627869</v>
          </cell>
          <cell r="BE199">
            <v>77.46994187521786</v>
          </cell>
          <cell r="BF199">
            <v>22.004639138179932</v>
          </cell>
          <cell r="BG199">
            <v>0.5254189866022116</v>
          </cell>
          <cell r="BH199">
            <v>1</v>
          </cell>
          <cell r="BI199">
            <v>51.900001525878906</v>
          </cell>
          <cell r="BJ199">
            <v>0.7099999785423279</v>
          </cell>
          <cell r="BK199">
            <v>2.759999990463257</v>
          </cell>
          <cell r="BM199">
            <v>8.729999542236328</v>
          </cell>
          <cell r="BN199">
            <v>0.25999999046325684</v>
          </cell>
          <cell r="BO199">
            <v>15.399999618530273</v>
          </cell>
          <cell r="BP199">
            <v>20.299999237060547</v>
          </cell>
          <cell r="BQ199">
            <v>0.2800000011920929</v>
          </cell>
          <cell r="BT199">
            <v>0.09000000357627869</v>
          </cell>
          <cell r="BU199">
            <v>75.87032464264551</v>
          </cell>
          <cell r="BV199">
            <v>44.13958087327758</v>
          </cell>
          <cell r="BW199">
            <v>41.822338205117646</v>
          </cell>
          <cell r="BX199">
            <v>14.038080921604767</v>
          </cell>
          <cell r="BY199">
            <v>34.94925002416359</v>
          </cell>
          <cell r="BZ199">
            <v>1</v>
          </cell>
          <cell r="CS199">
            <v>43</v>
          </cell>
          <cell r="CT199">
            <v>3.1600000858306885</v>
          </cell>
          <cell r="CU199">
            <v>11.800000190734863</v>
          </cell>
          <cell r="CW199">
            <v>11.800000190734863</v>
          </cell>
          <cell r="CX199">
            <v>0.11999999731779099</v>
          </cell>
          <cell r="CY199">
            <v>14.399999618530273</v>
          </cell>
          <cell r="CZ199">
            <v>11.100000381469727</v>
          </cell>
          <cell r="DA199">
            <v>2.440000057220459</v>
          </cell>
          <cell r="DB199">
            <v>0.41999998688697815</v>
          </cell>
          <cell r="GX199">
            <v>100</v>
          </cell>
        </row>
        <row r="200">
          <cell r="A200">
            <v>327</v>
          </cell>
          <cell r="B200">
            <v>8170</v>
          </cell>
          <cell r="C200">
            <v>2000</v>
          </cell>
          <cell r="D200">
            <v>2</v>
          </cell>
          <cell r="E200">
            <v>965</v>
          </cell>
          <cell r="F200" t="str">
            <v>NiNiO</v>
          </cell>
          <cell r="G200" t="str">
            <v>Au</v>
          </cell>
          <cell r="H200" t="str">
            <v>Cold-seal</v>
          </cell>
          <cell r="I200" t="str">
            <v>Double caps. with solid buffer</v>
          </cell>
          <cell r="J200">
            <v>42</v>
          </cell>
          <cell r="K200">
            <v>61.599998474121094</v>
          </cell>
          <cell r="L200">
            <v>0.6700000166893005</v>
          </cell>
          <cell r="M200">
            <v>17.799999237060547</v>
          </cell>
          <cell r="O200">
            <v>5.809999942779541</v>
          </cell>
          <cell r="P200">
            <v>5.809999942779541</v>
          </cell>
          <cell r="Q200">
            <v>0.12999999523162842</v>
          </cell>
          <cell r="R200">
            <v>2.069999933242798</v>
          </cell>
          <cell r="S200">
            <v>5.519999980926514</v>
          </cell>
          <cell r="T200">
            <v>4.329999923706055</v>
          </cell>
          <cell r="U200">
            <v>1.7200000286102295</v>
          </cell>
          <cell r="V200">
            <v>0.25999999046325684</v>
          </cell>
          <cell r="W200">
            <v>0.05000000074505806</v>
          </cell>
          <cell r="X200">
            <v>-1</v>
          </cell>
          <cell r="Y200">
            <v>2.806763347899135</v>
          </cell>
          <cell r="Z200">
            <v>0.31011237177098183</v>
          </cell>
          <cell r="AA200">
            <v>6.049999952316284</v>
          </cell>
          <cell r="AB200">
            <v>0.3571428546977891</v>
          </cell>
          <cell r="AC200">
            <v>0.4170854281677674</v>
          </cell>
          <cell r="AD200">
            <v>0.38839804905199615</v>
          </cell>
          <cell r="AE200">
            <v>36.70000076293945</v>
          </cell>
          <cell r="AF200">
            <v>0.019999999552965164</v>
          </cell>
          <cell r="AG200">
            <v>0.03999999910593033</v>
          </cell>
          <cell r="AH200">
            <v>29.299999237060547</v>
          </cell>
          <cell r="AI200">
            <v>0.44999998807907104</v>
          </cell>
          <cell r="AJ200">
            <v>33.5</v>
          </cell>
          <cell r="AK200">
            <v>0.2199999988079071</v>
          </cell>
          <cell r="AP200">
            <v>67.08294627987478</v>
          </cell>
          <cell r="AQ200">
            <v>66.53160006358252</v>
          </cell>
          <cell r="AR200">
            <v>1</v>
          </cell>
          <cell r="AS200">
            <v>49.79999923706055</v>
          </cell>
          <cell r="AU200">
            <v>31.799999237060547</v>
          </cell>
          <cell r="AW200">
            <v>0.8100000023841858</v>
          </cell>
          <cell r="AY200">
            <v>0.10999999940395355</v>
          </cell>
          <cell r="AZ200">
            <v>15.399999618530273</v>
          </cell>
          <cell r="BA200">
            <v>2.700000047683716</v>
          </cell>
          <cell r="BB200">
            <v>0.10999999940395355</v>
          </cell>
          <cell r="BE200">
            <v>75.42757705440903</v>
          </cell>
          <cell r="BF200">
            <v>23.93093392480384</v>
          </cell>
          <cell r="BG200">
            <v>0.6414890207871338</v>
          </cell>
          <cell r="BH200">
            <v>1</v>
          </cell>
          <cell r="CS200">
            <v>43.5</v>
          </cell>
          <cell r="CT200">
            <v>2.7899999618530273</v>
          </cell>
          <cell r="CU200">
            <v>11.300000190734863</v>
          </cell>
          <cell r="CW200">
            <v>13.399999618530273</v>
          </cell>
          <cell r="CX200">
            <v>0.1599999964237213</v>
          </cell>
          <cell r="CY200">
            <v>13.800000190734863</v>
          </cell>
          <cell r="CZ200">
            <v>10.800000190734863</v>
          </cell>
          <cell r="DA200">
            <v>2.309999942779541</v>
          </cell>
          <cell r="DB200">
            <v>0.4099999964237213</v>
          </cell>
          <cell r="GX200">
            <v>100</v>
          </cell>
        </row>
        <row r="201">
          <cell r="A201">
            <v>327</v>
          </cell>
          <cell r="B201">
            <v>8171</v>
          </cell>
          <cell r="C201">
            <v>2000</v>
          </cell>
          <cell r="D201">
            <v>2</v>
          </cell>
          <cell r="E201">
            <v>945</v>
          </cell>
          <cell r="F201" t="str">
            <v>NiNiO</v>
          </cell>
          <cell r="G201" t="str">
            <v>Au</v>
          </cell>
          <cell r="H201" t="str">
            <v>Cold-seal</v>
          </cell>
          <cell r="I201" t="str">
            <v>Double caps. with solid buffer</v>
          </cell>
          <cell r="J201">
            <v>51</v>
          </cell>
          <cell r="K201">
            <v>62.5</v>
          </cell>
          <cell r="L201">
            <v>0.5699999928474426</v>
          </cell>
          <cell r="M201">
            <v>17.600000381469727</v>
          </cell>
          <cell r="O201">
            <v>5.380000114440918</v>
          </cell>
          <cell r="P201">
            <v>5.380000114440918</v>
          </cell>
          <cell r="Q201">
            <v>0.12999999523162842</v>
          </cell>
          <cell r="R201">
            <v>1.909999966621399</v>
          </cell>
          <cell r="S201">
            <v>5.179999828338623</v>
          </cell>
          <cell r="T201">
            <v>4.53000020980835</v>
          </cell>
          <cell r="U201">
            <v>1.8300000429153442</v>
          </cell>
          <cell r="V201">
            <v>0.30000001192092896</v>
          </cell>
          <cell r="X201">
            <v>-1</v>
          </cell>
          <cell r="Y201">
            <v>2.8167540358430507</v>
          </cell>
          <cell r="Z201">
            <v>0.29431816568552005</v>
          </cell>
          <cell r="AA201">
            <v>6.360000252723694</v>
          </cell>
          <cell r="AB201">
            <v>0.3369963305023588</v>
          </cell>
          <cell r="AC201">
            <v>0.39413919288518456</v>
          </cell>
          <cell r="AD201">
            <v>0.3875543431875809</v>
          </cell>
          <cell r="AE201">
            <v>36.5</v>
          </cell>
          <cell r="AF201">
            <v>0.019999999552965164</v>
          </cell>
          <cell r="AG201">
            <v>0.03999999910593033</v>
          </cell>
          <cell r="AH201">
            <v>30.600000381469727</v>
          </cell>
          <cell r="AI201">
            <v>0.47999998927116394</v>
          </cell>
          <cell r="AJ201">
            <v>31</v>
          </cell>
          <cell r="AK201">
            <v>0.2199999988079071</v>
          </cell>
          <cell r="AP201">
            <v>64.35872691174993</v>
          </cell>
          <cell r="AQ201">
            <v>63.788108941006385</v>
          </cell>
          <cell r="AR201">
            <v>1</v>
          </cell>
          <cell r="AS201">
            <v>50.70000076293945</v>
          </cell>
          <cell r="AU201">
            <v>31.5</v>
          </cell>
          <cell r="AW201">
            <v>0.7300000190734863</v>
          </cell>
          <cell r="AY201">
            <v>0.10000000149011612</v>
          </cell>
          <cell r="AZ201">
            <v>14.899999618530273</v>
          </cell>
          <cell r="BA201">
            <v>2.9100000858306885</v>
          </cell>
          <cell r="BB201">
            <v>0.10999999940395355</v>
          </cell>
          <cell r="BE201">
            <v>73.41002531673138</v>
          </cell>
          <cell r="BF201">
            <v>25.944693654308484</v>
          </cell>
          <cell r="BG201">
            <v>0.6452810289601381</v>
          </cell>
          <cell r="BH201">
            <v>1</v>
          </cell>
          <cell r="CS201">
            <v>43.29999923706055</v>
          </cell>
          <cell r="CT201">
            <v>2.7100000381469727</v>
          </cell>
          <cell r="CU201">
            <v>10.800000190734863</v>
          </cell>
          <cell r="CW201">
            <v>13.899999618530273</v>
          </cell>
          <cell r="CX201">
            <v>0.20999999344348907</v>
          </cell>
          <cell r="CY201">
            <v>13.5</v>
          </cell>
          <cell r="CZ201">
            <v>10.5</v>
          </cell>
          <cell r="DA201">
            <v>2.3399999141693115</v>
          </cell>
          <cell r="DB201">
            <v>0.3700000047683716</v>
          </cell>
          <cell r="GX201">
            <v>100</v>
          </cell>
        </row>
        <row r="202">
          <cell r="A202">
            <v>327</v>
          </cell>
          <cell r="B202">
            <v>8172</v>
          </cell>
          <cell r="C202">
            <v>2000</v>
          </cell>
          <cell r="D202">
            <v>2</v>
          </cell>
          <cell r="E202">
            <v>920</v>
          </cell>
          <cell r="F202" t="str">
            <v>NiNiO</v>
          </cell>
          <cell r="G202" t="str">
            <v>Au</v>
          </cell>
          <cell r="H202" t="str">
            <v>Cold-seal</v>
          </cell>
          <cell r="I202" t="str">
            <v>Double caps. with solid buffer</v>
          </cell>
          <cell r="J202">
            <v>47</v>
          </cell>
          <cell r="K202">
            <v>64.4000015258789</v>
          </cell>
          <cell r="L202">
            <v>0.44999998807907104</v>
          </cell>
          <cell r="M202">
            <v>17.399999618530273</v>
          </cell>
          <cell r="O202">
            <v>4.769999980926514</v>
          </cell>
          <cell r="P202">
            <v>4.769999980926514</v>
          </cell>
          <cell r="Q202">
            <v>0.12999999523162842</v>
          </cell>
          <cell r="R202">
            <v>1.3700000047683716</v>
          </cell>
          <cell r="S202">
            <v>4.489999771118164</v>
          </cell>
          <cell r="T202">
            <v>4.639999866485596</v>
          </cell>
          <cell r="U202">
            <v>2.059999942779541</v>
          </cell>
          <cell r="V202">
            <v>0.3499999940395355</v>
          </cell>
          <cell r="X202">
            <v>-1</v>
          </cell>
          <cell r="Y202">
            <v>3.4817517987768083</v>
          </cell>
          <cell r="Z202">
            <v>0.2580459695146488</v>
          </cell>
          <cell r="AA202">
            <v>6.699999809265137</v>
          </cell>
          <cell r="AB202">
            <v>0.292445487164692</v>
          </cell>
          <cell r="AC202">
            <v>0.37149533154968134</v>
          </cell>
          <cell r="AD202">
            <v>0.3385965979079467</v>
          </cell>
          <cell r="AS202">
            <v>51.29999923706055</v>
          </cell>
          <cell r="AU202">
            <v>30.5</v>
          </cell>
          <cell r="AW202">
            <v>0.75</v>
          </cell>
          <cell r="AY202">
            <v>0.12999999523162842</v>
          </cell>
          <cell r="AZ202">
            <v>14.199999809265137</v>
          </cell>
          <cell r="BA202">
            <v>3.440000057220459</v>
          </cell>
          <cell r="BB202">
            <v>0.15000000596046448</v>
          </cell>
          <cell r="BE202">
            <v>68.91973371655398</v>
          </cell>
          <cell r="BF202">
            <v>30.21343689609483</v>
          </cell>
          <cell r="BG202">
            <v>0.8668293873511921</v>
          </cell>
          <cell r="BH202">
            <v>1</v>
          </cell>
          <cell r="CS202">
            <v>43.79999923706055</v>
          </cell>
          <cell r="CT202">
            <v>2.549999952316284</v>
          </cell>
          <cell r="CU202">
            <v>11</v>
          </cell>
          <cell r="CW202">
            <v>14.699999809265137</v>
          </cell>
          <cell r="CX202">
            <v>0.20999999344348907</v>
          </cell>
          <cell r="CY202">
            <v>12.800000190734863</v>
          </cell>
          <cell r="CZ202">
            <v>10.600000381469727</v>
          </cell>
          <cell r="DA202">
            <v>2.299999952316284</v>
          </cell>
          <cell r="DB202">
            <v>0.41999998688697815</v>
          </cell>
          <cell r="EX202">
            <v>0.20000000298023224</v>
          </cell>
          <cell r="EY202">
            <v>9.539999961853027</v>
          </cell>
          <cell r="EZ202">
            <v>4.329999923706055</v>
          </cell>
          <cell r="FB202">
            <v>76.0999984741211</v>
          </cell>
          <cell r="FC202">
            <v>0.36000001430511475</v>
          </cell>
          <cell r="FD202">
            <v>2.25</v>
          </cell>
          <cell r="FE202">
            <v>0.23999999463558197</v>
          </cell>
          <cell r="FI202">
            <v>2.0299999713897705</v>
          </cell>
          <cell r="GK202">
            <v>1</v>
          </cell>
          <cell r="GX202">
            <v>100</v>
          </cell>
        </row>
        <row r="203">
          <cell r="A203">
            <v>327</v>
          </cell>
          <cell r="B203">
            <v>8173</v>
          </cell>
          <cell r="C203">
            <v>2000</v>
          </cell>
          <cell r="D203">
            <v>2</v>
          </cell>
          <cell r="E203">
            <v>905</v>
          </cell>
          <cell r="F203" t="str">
            <v>NiNiO</v>
          </cell>
          <cell r="G203" t="str">
            <v>Au</v>
          </cell>
          <cell r="H203" t="str">
            <v>Cold-seal</v>
          </cell>
          <cell r="I203" t="str">
            <v>Double caps. with solid buffer</v>
          </cell>
          <cell r="J203">
            <v>48</v>
          </cell>
          <cell r="K203">
            <v>68.30000305175781</v>
          </cell>
          <cell r="L203">
            <v>0.30000001192092896</v>
          </cell>
          <cell r="M203">
            <v>16.200000762939453</v>
          </cell>
          <cell r="O203">
            <v>3.7300000190734863</v>
          </cell>
          <cell r="P203">
            <v>3.7300000190734863</v>
          </cell>
          <cell r="Q203">
            <v>0.10999999940395355</v>
          </cell>
          <cell r="R203">
            <v>0.8600000143051147</v>
          </cell>
          <cell r="S203">
            <v>3.3399999141693115</v>
          </cell>
          <cell r="T203">
            <v>4.590000152587891</v>
          </cell>
          <cell r="U203">
            <v>2.3499999046325684</v>
          </cell>
          <cell r="V203">
            <v>0.2199999988079071</v>
          </cell>
          <cell r="X203">
            <v>-1</v>
          </cell>
          <cell r="Y203">
            <v>4.337209252359547</v>
          </cell>
          <cell r="Z203">
            <v>0.20617282449826727</v>
          </cell>
          <cell r="AA203">
            <v>6.940000057220459</v>
          </cell>
          <cell r="AB203">
            <v>0.23633998286467284</v>
          </cell>
          <cell r="AC203">
            <v>0.3235039019743571</v>
          </cell>
          <cell r="AD203">
            <v>0.29126460956380174</v>
          </cell>
          <cell r="AS203">
            <v>53.5</v>
          </cell>
          <cell r="AU203">
            <v>29.600000381469727</v>
          </cell>
          <cell r="AW203">
            <v>0.7400000095367432</v>
          </cell>
          <cell r="AY203">
            <v>0.07000000029802322</v>
          </cell>
          <cell r="AZ203">
            <v>12.199999809265137</v>
          </cell>
          <cell r="BA203">
            <v>4.289999961853027</v>
          </cell>
          <cell r="BB203">
            <v>0.14000000059604645</v>
          </cell>
          <cell r="BE203">
            <v>60.60622661179051</v>
          </cell>
          <cell r="BF203">
            <v>38.565692890072484</v>
          </cell>
          <cell r="BG203">
            <v>0.8280804981370053</v>
          </cell>
          <cell r="BH203">
            <v>1</v>
          </cell>
          <cell r="CS203">
            <v>41.599998474121094</v>
          </cell>
          <cell r="CT203">
            <v>3.619999885559082</v>
          </cell>
          <cell r="CU203">
            <v>11.5</v>
          </cell>
          <cell r="CW203">
            <v>17</v>
          </cell>
          <cell r="CX203">
            <v>0.36000001430511475</v>
          </cell>
          <cell r="CY203">
            <v>11.800000190734863</v>
          </cell>
          <cell r="CZ203">
            <v>10</v>
          </cell>
          <cell r="DA203">
            <v>2.490000009536743</v>
          </cell>
          <cell r="DB203">
            <v>0.4000000059604645</v>
          </cell>
          <cell r="DD203">
            <v>0.07000000029802322</v>
          </cell>
          <cell r="EX203">
            <v>0.27000001072883606</v>
          </cell>
          <cell r="EY203">
            <v>11.5</v>
          </cell>
          <cell r="EZ203">
            <v>3.6700000762939453</v>
          </cell>
          <cell r="FB203">
            <v>76.0999984741211</v>
          </cell>
          <cell r="FC203">
            <v>0.38999998569488525</v>
          </cell>
          <cell r="FD203">
            <v>1.6200000047683716</v>
          </cell>
          <cell r="FE203">
            <v>0.23999999463558197</v>
          </cell>
          <cell r="FI203">
            <v>1.2200000286102295</v>
          </cell>
          <cell r="GK203">
            <v>1</v>
          </cell>
          <cell r="GX203">
            <v>100</v>
          </cell>
        </row>
        <row r="204">
          <cell r="A204">
            <v>328</v>
          </cell>
          <cell r="B204">
            <v>8188</v>
          </cell>
          <cell r="C204">
            <v>5000</v>
          </cell>
          <cell r="D204">
            <v>5</v>
          </cell>
          <cell r="E204">
            <v>990</v>
          </cell>
          <cell r="F204" t="str">
            <v>ND</v>
          </cell>
          <cell r="G204" t="str">
            <v>Ag50Pd50</v>
          </cell>
          <cell r="H204" t="str">
            <v>PC</v>
          </cell>
          <cell r="I204" t="str">
            <v>H2O-mass balance</v>
          </cell>
          <cell r="J204">
            <v>0.5</v>
          </cell>
          <cell r="K204">
            <v>50.93000030517578</v>
          </cell>
          <cell r="L204">
            <v>1.1699999570846558</v>
          </cell>
          <cell r="M204">
            <v>19.670000076293945</v>
          </cell>
          <cell r="N204">
            <v>2.299999952316284</v>
          </cell>
          <cell r="O204">
            <v>7.070000171661377</v>
          </cell>
          <cell r="P204">
            <v>9.140000128746033</v>
          </cell>
          <cell r="Q204">
            <v>0.1599999964237213</v>
          </cell>
          <cell r="R204">
            <v>3.509999990463257</v>
          </cell>
          <cell r="S204">
            <v>10.4399995803833</v>
          </cell>
          <cell r="T204">
            <v>3.490000009536743</v>
          </cell>
          <cell r="U204">
            <v>1.350000023841858</v>
          </cell>
          <cell r="V204">
            <v>0.20999999344348907</v>
          </cell>
          <cell r="X204">
            <v>-1</v>
          </cell>
          <cell r="Y204">
            <v>2.603988647743477</v>
          </cell>
          <cell r="Z204">
            <v>0.5307574753375556</v>
          </cell>
          <cell r="AA204">
            <v>4.840000033378601</v>
          </cell>
          <cell r="AB204">
            <v>0.461978272403887</v>
          </cell>
          <cell r="AC204">
            <v>0.5225843367070322</v>
          </cell>
          <cell r="AD204">
            <v>0.4063528304756906</v>
          </cell>
          <cell r="CS204">
            <v>42.54999923706055</v>
          </cell>
          <cell r="CT204">
            <v>2.549999952316284</v>
          </cell>
          <cell r="CU204">
            <v>15.279999732971191</v>
          </cell>
          <cell r="CW204">
            <v>8.550000190734863</v>
          </cell>
          <cell r="CX204">
            <v>0</v>
          </cell>
          <cell r="CY204">
            <v>13.90999984741211</v>
          </cell>
          <cell r="CZ204">
            <v>11.539999961853027</v>
          </cell>
          <cell r="DA204">
            <v>1.8300000429153442</v>
          </cell>
          <cell r="DB204">
            <v>0.8500000238418579</v>
          </cell>
        </row>
        <row r="205">
          <cell r="A205">
            <v>328</v>
          </cell>
          <cell r="B205">
            <v>8189</v>
          </cell>
          <cell r="C205">
            <v>5000</v>
          </cell>
          <cell r="D205">
            <v>5</v>
          </cell>
          <cell r="E205">
            <v>980</v>
          </cell>
          <cell r="F205" t="str">
            <v>ND</v>
          </cell>
          <cell r="G205" t="str">
            <v>Ag50Pd50</v>
          </cell>
          <cell r="H205" t="str">
            <v>PC</v>
          </cell>
          <cell r="I205" t="str">
            <v>H2O-mass balance</v>
          </cell>
          <cell r="J205">
            <v>0.5</v>
          </cell>
          <cell r="K205">
            <v>55.2599983215332</v>
          </cell>
          <cell r="L205">
            <v>0.5</v>
          </cell>
          <cell r="M205">
            <v>19.1299991607666</v>
          </cell>
          <cell r="O205">
            <v>8.399999618530273</v>
          </cell>
          <cell r="P205">
            <v>8.399999618530273</v>
          </cell>
          <cell r="Q205">
            <v>0.30000001192092896</v>
          </cell>
          <cell r="R205">
            <v>0.8700000047683716</v>
          </cell>
          <cell r="S205">
            <v>9.75</v>
          </cell>
          <cell r="T205">
            <v>3.7899999618530273</v>
          </cell>
          <cell r="U205">
            <v>1.6399999856948853</v>
          </cell>
          <cell r="V205">
            <v>0.3499999940395355</v>
          </cell>
          <cell r="X205">
            <v>-1</v>
          </cell>
          <cell r="Y205">
            <v>9.655171922403248</v>
          </cell>
          <cell r="Z205">
            <v>0.509670696692769</v>
          </cell>
          <cell r="AA205">
            <v>5.429999947547913</v>
          </cell>
          <cell r="AB205">
            <v>0.3448979566018812</v>
          </cell>
          <cell r="AC205">
            <v>0.5714285621605992</v>
          </cell>
          <cell r="AD205">
            <v>0.15583993728850623</v>
          </cell>
          <cell r="CS205">
            <v>42.68000030517578</v>
          </cell>
          <cell r="CT205">
            <v>1.7000000476837158</v>
          </cell>
          <cell r="CU205">
            <v>15.960000038146973</v>
          </cell>
          <cell r="CW205">
            <v>10.729999542236328</v>
          </cell>
          <cell r="CX205">
            <v>0</v>
          </cell>
          <cell r="CY205">
            <v>11.720000267028809</v>
          </cell>
          <cell r="CZ205">
            <v>10.770000457763672</v>
          </cell>
          <cell r="DA205">
            <v>2.200000047683716</v>
          </cell>
          <cell r="DB205">
            <v>0.7300000190734863</v>
          </cell>
        </row>
        <row r="206">
          <cell r="A206">
            <v>328</v>
          </cell>
          <cell r="B206">
            <v>8193</v>
          </cell>
          <cell r="C206">
            <v>10000</v>
          </cell>
          <cell r="D206">
            <v>10</v>
          </cell>
          <cell r="E206">
            <v>1040</v>
          </cell>
          <cell r="F206" t="str">
            <v>ND</v>
          </cell>
          <cell r="G206" t="str">
            <v>Ag50Pd50</v>
          </cell>
          <cell r="H206" t="str">
            <v>PC</v>
          </cell>
          <cell r="I206" t="str">
            <v>H2O-mass balance</v>
          </cell>
          <cell r="J206">
            <v>1</v>
          </cell>
          <cell r="K206">
            <v>54.400001525878906</v>
          </cell>
          <cell r="L206">
            <v>0.3199999928474426</v>
          </cell>
          <cell r="M206">
            <v>18.739999771118164</v>
          </cell>
          <cell r="O206">
            <v>9.859999656677246</v>
          </cell>
          <cell r="P206">
            <v>9.859999656677246</v>
          </cell>
          <cell r="Q206">
            <v>0.10999999940395355</v>
          </cell>
          <cell r="R206">
            <v>1.7799999713897705</v>
          </cell>
          <cell r="S206">
            <v>10.100000381469727</v>
          </cell>
          <cell r="T206">
            <v>3.3399999141693115</v>
          </cell>
          <cell r="U206">
            <v>1.3799999952316284</v>
          </cell>
          <cell r="V206">
            <v>0.28999999165534973</v>
          </cell>
          <cell r="X206">
            <v>-1</v>
          </cell>
          <cell r="Y206">
            <v>5.539325738853161</v>
          </cell>
          <cell r="Z206">
            <v>0.5389541357965069</v>
          </cell>
          <cell r="AA206">
            <v>4.71999990940094</v>
          </cell>
          <cell r="AB206">
            <v>0.41014669862068365</v>
          </cell>
          <cell r="AC206">
            <v>0.6026894826063841</v>
          </cell>
          <cell r="AD206">
            <v>0.2434436074832598</v>
          </cell>
          <cell r="CS206">
            <v>40.779998779296875</v>
          </cell>
          <cell r="CT206">
            <v>2.380000114440918</v>
          </cell>
          <cell r="CU206">
            <v>15.84000015258789</v>
          </cell>
          <cell r="CW206">
            <v>9.779999732971191</v>
          </cell>
          <cell r="CX206">
            <v>0.20000000298023224</v>
          </cell>
          <cell r="CY206">
            <v>13.770000457763672</v>
          </cell>
          <cell r="CZ206">
            <v>10.670000076293945</v>
          </cell>
          <cell r="DA206">
            <v>2.4600000381469727</v>
          </cell>
          <cell r="DB206">
            <v>0.8600000143051147</v>
          </cell>
        </row>
        <row r="207">
          <cell r="A207">
            <v>328</v>
          </cell>
          <cell r="B207">
            <v>8194</v>
          </cell>
          <cell r="C207">
            <v>9000</v>
          </cell>
          <cell r="D207">
            <v>9</v>
          </cell>
          <cell r="E207">
            <v>1030</v>
          </cell>
          <cell r="F207" t="str">
            <v>ND</v>
          </cell>
          <cell r="G207" t="str">
            <v>Ag50Pd50</v>
          </cell>
          <cell r="H207" t="str">
            <v>PC</v>
          </cell>
          <cell r="I207" t="str">
            <v>H2O-mass balance</v>
          </cell>
          <cell r="J207">
            <v>1</v>
          </cell>
          <cell r="K207">
            <v>54.40999984741211</v>
          </cell>
          <cell r="L207">
            <v>0.3199999928474426</v>
          </cell>
          <cell r="M207">
            <v>18.649999618530273</v>
          </cell>
          <cell r="O207">
            <v>10.369999885559082</v>
          </cell>
          <cell r="P207">
            <v>10.369999885559082</v>
          </cell>
          <cell r="Q207">
            <v>0.2800000011920929</v>
          </cell>
          <cell r="R207">
            <v>1.5700000524520874</v>
          </cell>
          <cell r="S207">
            <v>9.369999885559082</v>
          </cell>
          <cell r="T207">
            <v>3.319999933242798</v>
          </cell>
          <cell r="U207">
            <v>1.3600000143051147</v>
          </cell>
          <cell r="V207">
            <v>0.36000001430511475</v>
          </cell>
          <cell r="X207">
            <v>-1</v>
          </cell>
          <cell r="Y207">
            <v>6.605095247839522</v>
          </cell>
          <cell r="Z207">
            <v>0.5024128727728892</v>
          </cell>
          <cell r="AA207">
            <v>4.679999947547913</v>
          </cell>
          <cell r="AB207">
            <v>0.4064380289858466</v>
          </cell>
          <cell r="AC207">
            <v>0.6239470491554847</v>
          </cell>
          <cell r="AD207">
            <v>0.2125102180707342</v>
          </cell>
          <cell r="CS207">
            <v>40.810001373291016</v>
          </cell>
          <cell r="CT207">
            <v>2.5299999713897705</v>
          </cell>
          <cell r="CU207">
            <v>15.9399995803833</v>
          </cell>
          <cell r="CW207">
            <v>9.510000228881836</v>
          </cell>
          <cell r="CX207">
            <v>0</v>
          </cell>
          <cell r="CY207">
            <v>13.920000076293945</v>
          </cell>
          <cell r="CZ207">
            <v>11.119999885559082</v>
          </cell>
          <cell r="DA207">
            <v>2.5</v>
          </cell>
          <cell r="DB207">
            <v>0.9100000262260437</v>
          </cell>
        </row>
        <row r="208">
          <cell r="A208">
            <v>328</v>
          </cell>
          <cell r="B208">
            <v>8197</v>
          </cell>
          <cell r="C208">
            <v>10000</v>
          </cell>
          <cell r="D208">
            <v>10</v>
          </cell>
          <cell r="E208">
            <v>1020</v>
          </cell>
          <cell r="F208" t="str">
            <v>ND</v>
          </cell>
          <cell r="G208" t="str">
            <v>Ag75Pd25</v>
          </cell>
          <cell r="H208" t="str">
            <v>PC</v>
          </cell>
          <cell r="I208" t="str">
            <v>H2O-mass balance</v>
          </cell>
          <cell r="J208">
            <v>6</v>
          </cell>
          <cell r="K208">
            <v>51.68000030517578</v>
          </cell>
          <cell r="L208">
            <v>0.8399999737739563</v>
          </cell>
          <cell r="M208">
            <v>18.149999618530273</v>
          </cell>
          <cell r="O208">
            <v>9.579999923706055</v>
          </cell>
          <cell r="P208">
            <v>9.579999923706055</v>
          </cell>
          <cell r="Q208">
            <v>0.18000000715255737</v>
          </cell>
          <cell r="R208">
            <v>4.389999866485596</v>
          </cell>
          <cell r="S208">
            <v>10.199999809265137</v>
          </cell>
          <cell r="T208">
            <v>3.2300000190734863</v>
          </cell>
          <cell r="U208">
            <v>1.2599999904632568</v>
          </cell>
          <cell r="V208">
            <v>0.23000000417232513</v>
          </cell>
          <cell r="X208">
            <v>-1</v>
          </cell>
          <cell r="Y208">
            <v>2.182232395231324</v>
          </cell>
          <cell r="Z208">
            <v>0.561983472377125</v>
          </cell>
          <cell r="AA208">
            <v>4.490000009536743</v>
          </cell>
          <cell r="AB208">
            <v>0.49729143704940293</v>
          </cell>
          <cell r="AC208">
            <v>0.5189599148233472</v>
          </cell>
          <cell r="AD208">
            <v>0.4495801132403712</v>
          </cell>
          <cell r="CS208">
            <v>41.65999984741211</v>
          </cell>
          <cell r="CT208">
            <v>2.2200000286102295</v>
          </cell>
          <cell r="CU208">
            <v>16.530000686645508</v>
          </cell>
          <cell r="CW208">
            <v>9.180000305175781</v>
          </cell>
          <cell r="CX208">
            <v>0</v>
          </cell>
          <cell r="CY208">
            <v>14.319999694824219</v>
          </cell>
          <cell r="CZ208">
            <v>11.220000267028809</v>
          </cell>
          <cell r="DA208">
            <v>2.240000009536743</v>
          </cell>
          <cell r="DB208">
            <v>0.9200000166893005</v>
          </cell>
        </row>
        <row r="209">
          <cell r="A209">
            <v>328</v>
          </cell>
          <cell r="B209">
            <v>8198</v>
          </cell>
          <cell r="C209">
            <v>10000</v>
          </cell>
          <cell r="D209">
            <v>10</v>
          </cell>
          <cell r="E209">
            <v>1000</v>
          </cell>
          <cell r="F209" t="str">
            <v>ND</v>
          </cell>
          <cell r="G209" t="str">
            <v>Ag75Pd25</v>
          </cell>
          <cell r="H209" t="str">
            <v>PC</v>
          </cell>
          <cell r="I209" t="str">
            <v>H2O-mass balance</v>
          </cell>
          <cell r="J209">
            <v>6</v>
          </cell>
          <cell r="K209">
            <v>56.22999954223633</v>
          </cell>
          <cell r="L209">
            <v>0.3400000035762787</v>
          </cell>
          <cell r="M209">
            <v>18.5</v>
          </cell>
          <cell r="O209">
            <v>8.149999618530273</v>
          </cell>
          <cell r="P209">
            <v>8.149999618530273</v>
          </cell>
          <cell r="Q209">
            <v>0.30000001192092896</v>
          </cell>
          <cell r="R209">
            <v>1.5299999713897705</v>
          </cell>
          <cell r="S209">
            <v>9.680000305175781</v>
          </cell>
          <cell r="T209">
            <v>3.4800000190734863</v>
          </cell>
          <cell r="U209">
            <v>1.4199999570846558</v>
          </cell>
          <cell r="V209">
            <v>0.3799999952316284</v>
          </cell>
          <cell r="X209">
            <v>-1</v>
          </cell>
          <cell r="Y209">
            <v>5.326797235902722</v>
          </cell>
          <cell r="Z209">
            <v>0.5232432597392315</v>
          </cell>
          <cell r="AA209">
            <v>4.899999976158142</v>
          </cell>
          <cell r="AB209">
            <v>0.38443072342028695</v>
          </cell>
          <cell r="AC209">
            <v>0.5589849013090545</v>
          </cell>
          <cell r="AD209">
            <v>0.25072128467580934</v>
          </cell>
          <cell r="CS209">
            <v>40.040000915527344</v>
          </cell>
          <cell r="CT209">
            <v>2.2799999713897705</v>
          </cell>
          <cell r="CU209">
            <v>16.5</v>
          </cell>
          <cell r="CW209">
            <v>11.069999694824219</v>
          </cell>
          <cell r="CX209">
            <v>0</v>
          </cell>
          <cell r="CY209">
            <v>12.729999542236328</v>
          </cell>
          <cell r="CZ209">
            <v>10.59000015258789</v>
          </cell>
          <cell r="DA209">
            <v>2.390000104904175</v>
          </cell>
          <cell r="DB209">
            <v>0.8899999856948853</v>
          </cell>
        </row>
        <row r="210">
          <cell r="A210">
            <v>328</v>
          </cell>
          <cell r="B210">
            <v>8199</v>
          </cell>
          <cell r="C210">
            <v>10000</v>
          </cell>
          <cell r="D210">
            <v>10</v>
          </cell>
          <cell r="E210">
            <v>950</v>
          </cell>
          <cell r="F210" t="str">
            <v>ND</v>
          </cell>
          <cell r="G210" t="str">
            <v>Ag75Pd25</v>
          </cell>
          <cell r="H210" t="str">
            <v>PC</v>
          </cell>
          <cell r="I210" t="str">
            <v>H2O-mass balance</v>
          </cell>
          <cell r="J210">
            <v>19</v>
          </cell>
          <cell r="K210">
            <v>58.52000045776367</v>
          </cell>
          <cell r="L210">
            <v>0.1899999976158142</v>
          </cell>
          <cell r="M210">
            <v>20.479999542236328</v>
          </cell>
          <cell r="O210">
            <v>3.9000000953674316</v>
          </cell>
          <cell r="P210">
            <v>3.9000000953674316</v>
          </cell>
          <cell r="Q210">
            <v>0.14000000059604645</v>
          </cell>
          <cell r="R210">
            <v>1.2300000190734863</v>
          </cell>
          <cell r="S210">
            <v>9.890000343322754</v>
          </cell>
          <cell r="T210">
            <v>3.7200000286102295</v>
          </cell>
          <cell r="U210">
            <v>1.4600000381469727</v>
          </cell>
          <cell r="V210">
            <v>0.46000000834465027</v>
          </cell>
          <cell r="X210">
            <v>-1</v>
          </cell>
          <cell r="Y210">
            <v>3.1707317356833524</v>
          </cell>
          <cell r="Z210">
            <v>0.4829101838076901</v>
          </cell>
          <cell r="AA210">
            <v>5.180000066757202</v>
          </cell>
          <cell r="AB210">
            <v>0.3084384103655424</v>
          </cell>
          <cell r="AC210">
            <v>0.37827352345538123</v>
          </cell>
          <cell r="AD210">
            <v>0.35985780655490335</v>
          </cell>
          <cell r="CS210">
            <v>41.63999938964844</v>
          </cell>
          <cell r="CT210">
            <v>2.109999895095825</v>
          </cell>
          <cell r="CU210">
            <v>15.119999885559082</v>
          </cell>
          <cell r="CW210">
            <v>14.380000114440918</v>
          </cell>
          <cell r="CX210">
            <v>0</v>
          </cell>
          <cell r="CY210">
            <v>10.930000305175781</v>
          </cell>
          <cell r="CZ210">
            <v>10.40999984741211</v>
          </cell>
          <cell r="DA210">
            <v>2.2699999809265137</v>
          </cell>
          <cell r="DB210">
            <v>0.9800000190734863</v>
          </cell>
        </row>
        <row r="211">
          <cell r="A211">
            <v>329</v>
          </cell>
          <cell r="B211">
            <v>8200</v>
          </cell>
          <cell r="C211">
            <v>10000</v>
          </cell>
          <cell r="D211">
            <v>10</v>
          </cell>
          <cell r="E211">
            <v>850</v>
          </cell>
          <cell r="F211" t="str">
            <v>~QFM-1</v>
          </cell>
          <cell r="G211" t="str">
            <v>Gold</v>
          </cell>
          <cell r="H211" t="str">
            <v>PC</v>
          </cell>
          <cell r="I211" t="str">
            <v>Piston-out</v>
          </cell>
          <cell r="J211">
            <v>312</v>
          </cell>
          <cell r="K211">
            <v>77.08999633789062</v>
          </cell>
          <cell r="L211">
            <v>0.10999999940395355</v>
          </cell>
          <cell r="M211">
            <v>14.770000457763672</v>
          </cell>
          <cell r="O211">
            <v>1.6399999856948853</v>
          </cell>
          <cell r="P211">
            <v>1.6399999856948853</v>
          </cell>
          <cell r="Q211">
            <v>0</v>
          </cell>
          <cell r="R211">
            <v>0.20999999344348907</v>
          </cell>
          <cell r="S211">
            <v>1.590000033378601</v>
          </cell>
          <cell r="T211">
            <v>1.4500000476837158</v>
          </cell>
          <cell r="U211">
            <v>3.140000104904175</v>
          </cell>
          <cell r="V211">
            <v>0.029999999329447746</v>
          </cell>
          <cell r="X211">
            <v>-1</v>
          </cell>
          <cell r="Y211">
            <v>7.809523985229117</v>
          </cell>
          <cell r="Z211">
            <v>0.1076506421191637</v>
          </cell>
          <cell r="AA211">
            <v>4.590000152587891</v>
          </cell>
          <cell r="AB211">
            <v>0.15993788279858878</v>
          </cell>
          <cell r="AC211">
            <v>0.2546583776629951</v>
          </cell>
          <cell r="AD211">
            <v>0.18582605645793374</v>
          </cell>
          <cell r="AS211">
            <v>63.970001220703125</v>
          </cell>
          <cell r="AU211">
            <v>22.719999313354492</v>
          </cell>
          <cell r="AW211">
            <v>0.6200000047683716</v>
          </cell>
          <cell r="AZ211">
            <v>5.210000038146973</v>
          </cell>
          <cell r="BA211">
            <v>8.109999656677246</v>
          </cell>
          <cell r="BB211">
            <v>1.0499999523162842</v>
          </cell>
          <cell r="BE211">
            <v>24.64968108617894</v>
          </cell>
          <cell r="BF211">
            <v>69.4353841992827</v>
          </cell>
          <cell r="BG211">
            <v>5.9149347145383615</v>
          </cell>
          <cell r="BH211">
            <v>1</v>
          </cell>
          <cell r="CS211">
            <v>40.25</v>
          </cell>
          <cell r="CT211">
            <v>0.9100000262260437</v>
          </cell>
          <cell r="CU211">
            <v>13.619999885559082</v>
          </cell>
          <cell r="CW211">
            <v>20</v>
          </cell>
          <cell r="CX211">
            <v>0.18000000715255737</v>
          </cell>
          <cell r="CY211">
            <v>7.53000020980835</v>
          </cell>
          <cell r="CZ211">
            <v>10.0600004196167</v>
          </cell>
          <cell r="DA211">
            <v>2.0399999618530273</v>
          </cell>
          <cell r="DB211">
            <v>0.9300000071525574</v>
          </cell>
          <cell r="GL211">
            <v>38.27000045776367</v>
          </cell>
          <cell r="GM211">
            <v>0.800000011920929</v>
          </cell>
          <cell r="GN211">
            <v>19.329999923706055</v>
          </cell>
          <cell r="GO211">
            <v>28.309999465942383</v>
          </cell>
          <cell r="GP211">
            <v>1.1699999570846558</v>
          </cell>
          <cell r="GQ211">
            <v>3.5299999713897705</v>
          </cell>
          <cell r="GR211">
            <v>7.960000038146973</v>
          </cell>
          <cell r="GW211">
            <v>1</v>
          </cell>
        </row>
        <row r="212">
          <cell r="A212">
            <v>329</v>
          </cell>
          <cell r="B212">
            <v>8201</v>
          </cell>
          <cell r="C212">
            <v>10000</v>
          </cell>
          <cell r="D212">
            <v>10</v>
          </cell>
          <cell r="E212">
            <v>875</v>
          </cell>
          <cell r="F212" t="str">
            <v>~QFM-1</v>
          </cell>
          <cell r="G212" t="str">
            <v>Gold</v>
          </cell>
          <cell r="H212" t="str">
            <v>PC</v>
          </cell>
          <cell r="I212" t="str">
            <v>Piston-out</v>
          </cell>
          <cell r="J212">
            <v>663</v>
          </cell>
          <cell r="K212">
            <v>75.19000244140625</v>
          </cell>
          <cell r="L212">
            <v>0.2199999988079071</v>
          </cell>
          <cell r="M212">
            <v>15.289999961853027</v>
          </cell>
          <cell r="O212">
            <v>1.7100000381469727</v>
          </cell>
          <cell r="P212">
            <v>1.7100000381469727</v>
          </cell>
          <cell r="Q212">
            <v>0.029999999329447746</v>
          </cell>
          <cell r="R212">
            <v>0.17000000178813934</v>
          </cell>
          <cell r="S212">
            <v>1.4199999570846558</v>
          </cell>
          <cell r="T212">
            <v>1.7999999523162842</v>
          </cell>
          <cell r="U212">
            <v>4.03000020980835</v>
          </cell>
          <cell r="V212">
            <v>0.14000000059604645</v>
          </cell>
          <cell r="X212">
            <v>-1</v>
          </cell>
          <cell r="Y212">
            <v>10.05882364800232</v>
          </cell>
          <cell r="Z212">
            <v>0.09287115504430407</v>
          </cell>
          <cell r="AA212">
            <v>5.830000162124634</v>
          </cell>
          <cell r="AB212">
            <v>0.13294422749662113</v>
          </cell>
          <cell r="AC212">
            <v>0.2217898824036531</v>
          </cell>
          <cell r="AD212">
            <v>0.15052757518887802</v>
          </cell>
          <cell r="AS212">
            <v>63.709999084472656</v>
          </cell>
          <cell r="AU212">
            <v>22.709999084472656</v>
          </cell>
          <cell r="AW212">
            <v>0.5199999809265137</v>
          </cell>
          <cell r="AZ212">
            <v>5</v>
          </cell>
          <cell r="BA212">
            <v>8.199999809265137</v>
          </cell>
          <cell r="BB212">
            <v>1.2000000476837158</v>
          </cell>
          <cell r="BE212">
            <v>23.509894942032556</v>
          </cell>
          <cell r="BF212">
            <v>69.77196513063454</v>
          </cell>
          <cell r="BG212">
            <v>6.718139927332899</v>
          </cell>
          <cell r="BH212">
            <v>1</v>
          </cell>
          <cell r="CS212">
            <v>41.689998626708984</v>
          </cell>
          <cell r="CT212">
            <v>1.8600000143051147</v>
          </cell>
          <cell r="CU212">
            <v>12.289999961853027</v>
          </cell>
          <cell r="CW212">
            <v>20.40999984741211</v>
          </cell>
          <cell r="CX212">
            <v>0.12999999523162842</v>
          </cell>
          <cell r="CY212">
            <v>7.909999847412109</v>
          </cell>
          <cell r="CZ212">
            <v>9.710000038146973</v>
          </cell>
          <cell r="DA212">
            <v>2.1500000953674316</v>
          </cell>
          <cell r="DB212">
            <v>1.1100000143051147</v>
          </cell>
          <cell r="GL212">
            <v>36.29999923706055</v>
          </cell>
          <cell r="GM212">
            <v>0.8199999928474426</v>
          </cell>
          <cell r="GN212">
            <v>19.3799991607666</v>
          </cell>
          <cell r="GO212">
            <v>28.780000686645508</v>
          </cell>
          <cell r="GP212">
            <v>0.9800000190734863</v>
          </cell>
          <cell r="GQ212">
            <v>4.039999961853027</v>
          </cell>
          <cell r="GR212">
            <v>7.150000095367432</v>
          </cell>
          <cell r="GW212">
            <v>1</v>
          </cell>
        </row>
        <row r="213">
          <cell r="A213">
            <v>329</v>
          </cell>
          <cell r="B213">
            <v>8202</v>
          </cell>
          <cell r="C213">
            <v>10000</v>
          </cell>
          <cell r="D213">
            <v>10</v>
          </cell>
          <cell r="E213">
            <v>900</v>
          </cell>
          <cell r="F213" t="str">
            <v>~QFM-1</v>
          </cell>
          <cell r="G213" t="str">
            <v>Gold</v>
          </cell>
          <cell r="H213" t="str">
            <v>PC</v>
          </cell>
          <cell r="I213" t="str">
            <v>Piston-out</v>
          </cell>
          <cell r="J213">
            <v>354</v>
          </cell>
          <cell r="K213">
            <v>74.62999725341797</v>
          </cell>
          <cell r="L213">
            <v>0.2199999988079071</v>
          </cell>
          <cell r="M213">
            <v>15.170000076293945</v>
          </cell>
          <cell r="O213">
            <v>2.0299999713897705</v>
          </cell>
          <cell r="P213">
            <v>2.0299999713897705</v>
          </cell>
          <cell r="Q213">
            <v>0.019999999552965164</v>
          </cell>
          <cell r="R213">
            <v>0.20000000298023224</v>
          </cell>
          <cell r="S213">
            <v>1.659999966621399</v>
          </cell>
          <cell r="T213">
            <v>1.9199999570846558</v>
          </cell>
          <cell r="U213">
            <v>4.050000190734863</v>
          </cell>
          <cell r="V213">
            <v>0.07000000029802322</v>
          </cell>
          <cell r="X213">
            <v>-1</v>
          </cell>
          <cell r="Y213">
            <v>10.14999970570207</v>
          </cell>
          <cell r="Z213">
            <v>0.10942649691976399</v>
          </cell>
          <cell r="AA213">
            <v>5.970000147819519</v>
          </cell>
          <cell r="AB213">
            <v>0.14817072811831794</v>
          </cell>
          <cell r="AC213">
            <v>0.24756096843175782</v>
          </cell>
          <cell r="AD213">
            <v>0.1493773900061358</v>
          </cell>
          <cell r="AS213">
            <v>61.65999984741211</v>
          </cell>
          <cell r="AU213">
            <v>23.190000534057617</v>
          </cell>
          <cell r="AW213">
            <v>0.550000011920929</v>
          </cell>
          <cell r="AZ213">
            <v>5.860000133514404</v>
          </cell>
          <cell r="BA213">
            <v>7.639999866485596</v>
          </cell>
          <cell r="BB213">
            <v>1.0099999904632568</v>
          </cell>
          <cell r="BE213">
            <v>28.054344409613538</v>
          </cell>
          <cell r="BF213">
            <v>66.18846024090962</v>
          </cell>
          <cell r="BG213">
            <v>5.757195349476845</v>
          </cell>
          <cell r="BH213">
            <v>1</v>
          </cell>
          <cell r="BI213">
            <v>49.2400016784668</v>
          </cell>
          <cell r="BJ213">
            <v>0.5099999904632568</v>
          </cell>
          <cell r="BK213">
            <v>3.7899999618530273</v>
          </cell>
          <cell r="BM213">
            <v>18.270000457763672</v>
          </cell>
          <cell r="BN213">
            <v>0.20000000298023224</v>
          </cell>
          <cell r="BO213">
            <v>9.149999618530273</v>
          </cell>
          <cell r="BP213">
            <v>16.920000076293945</v>
          </cell>
          <cell r="BQ213">
            <v>0.8100000023841858</v>
          </cell>
          <cell r="BU213">
            <v>47.164906186046515</v>
          </cell>
          <cell r="BV213">
            <v>28.990537850092306</v>
          </cell>
          <cell r="BW213">
            <v>38.533667944262774</v>
          </cell>
          <cell r="BX213">
            <v>32.47579420564493</v>
          </cell>
          <cell r="BY213">
            <v>51.74262817777632</v>
          </cell>
          <cell r="BZ213">
            <v>1</v>
          </cell>
          <cell r="CA213">
            <v>48.61000061035156</v>
          </cell>
          <cell r="CB213">
            <v>0.17000000178813934</v>
          </cell>
          <cell r="CC213">
            <v>2.619999885559082</v>
          </cell>
          <cell r="CE213">
            <v>32.650001525878906</v>
          </cell>
          <cell r="CF213">
            <v>0.3499999940395355</v>
          </cell>
          <cell r="CG213">
            <v>12.930000305175781</v>
          </cell>
          <cell r="CH213">
            <v>1.5399999618530273</v>
          </cell>
          <cell r="CM213">
            <v>41.37914160450292</v>
          </cell>
          <cell r="CN213">
            <v>39.96344130443498</v>
          </cell>
          <cell r="CO213">
            <v>3.4212896768111847</v>
          </cell>
          <cell r="CP213">
            <v>56.61526901875385</v>
          </cell>
          <cell r="CQ213">
            <v>58.32591385715944</v>
          </cell>
          <cell r="CR213">
            <v>1</v>
          </cell>
          <cell r="CS213">
            <v>41.16999816894531</v>
          </cell>
          <cell r="CT213">
            <v>1.090000033378601</v>
          </cell>
          <cell r="CU213">
            <v>13.270000457763672</v>
          </cell>
          <cell r="CW213">
            <v>19.780000686645508</v>
          </cell>
          <cell r="CX213">
            <v>0.25</v>
          </cell>
          <cell r="CY213">
            <v>8.020000457763672</v>
          </cell>
          <cell r="CZ213">
            <v>9.729999542236328</v>
          </cell>
          <cell r="DA213">
            <v>2.0399999618530273</v>
          </cell>
          <cell r="DB213">
            <v>0.9700000286102295</v>
          </cell>
          <cell r="GL213">
            <v>36.959999084472656</v>
          </cell>
          <cell r="GM213">
            <v>0.7799999713897705</v>
          </cell>
          <cell r="GN213">
            <v>19.40999984741211</v>
          </cell>
          <cell r="GO213">
            <v>28.15999984741211</v>
          </cell>
          <cell r="GP213">
            <v>1.0399999618530273</v>
          </cell>
          <cell r="GQ213">
            <v>4.53000020980835</v>
          </cell>
          <cell r="GR213">
            <v>7.360000133514404</v>
          </cell>
          <cell r="GW213">
            <v>1</v>
          </cell>
        </row>
        <row r="214">
          <cell r="A214">
            <v>329</v>
          </cell>
          <cell r="B214">
            <v>8211</v>
          </cell>
          <cell r="C214">
            <v>15000</v>
          </cell>
          <cell r="D214">
            <v>15</v>
          </cell>
          <cell r="E214">
            <v>850</v>
          </cell>
          <cell r="F214" t="str">
            <v>~QFM-1</v>
          </cell>
          <cell r="G214" t="str">
            <v>Gold</v>
          </cell>
          <cell r="H214" t="str">
            <v>PC</v>
          </cell>
          <cell r="I214" t="str">
            <v>Piston-out</v>
          </cell>
          <cell r="J214">
            <v>423</v>
          </cell>
          <cell r="K214">
            <v>76.81999969482422</v>
          </cell>
          <cell r="L214">
            <v>0.25</v>
          </cell>
          <cell r="M214">
            <v>15.34000015258789</v>
          </cell>
          <cell r="O214">
            <v>1.100000023841858</v>
          </cell>
          <cell r="P214">
            <v>1.100000023841858</v>
          </cell>
          <cell r="Q214">
            <v>0.009999999776482582</v>
          </cell>
          <cell r="R214">
            <v>0.25999999046325684</v>
          </cell>
          <cell r="S214">
            <v>1.149999976158142</v>
          </cell>
          <cell r="T214">
            <v>1.559999942779541</v>
          </cell>
          <cell r="U214">
            <v>3.4800000190734863</v>
          </cell>
          <cell r="V214">
            <v>0.03999999910593033</v>
          </cell>
          <cell r="X214">
            <v>-1</v>
          </cell>
          <cell r="Y214">
            <v>4.230769477652384</v>
          </cell>
          <cell r="Z214">
            <v>0.07496740317594681</v>
          </cell>
          <cell r="AA214">
            <v>5.039999961853027</v>
          </cell>
          <cell r="AB214">
            <v>0.1265625008440111</v>
          </cell>
          <cell r="AC214">
            <v>0.1718750043655746</v>
          </cell>
          <cell r="AD214">
            <v>0.2964202855037507</v>
          </cell>
          <cell r="AS214">
            <v>65.61000061035156</v>
          </cell>
          <cell r="AU214">
            <v>22.110000610351562</v>
          </cell>
          <cell r="AW214">
            <v>0.46000000834465027</v>
          </cell>
          <cell r="AZ214">
            <v>4.260000228881836</v>
          </cell>
          <cell r="BA214">
            <v>7.829999923706055</v>
          </cell>
          <cell r="BB214">
            <v>1.3300000429153442</v>
          </cell>
          <cell r="BE214">
            <v>21.28630464847393</v>
          </cell>
          <cell r="BF214">
            <v>70.80090965452713</v>
          </cell>
          <cell r="BG214">
            <v>7.912785696998938</v>
          </cell>
          <cell r="BH214">
            <v>1</v>
          </cell>
          <cell r="BI214">
            <v>51.650001525878906</v>
          </cell>
          <cell r="BJ214">
            <v>0.699999988079071</v>
          </cell>
          <cell r="BK214">
            <v>6.179999828338623</v>
          </cell>
          <cell r="BM214">
            <v>10.489999771118164</v>
          </cell>
          <cell r="BN214">
            <v>0.09000000357627869</v>
          </cell>
          <cell r="BO214">
            <v>9.489999771118164</v>
          </cell>
          <cell r="BP214">
            <v>18.770000457763672</v>
          </cell>
          <cell r="BQ214">
            <v>2.059999942779541</v>
          </cell>
          <cell r="BU214">
            <v>61.72275863928691</v>
          </cell>
          <cell r="BV214">
            <v>32.87493319088003</v>
          </cell>
          <cell r="BW214">
            <v>46.7377448519371</v>
          </cell>
          <cell r="BX214">
            <v>20.387321957182877</v>
          </cell>
          <cell r="BY214">
            <v>43.756194383151424</v>
          </cell>
          <cell r="BZ214">
            <v>1</v>
          </cell>
          <cell r="CS214">
            <v>42.0099983215332</v>
          </cell>
          <cell r="CT214">
            <v>1.9900000095367432</v>
          </cell>
          <cell r="CU214">
            <v>13.420000076293945</v>
          </cell>
          <cell r="CW214">
            <v>16.649999618530273</v>
          </cell>
          <cell r="CX214">
            <v>0.10999999940395355</v>
          </cell>
          <cell r="CY214">
            <v>8.149999618530273</v>
          </cell>
          <cell r="CZ214">
            <v>9.9399995803833</v>
          </cell>
          <cell r="DA214">
            <v>2.5999999046325684</v>
          </cell>
          <cell r="DB214">
            <v>1.649999976158142</v>
          </cell>
          <cell r="GL214">
            <v>38.13999938964844</v>
          </cell>
          <cell r="GM214">
            <v>1.100000023841858</v>
          </cell>
          <cell r="GN214">
            <v>20.09000015258789</v>
          </cell>
          <cell r="GO214">
            <v>25.190000534057617</v>
          </cell>
          <cell r="GP214">
            <v>0.46000000834465027</v>
          </cell>
          <cell r="GQ214">
            <v>3.809999942779541</v>
          </cell>
          <cell r="GR214">
            <v>10.239999771118164</v>
          </cell>
          <cell r="GW214">
            <v>1</v>
          </cell>
        </row>
        <row r="215">
          <cell r="A215">
            <v>329</v>
          </cell>
          <cell r="B215">
            <v>8212</v>
          </cell>
          <cell r="C215">
            <v>15000</v>
          </cell>
          <cell r="D215">
            <v>15</v>
          </cell>
          <cell r="E215">
            <v>875</v>
          </cell>
          <cell r="F215" t="str">
            <v>~QFM-1</v>
          </cell>
          <cell r="G215" t="str">
            <v>Gold</v>
          </cell>
          <cell r="H215" t="str">
            <v>PC</v>
          </cell>
          <cell r="I215" t="str">
            <v>Piston-out</v>
          </cell>
          <cell r="J215">
            <v>233</v>
          </cell>
          <cell r="K215">
            <v>76.25</v>
          </cell>
          <cell r="L215">
            <v>0.23000000417232513</v>
          </cell>
          <cell r="M215">
            <v>14.829999923706055</v>
          </cell>
          <cell r="O215">
            <v>1.4600000381469727</v>
          </cell>
          <cell r="P215">
            <v>1.4600000381469727</v>
          </cell>
          <cell r="Q215">
            <v>0.019999999552965164</v>
          </cell>
          <cell r="R215">
            <v>0.2199999988079071</v>
          </cell>
          <cell r="S215">
            <v>1.0499999523162842</v>
          </cell>
          <cell r="T215">
            <v>2.0299999713897705</v>
          </cell>
          <cell r="U215">
            <v>3.819999933242798</v>
          </cell>
          <cell r="V215">
            <v>0.09000000357627869</v>
          </cell>
          <cell r="X215">
            <v>-1</v>
          </cell>
          <cell r="Y215">
            <v>6.636363845718795</v>
          </cell>
          <cell r="Z215">
            <v>0.07080242466069323</v>
          </cell>
          <cell r="AA215">
            <v>5.849999904632568</v>
          </cell>
          <cell r="AB215">
            <v>0.12616202194566256</v>
          </cell>
          <cell r="AC215">
            <v>0.19389110882770877</v>
          </cell>
          <cell r="AD215">
            <v>0.21172092546595758</v>
          </cell>
          <cell r="AS215">
            <v>65.55000305175781</v>
          </cell>
          <cell r="AU215">
            <v>21.18000030517578</v>
          </cell>
          <cell r="AW215">
            <v>0.4000000059604645</v>
          </cell>
          <cell r="AZ215">
            <v>3.3399999141693115</v>
          </cell>
          <cell r="BA215">
            <v>8.800000190734863</v>
          </cell>
          <cell r="BB215">
            <v>1.25</v>
          </cell>
          <cell r="BE215">
            <v>16.094101842877286</v>
          </cell>
          <cell r="BF215">
            <v>76.73427599903202</v>
          </cell>
          <cell r="BG215">
            <v>7.171622158090699</v>
          </cell>
          <cell r="BH215">
            <v>1</v>
          </cell>
          <cell r="BI215">
            <v>51.02000045776367</v>
          </cell>
          <cell r="BJ215">
            <v>0.7799999713897705</v>
          </cell>
          <cell r="BK215">
            <v>6.519999980926514</v>
          </cell>
          <cell r="BM215">
            <v>12</v>
          </cell>
          <cell r="BN215">
            <v>0.07000000029802322</v>
          </cell>
          <cell r="BO215">
            <v>9.010000228881836</v>
          </cell>
          <cell r="BP215">
            <v>17.579999923706055</v>
          </cell>
          <cell r="BQ215">
            <v>2.450000047683716</v>
          </cell>
          <cell r="BU215">
            <v>57.23411625464479</v>
          </cell>
          <cell r="BV215">
            <v>31.749088763943266</v>
          </cell>
          <cell r="BW215">
            <v>44.52768586015042</v>
          </cell>
          <cell r="BX215">
            <v>23.72322537590631</v>
          </cell>
          <cell r="BY215">
            <v>45.98706830598152</v>
          </cell>
          <cell r="BZ215">
            <v>1</v>
          </cell>
          <cell r="CS215">
            <v>41.459999084472656</v>
          </cell>
          <cell r="CT215">
            <v>0.7699999809265137</v>
          </cell>
          <cell r="CU215">
            <v>14.289999961853027</v>
          </cell>
          <cell r="CW215">
            <v>19.040000915527344</v>
          </cell>
          <cell r="CX215">
            <v>0.1899999976158142</v>
          </cell>
          <cell r="CY215">
            <v>7.900000095367432</v>
          </cell>
          <cell r="CZ215">
            <v>9.920000076293945</v>
          </cell>
          <cell r="DA215">
            <v>2.5899999141693115</v>
          </cell>
          <cell r="DB215">
            <v>0.9599999785423279</v>
          </cell>
          <cell r="GL215">
            <v>37.849998474121094</v>
          </cell>
          <cell r="GM215">
            <v>1.340000033378601</v>
          </cell>
          <cell r="GN215">
            <v>19.25</v>
          </cell>
          <cell r="GO215">
            <v>25.75</v>
          </cell>
          <cell r="GP215">
            <v>0.44999998807907104</v>
          </cell>
          <cell r="GQ215">
            <v>3.6600000858306885</v>
          </cell>
          <cell r="GR215">
            <v>10.609999656677246</v>
          </cell>
          <cell r="GW215">
            <v>1</v>
          </cell>
        </row>
        <row r="216">
          <cell r="A216">
            <v>330</v>
          </cell>
          <cell r="B216">
            <v>8247</v>
          </cell>
          <cell r="C216">
            <v>3000</v>
          </cell>
          <cell r="D216">
            <v>3</v>
          </cell>
          <cell r="E216">
            <v>875</v>
          </cell>
          <cell r="F216" t="str">
            <v>QFM+2</v>
          </cell>
          <cell r="G216" t="str">
            <v>Au caps</v>
          </cell>
          <cell r="H216" t="str">
            <v>Gas bomb</v>
          </cell>
          <cell r="I216" t="str">
            <v>H2O-from O EPMA</v>
          </cell>
          <cell r="J216">
            <v>336</v>
          </cell>
          <cell r="K216">
            <v>74.69999694824219</v>
          </cell>
          <cell r="L216">
            <v>0.3100000023841858</v>
          </cell>
          <cell r="M216">
            <v>14.899999618530273</v>
          </cell>
          <cell r="O216">
            <v>1.8600000143051147</v>
          </cell>
          <cell r="P216">
            <v>1.8600000143051147</v>
          </cell>
          <cell r="Q216">
            <v>0.05000000074505806</v>
          </cell>
          <cell r="R216">
            <v>0.4099999964237213</v>
          </cell>
          <cell r="S216">
            <v>2.9700000286102295</v>
          </cell>
          <cell r="T216">
            <v>2.369999885559082</v>
          </cell>
          <cell r="U216">
            <v>2.299999952316284</v>
          </cell>
          <cell r="X216">
            <v>2.4000000953674316</v>
          </cell>
          <cell r="Y216">
            <v>4.536585440315143</v>
          </cell>
          <cell r="Z216">
            <v>0.19932886608376896</v>
          </cell>
          <cell r="AA216">
            <v>4.669999837875366</v>
          </cell>
          <cell r="AB216">
            <v>0.1930835782144555</v>
          </cell>
          <cell r="AC216">
            <v>0.2680115352854373</v>
          </cell>
          <cell r="AD216">
            <v>0.2820747014449139</v>
          </cell>
          <cell r="AS216">
            <v>58.29999923706055</v>
          </cell>
          <cell r="AU216">
            <v>26.299999237060547</v>
          </cell>
          <cell r="AW216">
            <v>0.3700000047683716</v>
          </cell>
          <cell r="AZ216">
            <v>8.819999694824219</v>
          </cell>
          <cell r="BA216">
            <v>7.400000095367432</v>
          </cell>
          <cell r="BB216">
            <v>0.49000000953674316</v>
          </cell>
          <cell r="BE216">
            <v>38.6934059616778</v>
          </cell>
          <cell r="BF216">
            <v>58.74711500595138</v>
          </cell>
          <cell r="BG216">
            <v>2.559479032370824</v>
          </cell>
          <cell r="BH216">
            <v>1</v>
          </cell>
          <cell r="BI216">
            <v>52.29999923706055</v>
          </cell>
          <cell r="BJ216">
            <v>0.4300000071525574</v>
          </cell>
          <cell r="BK216">
            <v>3.1500000953674316</v>
          </cell>
          <cell r="BM216">
            <v>9.100000381469727</v>
          </cell>
          <cell r="BN216">
            <v>0.6499999761581421</v>
          </cell>
          <cell r="BO216">
            <v>14.5</v>
          </cell>
          <cell r="BP216">
            <v>19</v>
          </cell>
          <cell r="BQ216">
            <v>0.41999998688697815</v>
          </cell>
          <cell r="BU216">
            <v>73.95931899336259</v>
          </cell>
          <cell r="BV216">
            <v>43.592674291781094</v>
          </cell>
          <cell r="BW216">
            <v>41.05857803302207</v>
          </cell>
          <cell r="BX216">
            <v>15.348747675196828</v>
          </cell>
          <cell r="BY216">
            <v>35.87803669170786</v>
          </cell>
          <cell r="BZ216">
            <v>1</v>
          </cell>
          <cell r="CA216">
            <v>52.5</v>
          </cell>
          <cell r="CB216">
            <v>0.38999998569488525</v>
          </cell>
          <cell r="CC216">
            <v>1.7699999809265137</v>
          </cell>
          <cell r="CE216">
            <v>18</v>
          </cell>
          <cell r="CF216">
            <v>1.0299999713897705</v>
          </cell>
          <cell r="CG216">
            <v>24.200000762939453</v>
          </cell>
          <cell r="CH216">
            <v>1.4900000095367432</v>
          </cell>
          <cell r="CM216">
            <v>70.55694264775131</v>
          </cell>
          <cell r="CN216">
            <v>68.4204501807942</v>
          </cell>
          <cell r="CO216">
            <v>3.0280400294884284</v>
          </cell>
          <cell r="CP216">
            <v>28.55150978971736</v>
          </cell>
          <cell r="CQ216">
            <v>30.065529804461576</v>
          </cell>
          <cell r="CR216">
            <v>1</v>
          </cell>
          <cell r="CS216">
            <v>45.099998474121094</v>
          </cell>
          <cell r="CT216">
            <v>1.7799999713897705</v>
          </cell>
          <cell r="CU216">
            <v>8.279999732971191</v>
          </cell>
          <cell r="CW216">
            <v>15.699999809265137</v>
          </cell>
          <cell r="CX216">
            <v>0.5299999713897705</v>
          </cell>
          <cell r="CY216">
            <v>11.399999618530273</v>
          </cell>
          <cell r="CZ216">
            <v>11.5</v>
          </cell>
          <cell r="DA216">
            <v>1.2799999713897705</v>
          </cell>
          <cell r="DB216">
            <v>0.7400000095367432</v>
          </cell>
          <cell r="DK216">
            <v>0.15000000596046448</v>
          </cell>
          <cell r="DL216">
            <v>26.700000762939453</v>
          </cell>
          <cell r="DM216">
            <v>0.5099999904632568</v>
          </cell>
          <cell r="DN216">
            <v>45.79999923706055</v>
          </cell>
          <cell r="DO216">
            <v>21.600000381469727</v>
          </cell>
          <cell r="DP216">
            <v>0.23999999463558197</v>
          </cell>
          <cell r="DQ216">
            <v>1.2999999523162842</v>
          </cell>
          <cell r="DW216">
            <v>0.3341677191857253</v>
          </cell>
          <cell r="DX216">
            <v>0.0100039229200325</v>
          </cell>
          <cell r="DY216">
            <v>0.5736472850333234</v>
          </cell>
          <cell r="DZ216">
            <v>0.3006263101109218</v>
          </cell>
          <cell r="EA216">
            <v>0.03225006083642481</v>
          </cell>
          <cell r="EB216">
            <v>0</v>
          </cell>
          <cell r="EC216">
            <v>1.2506952980864279</v>
          </cell>
          <cell r="ED216">
            <v>0.267185556463676</v>
          </cell>
          <cell r="EE216">
            <v>0.007998689157413934</v>
          </cell>
          <cell r="EG216">
            <v>0.24036734652387517</v>
          </cell>
          <cell r="EH216">
            <v>0.025785705667693493</v>
          </cell>
          <cell r="EI216">
            <v>0</v>
          </cell>
          <cell r="EJ216">
            <v>0.12430019791523406</v>
          </cell>
          <cell r="EK216">
            <v>0.5747298507959825</v>
          </cell>
          <cell r="EL216">
            <v>1</v>
          </cell>
          <cell r="EM216">
            <v>0.060459232382066005</v>
          </cell>
          <cell r="EN216">
            <v>0.9395407676179339</v>
          </cell>
          <cell r="EO216">
            <v>0</v>
          </cell>
          <cell r="EP216">
            <v>0.04293928007384305</v>
          </cell>
          <cell r="EQ216">
            <v>0</v>
          </cell>
          <cell r="ER216">
            <v>0.04293928007384305</v>
          </cell>
          <cell r="ES216">
            <v>0</v>
          </cell>
          <cell r="ET216">
            <v>4.293928007384305</v>
          </cell>
          <cell r="EU216">
            <v>0.8140988328302068</v>
          </cell>
          <cell r="EW216">
            <v>1</v>
          </cell>
        </row>
        <row r="217">
          <cell r="A217">
            <v>330</v>
          </cell>
          <cell r="B217">
            <v>8248</v>
          </cell>
          <cell r="C217">
            <v>3000</v>
          </cell>
          <cell r="D217">
            <v>3</v>
          </cell>
          <cell r="E217">
            <v>900</v>
          </cell>
          <cell r="F217" t="str">
            <v>QFM+2.7</v>
          </cell>
          <cell r="G217" t="str">
            <v>Au caps</v>
          </cell>
          <cell r="H217" t="str">
            <v>Gas bomb</v>
          </cell>
          <cell r="I217" t="str">
            <v>H2O-from O EPMA</v>
          </cell>
          <cell r="J217">
            <v>336</v>
          </cell>
          <cell r="K217">
            <v>75.69999694824219</v>
          </cell>
          <cell r="L217">
            <v>0.36000001430511475</v>
          </cell>
          <cell r="M217">
            <v>12.600000381469727</v>
          </cell>
          <cell r="O217">
            <v>2.0199999809265137</v>
          </cell>
          <cell r="P217">
            <v>2.0199999809265137</v>
          </cell>
          <cell r="Q217">
            <v>0.18000000715255737</v>
          </cell>
          <cell r="R217">
            <v>0.47999998927116394</v>
          </cell>
          <cell r="S217">
            <v>2.9800000190734863</v>
          </cell>
          <cell r="T217">
            <v>2.5999999046325684</v>
          </cell>
          <cell r="U217">
            <v>2.759999990463257</v>
          </cell>
          <cell r="X217">
            <v>5.5</v>
          </cell>
          <cell r="Y217">
            <v>4.208333387660485</v>
          </cell>
          <cell r="Z217">
            <v>0.23650793086133895</v>
          </cell>
          <cell r="AA217">
            <v>5.359999895095825</v>
          </cell>
          <cell r="AB217">
            <v>0.18956743069597778</v>
          </cell>
          <cell r="AC217">
            <v>0.25699745744856756</v>
          </cell>
          <cell r="AD217">
            <v>0.29753041203964986</v>
          </cell>
          <cell r="AS217">
            <v>59</v>
          </cell>
          <cell r="AU217">
            <v>26.799999237060547</v>
          </cell>
          <cell r="AW217">
            <v>0.4399999976158142</v>
          </cell>
          <cell r="AZ217">
            <v>9.020000457763672</v>
          </cell>
          <cell r="BA217">
            <v>6.96999979019165</v>
          </cell>
          <cell r="BB217">
            <v>0.4699999988079071</v>
          </cell>
          <cell r="BE217">
            <v>40.64412036253043</v>
          </cell>
          <cell r="BF217">
            <v>56.83428005507683</v>
          </cell>
          <cell r="BG217">
            <v>2.5215995823927386</v>
          </cell>
          <cell r="BH217">
            <v>1</v>
          </cell>
          <cell r="BI217">
            <v>51.5</v>
          </cell>
          <cell r="BJ217">
            <v>0.4099999964237213</v>
          </cell>
          <cell r="BK217">
            <v>2.700000047683716</v>
          </cell>
          <cell r="BM217">
            <v>7.900000095367432</v>
          </cell>
          <cell r="BN217">
            <v>0.8199999928474426</v>
          </cell>
          <cell r="BO217">
            <v>15.199999809265137</v>
          </cell>
          <cell r="BP217">
            <v>20.100000381469727</v>
          </cell>
          <cell r="BQ217">
            <v>0.41999998688697815</v>
          </cell>
          <cell r="BU217">
            <v>77.42407453515169</v>
          </cell>
          <cell r="BV217">
            <v>44.60105936741929</v>
          </cell>
          <cell r="BW217">
            <v>42.39381014858661</v>
          </cell>
          <cell r="BX217">
            <v>13.005130483994101</v>
          </cell>
          <cell r="BY217">
            <v>34.202035558287406</v>
          </cell>
          <cell r="BZ217">
            <v>1</v>
          </cell>
          <cell r="CA217">
            <v>54.29999923706055</v>
          </cell>
          <cell r="CB217">
            <v>0.23000000417232513</v>
          </cell>
          <cell r="CC217">
            <v>2.1700000762939453</v>
          </cell>
          <cell r="CE217">
            <v>12.5</v>
          </cell>
          <cell r="CF217">
            <v>1.1100000143051147</v>
          </cell>
          <cell r="CG217">
            <v>27.299999237060547</v>
          </cell>
          <cell r="CH217">
            <v>1.5700000524520874</v>
          </cell>
          <cell r="CM217">
            <v>79.56197376454932</v>
          </cell>
          <cell r="CN217">
            <v>77.02859938094554</v>
          </cell>
          <cell r="CO217">
            <v>3.1841522573345133</v>
          </cell>
          <cell r="CP217">
            <v>19.787248361719946</v>
          </cell>
          <cell r="CQ217">
            <v>21.3793244903872</v>
          </cell>
          <cell r="CR217">
            <v>1</v>
          </cell>
          <cell r="CS217">
            <v>46.099998474121094</v>
          </cell>
          <cell r="CT217">
            <v>2.0299999713897705</v>
          </cell>
          <cell r="CU217">
            <v>8.3100004196167</v>
          </cell>
          <cell r="CW217">
            <v>14</v>
          </cell>
          <cell r="CX217">
            <v>0.49000000953674316</v>
          </cell>
          <cell r="CY217">
            <v>13.699999809265137</v>
          </cell>
          <cell r="CZ217">
            <v>11.399999618530273</v>
          </cell>
          <cell r="DA217">
            <v>1.7100000381469727</v>
          </cell>
          <cell r="DB217">
            <v>0.7200000286102295</v>
          </cell>
          <cell r="DK217">
            <v>0.75</v>
          </cell>
          <cell r="DL217">
            <v>23.5</v>
          </cell>
          <cell r="DM217">
            <v>0.6700000166893005</v>
          </cell>
          <cell r="DN217">
            <v>50.20000076293945</v>
          </cell>
          <cell r="DO217">
            <v>19.200000762939453</v>
          </cell>
          <cell r="DP217">
            <v>0.25</v>
          </cell>
          <cell r="DQ217">
            <v>1.4900000095367432</v>
          </cell>
          <cell r="DW217">
            <v>0.2941176470588235</v>
          </cell>
          <cell r="DX217">
            <v>0.013142409115129474</v>
          </cell>
          <cell r="DY217">
            <v>0.6287575245859149</v>
          </cell>
          <cell r="DZ217">
            <v>0.26722339266443224</v>
          </cell>
          <cell r="EA217">
            <v>0.036963532858763165</v>
          </cell>
          <cell r="EB217">
            <v>0</v>
          </cell>
          <cell r="EC217">
            <v>1.2402045062830633</v>
          </cell>
          <cell r="ED217">
            <v>0.2371525386085755</v>
          </cell>
          <cell r="EE217">
            <v>0.010596969329290488</v>
          </cell>
          <cell r="EG217">
            <v>0.21546720021628543</v>
          </cell>
          <cell r="EH217">
            <v>0.029804385221550416</v>
          </cell>
          <cell r="EI217">
            <v>0</v>
          </cell>
          <cell r="EJ217">
            <v>0.18176795345355856</v>
          </cell>
          <cell r="EK217">
            <v>0.5406781533870251</v>
          </cell>
          <cell r="EL217">
            <v>1</v>
          </cell>
          <cell r="EM217">
            <v>0.0550878464534455</v>
          </cell>
          <cell r="EN217">
            <v>0.9449121535465544</v>
          </cell>
          <cell r="EO217">
            <v>0</v>
          </cell>
          <cell r="EP217">
            <v>0.05224416735741682</v>
          </cell>
          <cell r="EQ217">
            <v>0</v>
          </cell>
          <cell r="ER217">
            <v>0.05224416735741682</v>
          </cell>
          <cell r="ES217">
            <v>0</v>
          </cell>
          <cell r="ET217">
            <v>5.2244167357416815</v>
          </cell>
          <cell r="EU217">
            <v>0.7235470216361907</v>
          </cell>
          <cell r="EW217">
            <v>1</v>
          </cell>
        </row>
        <row r="218">
          <cell r="A218">
            <v>330</v>
          </cell>
          <cell r="B218">
            <v>8250</v>
          </cell>
          <cell r="C218">
            <v>5000</v>
          </cell>
          <cell r="D218">
            <v>5</v>
          </cell>
          <cell r="E218">
            <v>900</v>
          </cell>
          <cell r="F218" t="str">
            <v>QFM+1.6</v>
          </cell>
          <cell r="G218" t="str">
            <v>Au caps</v>
          </cell>
          <cell r="H218" t="str">
            <v>Gas bomb</v>
          </cell>
          <cell r="I218" t="str">
            <v>H2O-from O EPMA</v>
          </cell>
          <cell r="J218">
            <v>336</v>
          </cell>
          <cell r="K218">
            <v>75</v>
          </cell>
          <cell r="L218">
            <v>0.4099999964237213</v>
          </cell>
          <cell r="M218">
            <v>13.199999809265137</v>
          </cell>
          <cell r="O218">
            <v>2.4200000762939453</v>
          </cell>
          <cell r="P218">
            <v>2.4200000762939453</v>
          </cell>
          <cell r="Q218">
            <v>0.10999999940395355</v>
          </cell>
          <cell r="R218">
            <v>0.6399999856948853</v>
          </cell>
          <cell r="S218">
            <v>2.0299999713897705</v>
          </cell>
          <cell r="T218">
            <v>1.8799999952316284</v>
          </cell>
          <cell r="U218">
            <v>3.880000114440918</v>
          </cell>
          <cell r="X218">
            <v>3.9000000953674316</v>
          </cell>
          <cell r="Y218">
            <v>3.7812502037268176</v>
          </cell>
          <cell r="Z218">
            <v>0.15378787884261216</v>
          </cell>
          <cell r="AA218">
            <v>5.760000109672546</v>
          </cell>
          <cell r="AB218">
            <v>0.20975056551426155</v>
          </cell>
          <cell r="AC218">
            <v>0.27437642054355</v>
          </cell>
          <cell r="AD218">
            <v>0.32036962839652844</v>
          </cell>
          <cell r="AS218">
            <v>58.599998474121094</v>
          </cell>
          <cell r="AU218">
            <v>25.200000762939453</v>
          </cell>
          <cell r="AW218">
            <v>0.6399999856948853</v>
          </cell>
          <cell r="AZ218">
            <v>8.710000038146973</v>
          </cell>
          <cell r="BA218">
            <v>6.840000152587891</v>
          </cell>
          <cell r="BB218">
            <v>1.0099999904632568</v>
          </cell>
          <cell r="BE218">
            <v>39.07522546072489</v>
          </cell>
          <cell r="BF218">
            <v>55.52977014019197</v>
          </cell>
          <cell r="BG218">
            <v>5.395004399083142</v>
          </cell>
          <cell r="BH218">
            <v>1</v>
          </cell>
          <cell r="BI218">
            <v>48.900001525878906</v>
          </cell>
          <cell r="BJ218">
            <v>0.6299999952316284</v>
          </cell>
          <cell r="BK218">
            <v>3.299999952316284</v>
          </cell>
          <cell r="BM218">
            <v>11.199999809265137</v>
          </cell>
          <cell r="BN218">
            <v>0.46000000834465027</v>
          </cell>
          <cell r="BO218">
            <v>14.399999618530273</v>
          </cell>
          <cell r="BP218">
            <v>17.5</v>
          </cell>
          <cell r="BQ218">
            <v>0.5400000214576721</v>
          </cell>
          <cell r="BU218">
            <v>69.62059367168996</v>
          </cell>
          <cell r="BV218">
            <v>43.29207270895621</v>
          </cell>
          <cell r="BW218">
            <v>37.81714514945279</v>
          </cell>
          <cell r="BX218">
            <v>18.89078214159099</v>
          </cell>
          <cell r="BY218">
            <v>37.79935471631738</v>
          </cell>
          <cell r="BZ218">
            <v>1</v>
          </cell>
          <cell r="CA218">
            <v>51.900001525878906</v>
          </cell>
          <cell r="CB218">
            <v>0.2800000011920929</v>
          </cell>
          <cell r="CC218">
            <v>2.3499999046325684</v>
          </cell>
          <cell r="CE218">
            <v>21.100000381469727</v>
          </cell>
          <cell r="CF218">
            <v>0.949999988079071</v>
          </cell>
          <cell r="CG218">
            <v>21.100000381469727</v>
          </cell>
          <cell r="CH218">
            <v>1.8300000429153442</v>
          </cell>
          <cell r="CM218">
            <v>64.06027104136948</v>
          </cell>
          <cell r="CN218">
            <v>61.600218109680675</v>
          </cell>
          <cell r="CO218">
            <v>3.8402162396411366</v>
          </cell>
          <cell r="CP218">
            <v>34.559565650678195</v>
          </cell>
          <cell r="CQ218">
            <v>36.47967377049876</v>
          </cell>
          <cell r="CR218">
            <v>1</v>
          </cell>
          <cell r="CS218">
            <v>46.099998474121094</v>
          </cell>
          <cell r="CT218">
            <v>2</v>
          </cell>
          <cell r="CU218">
            <v>8.069999694824219</v>
          </cell>
          <cell r="CW218">
            <v>15.199999809265137</v>
          </cell>
          <cell r="CX218">
            <v>0.38999998569488525</v>
          </cell>
          <cell r="CY218">
            <v>13.300000190734863</v>
          </cell>
          <cell r="CZ218">
            <v>11.5</v>
          </cell>
          <cell r="DA218">
            <v>1.7100000381469727</v>
          </cell>
          <cell r="DB218">
            <v>0.7099999785423279</v>
          </cell>
          <cell r="DK218">
            <v>0.20999999344348907</v>
          </cell>
          <cell r="DL218">
            <v>28.299999237060547</v>
          </cell>
          <cell r="DM218">
            <v>0.6899999976158142</v>
          </cell>
          <cell r="DN218">
            <v>43</v>
          </cell>
          <cell r="DO218">
            <v>23.100000381469727</v>
          </cell>
          <cell r="DP218">
            <v>0.1899999976158142</v>
          </cell>
          <cell r="DQ218">
            <v>1.350000023841858</v>
          </cell>
          <cell r="DW218">
            <v>0.35419273137747864</v>
          </cell>
          <cell r="DX218">
            <v>0.01353471945107521</v>
          </cell>
          <cell r="DY218">
            <v>0.5385771543086172</v>
          </cell>
          <cell r="DZ218">
            <v>0.32150313683326</v>
          </cell>
          <cell r="EA218">
            <v>0.03349044961155688</v>
          </cell>
          <cell r="EB218">
            <v>0</v>
          </cell>
          <cell r="EC218">
            <v>1.2612981915819879</v>
          </cell>
          <cell r="ED218">
            <v>0.2808160145962242</v>
          </cell>
          <cell r="EE218">
            <v>0.01073078479094562</v>
          </cell>
          <cell r="EG218">
            <v>0.25489859493892836</v>
          </cell>
          <cell r="EH218">
            <v>0.02655236472633911</v>
          </cell>
          <cell r="EI218">
            <v>0</v>
          </cell>
          <cell r="EJ218">
            <v>0.09430718601660604</v>
          </cell>
          <cell r="EK218">
            <v>0.587593649869885</v>
          </cell>
          <cell r="EL218">
            <v>1</v>
          </cell>
          <cell r="EM218">
            <v>0.10216100623846149</v>
          </cell>
          <cell r="EN218">
            <v>0.8978389937615385</v>
          </cell>
          <cell r="EO218">
            <v>0</v>
          </cell>
          <cell r="EP218">
            <v>0.04323461212037043</v>
          </cell>
          <cell r="EQ218">
            <v>0</v>
          </cell>
          <cell r="ER218">
            <v>0.04323461212037043</v>
          </cell>
          <cell r="ES218">
            <v>0</v>
          </cell>
          <cell r="ET218">
            <v>4.323461212037043</v>
          </cell>
          <cell r="EU218">
            <v>0.8638752870654789</v>
          </cell>
          <cell r="EW218">
            <v>1</v>
          </cell>
        </row>
        <row r="219">
          <cell r="A219">
            <v>330</v>
          </cell>
          <cell r="B219">
            <v>8252</v>
          </cell>
          <cell r="C219">
            <v>7000</v>
          </cell>
          <cell r="D219">
            <v>7</v>
          </cell>
          <cell r="E219">
            <v>900</v>
          </cell>
          <cell r="F219" t="str">
            <v>ND</v>
          </cell>
          <cell r="G219" t="str">
            <v>AgPd?</v>
          </cell>
          <cell r="H219" t="str">
            <v>PC</v>
          </cell>
          <cell r="I219" t="str">
            <v>Crystalliz. exp.</v>
          </cell>
          <cell r="J219">
            <v>336</v>
          </cell>
          <cell r="K219">
            <v>73.5999984741211</v>
          </cell>
          <cell r="L219">
            <v>0.4699999988079071</v>
          </cell>
          <cell r="M219">
            <v>14.5</v>
          </cell>
          <cell r="O219">
            <v>1.7200000286102295</v>
          </cell>
          <cell r="P219">
            <v>1.7200000286102295</v>
          </cell>
          <cell r="Q219">
            <v>0.09000000357627869</v>
          </cell>
          <cell r="R219">
            <v>0.5</v>
          </cell>
          <cell r="S219">
            <v>2.7799999713897705</v>
          </cell>
          <cell r="T219">
            <v>2.2699999809265137</v>
          </cell>
          <cell r="U219">
            <v>3.7899999618530273</v>
          </cell>
          <cell r="X219">
            <v>2.5</v>
          </cell>
          <cell r="Y219">
            <v>3.440000057220459</v>
          </cell>
          <cell r="Z219">
            <v>0.1917241359579152</v>
          </cell>
          <cell r="AA219">
            <v>6.059999942779541</v>
          </cell>
          <cell r="AB219">
            <v>0.1642512100246835</v>
          </cell>
          <cell r="AC219">
            <v>0.20772947277215187</v>
          </cell>
          <cell r="AD219">
            <v>0.3413035716588539</v>
          </cell>
          <cell r="AS219">
            <v>56.599998474121094</v>
          </cell>
          <cell r="AU219">
            <v>26.899999618530273</v>
          </cell>
          <cell r="AW219">
            <v>0.5</v>
          </cell>
          <cell r="AZ219">
            <v>10.350000381469727</v>
          </cell>
          <cell r="BA219">
            <v>4.650000095367432</v>
          </cell>
          <cell r="BB219">
            <v>0.6299999952316284</v>
          </cell>
          <cell r="BE219">
            <v>53.03659105365641</v>
          </cell>
          <cell r="BF219">
            <v>43.1195903810199</v>
          </cell>
          <cell r="BG219">
            <v>3.8438185653236943</v>
          </cell>
          <cell r="BH219">
            <v>1</v>
          </cell>
          <cell r="BI219">
            <v>52.5</v>
          </cell>
          <cell r="BJ219">
            <v>0.5699999928474426</v>
          </cell>
          <cell r="BK219">
            <v>2.809999942779541</v>
          </cell>
          <cell r="BM219">
            <v>12.100000381469727</v>
          </cell>
          <cell r="BN219">
            <v>0.6700000166893005</v>
          </cell>
          <cell r="BO219">
            <v>16.100000381469727</v>
          </cell>
          <cell r="BP219">
            <v>14.100000381469727</v>
          </cell>
          <cell r="BQ219">
            <v>0.23000000417232513</v>
          </cell>
          <cell r="BU219">
            <v>70.34111733113166</v>
          </cell>
          <cell r="BV219">
            <v>48.75321122541869</v>
          </cell>
          <cell r="BW219">
            <v>30.690308776426797</v>
          </cell>
          <cell r="BX219">
            <v>20.55647999815451</v>
          </cell>
          <cell r="BY219">
            <v>35.90163438636791</v>
          </cell>
          <cell r="BZ219">
            <v>1</v>
          </cell>
          <cell r="CA219">
            <v>53</v>
          </cell>
          <cell r="CB219">
            <v>0.44999998807907104</v>
          </cell>
          <cell r="CC219">
            <v>2.2100000381469727</v>
          </cell>
          <cell r="CE219">
            <v>20.899999618530273</v>
          </cell>
          <cell r="CF219">
            <v>0.7799999713897705</v>
          </cell>
          <cell r="CG219">
            <v>22</v>
          </cell>
          <cell r="CH219">
            <v>1.6399999856948853</v>
          </cell>
          <cell r="CM219">
            <v>65.2324904611186</v>
          </cell>
          <cell r="CN219">
            <v>63.029396280185985</v>
          </cell>
          <cell r="CO219">
            <v>3.37729583120204</v>
          </cell>
          <cell r="CP219">
            <v>33.59330788861199</v>
          </cell>
          <cell r="CQ219">
            <v>35.281955804213005</v>
          </cell>
          <cell r="CR219">
            <v>1</v>
          </cell>
          <cell r="CS219">
            <v>45.900001525878906</v>
          </cell>
          <cell r="CT219">
            <v>2.180000066757202</v>
          </cell>
          <cell r="CU219">
            <v>9.880000114440918</v>
          </cell>
          <cell r="CW219">
            <v>11</v>
          </cell>
          <cell r="CX219">
            <v>0.30000001192092896</v>
          </cell>
          <cell r="CY219">
            <v>14.800000190734863</v>
          </cell>
          <cell r="CZ219">
            <v>11.100000381469727</v>
          </cell>
          <cell r="DA219">
            <v>1.7300000190734863</v>
          </cell>
          <cell r="DB219">
            <v>0.9100000262260437</v>
          </cell>
        </row>
        <row r="220">
          <cell r="A220">
            <v>330</v>
          </cell>
          <cell r="B220">
            <v>8256</v>
          </cell>
          <cell r="C220">
            <v>10000</v>
          </cell>
          <cell r="D220">
            <v>10</v>
          </cell>
          <cell r="E220">
            <v>910</v>
          </cell>
          <cell r="F220" t="str">
            <v>ND</v>
          </cell>
          <cell r="G220" t="str">
            <v>AgPd?</v>
          </cell>
          <cell r="H220" t="str">
            <v>PC</v>
          </cell>
          <cell r="I220" t="str">
            <v>Crystalliz. exp.</v>
          </cell>
          <cell r="J220">
            <v>384</v>
          </cell>
          <cell r="K220">
            <v>72.69999694824219</v>
          </cell>
          <cell r="L220">
            <v>0.41999998688697815</v>
          </cell>
          <cell r="M220">
            <v>15.100000381469727</v>
          </cell>
          <cell r="O220">
            <v>2.119999885559082</v>
          </cell>
          <cell r="P220">
            <v>2.119999885559082</v>
          </cell>
          <cell r="Q220">
            <v>0.1599999964237213</v>
          </cell>
          <cell r="R220">
            <v>0.699999988079071</v>
          </cell>
          <cell r="S220">
            <v>3.0399999618530273</v>
          </cell>
          <cell r="T220">
            <v>1.909999966621399</v>
          </cell>
          <cell r="U220">
            <v>3.690000057220459</v>
          </cell>
          <cell r="X220">
            <v>3.799999952316284</v>
          </cell>
          <cell r="Y220">
            <v>3.028571316660665</v>
          </cell>
          <cell r="Z220">
            <v>0.20132449569892893</v>
          </cell>
          <cell r="AA220">
            <v>5.600000023841858</v>
          </cell>
          <cell r="AB220">
            <v>0.20902612259952114</v>
          </cell>
          <cell r="AC220">
            <v>0.2517814621581609</v>
          </cell>
          <cell r="AD220">
            <v>0.3704912419093912</v>
          </cell>
          <cell r="AS220">
            <v>58.79999923706055</v>
          </cell>
          <cell r="AU220">
            <v>25</v>
          </cell>
          <cell r="AW220">
            <v>1.0399999618530273</v>
          </cell>
          <cell r="AZ220">
            <v>9.930000305175781</v>
          </cell>
          <cell r="BA220">
            <v>4.659999847412109</v>
          </cell>
          <cell r="BB220">
            <v>0.44999998807907104</v>
          </cell>
          <cell r="BE220">
            <v>52.543557428393385</v>
          </cell>
          <cell r="BF220">
            <v>44.62133324071717</v>
          </cell>
          <cell r="BG220">
            <v>2.835109330889445</v>
          </cell>
          <cell r="BH220">
            <v>1</v>
          </cell>
          <cell r="BI220">
            <v>51.29999923706055</v>
          </cell>
          <cell r="BJ220">
            <v>0.8299999833106995</v>
          </cell>
          <cell r="BK220">
            <v>5.739999771118164</v>
          </cell>
          <cell r="BM220">
            <v>11.199999809265137</v>
          </cell>
          <cell r="BN220">
            <v>0.6000000238418579</v>
          </cell>
          <cell r="BO220">
            <v>12.800000190734863</v>
          </cell>
          <cell r="BP220">
            <v>17.5</v>
          </cell>
          <cell r="BQ220">
            <v>0.6399999856948853</v>
          </cell>
          <cell r="BU220">
            <v>67.07352719970548</v>
          </cell>
          <cell r="BV220">
            <v>40.426448638920945</v>
          </cell>
          <cell r="BW220">
            <v>39.728160532612556</v>
          </cell>
          <cell r="BX220">
            <v>19.84539082846651</v>
          </cell>
          <cell r="BY220">
            <v>39.70947109477279</v>
          </cell>
          <cell r="BZ220">
            <v>1</v>
          </cell>
          <cell r="CA220">
            <v>49.900001525878906</v>
          </cell>
          <cell r="CB220">
            <v>0.5799999833106995</v>
          </cell>
          <cell r="CC220">
            <v>4.5</v>
          </cell>
          <cell r="CE220">
            <v>22.700000762939453</v>
          </cell>
          <cell r="CF220">
            <v>0.7599999904632568</v>
          </cell>
          <cell r="CG220">
            <v>19.799999237060547</v>
          </cell>
          <cell r="CH220">
            <v>1.940000057220459</v>
          </cell>
          <cell r="CM220">
            <v>60.8568269059214</v>
          </cell>
          <cell r="CN220">
            <v>58.355709821189926</v>
          </cell>
          <cell r="CO220">
            <v>4.109838142888973</v>
          </cell>
          <cell r="CP220">
            <v>37.534452035921106</v>
          </cell>
          <cell r="CQ220">
            <v>39.589371107365594</v>
          </cell>
          <cell r="CR220">
            <v>1</v>
          </cell>
          <cell r="CS220">
            <v>43.900001525878906</v>
          </cell>
          <cell r="CT220">
            <v>2.3499999046325684</v>
          </cell>
          <cell r="CU220">
            <v>12.539999961853027</v>
          </cell>
          <cell r="CW220">
            <v>14</v>
          </cell>
          <cell r="CX220">
            <v>0.3700000047683716</v>
          </cell>
          <cell r="CY220">
            <v>12.699999809265137</v>
          </cell>
          <cell r="CZ220">
            <v>9.800000190734863</v>
          </cell>
          <cell r="DA220">
            <v>1.7300000190734863</v>
          </cell>
          <cell r="DB220">
            <v>1.090000033378601</v>
          </cell>
        </row>
        <row r="221">
          <cell r="A221">
            <v>330</v>
          </cell>
          <cell r="B221">
            <v>8257</v>
          </cell>
          <cell r="C221">
            <v>10000</v>
          </cell>
          <cell r="D221">
            <v>10</v>
          </cell>
          <cell r="E221">
            <v>925</v>
          </cell>
          <cell r="F221" t="str">
            <v>QFM-0.5</v>
          </cell>
          <cell r="G221" t="str">
            <v>Au caps</v>
          </cell>
          <cell r="H221" t="str">
            <v>PC</v>
          </cell>
          <cell r="I221" t="str">
            <v>H2O-from O EPMA</v>
          </cell>
          <cell r="J221">
            <v>336</v>
          </cell>
          <cell r="K221">
            <v>72.5</v>
          </cell>
          <cell r="L221">
            <v>0.4099999964237213</v>
          </cell>
          <cell r="M221">
            <v>15.300000190734863</v>
          </cell>
          <cell r="O221">
            <v>2.6500000953674316</v>
          </cell>
          <cell r="P221">
            <v>2.6500000953674316</v>
          </cell>
          <cell r="Q221">
            <v>0.07999999821186066</v>
          </cell>
          <cell r="R221">
            <v>0.6399999856948853</v>
          </cell>
          <cell r="S221">
            <v>3.2899999618530273</v>
          </cell>
          <cell r="T221">
            <v>2.1700000762939453</v>
          </cell>
          <cell r="U221">
            <v>2.6500000953674316</v>
          </cell>
          <cell r="X221">
            <v>5.5</v>
          </cell>
          <cell r="Y221">
            <v>4.140625241561798</v>
          </cell>
          <cell r="Z221">
            <v>0.21503267456462744</v>
          </cell>
          <cell r="AA221">
            <v>4.820000171661377</v>
          </cell>
          <cell r="AB221">
            <v>0.24229346142358849</v>
          </cell>
          <cell r="AC221">
            <v>0.3267570915891705</v>
          </cell>
          <cell r="AD221">
            <v>0.30093156414279726</v>
          </cell>
          <cell r="AS221">
            <v>56.5</v>
          </cell>
          <cell r="AU221">
            <v>27.700000762939453</v>
          </cell>
          <cell r="AW221">
            <v>0.5400000214576721</v>
          </cell>
          <cell r="AZ221">
            <v>10.210000038146973</v>
          </cell>
          <cell r="BA221">
            <v>5.880000114440918</v>
          </cell>
          <cell r="BB221">
            <v>0.3499999940395355</v>
          </cell>
          <cell r="BE221">
            <v>48.008036468242864</v>
          </cell>
          <cell r="BF221">
            <v>50.03247225362821</v>
          </cell>
          <cell r="BG221">
            <v>1.9594912781289295</v>
          </cell>
          <cell r="BH221">
            <v>1</v>
          </cell>
          <cell r="BI221">
            <v>50.099998474121094</v>
          </cell>
          <cell r="BJ221">
            <v>0.6100000143051147</v>
          </cell>
          <cell r="BK221">
            <v>4.28000020980835</v>
          </cell>
          <cell r="BM221">
            <v>13.199999809265137</v>
          </cell>
          <cell r="BN221">
            <v>0.5</v>
          </cell>
          <cell r="BO221">
            <v>12.399999618530273</v>
          </cell>
          <cell r="BP221">
            <v>17.299999237060547</v>
          </cell>
          <cell r="BQ221">
            <v>0.5299999713897705</v>
          </cell>
          <cell r="BU221">
            <v>62.60857061297333</v>
          </cell>
          <cell r="BV221">
            <v>38.460654290920026</v>
          </cell>
          <cell r="BW221">
            <v>38.569665599504255</v>
          </cell>
          <cell r="BX221">
            <v>22.969680109575716</v>
          </cell>
          <cell r="BY221">
            <v>42.25451290932784</v>
          </cell>
          <cell r="BZ221">
            <v>1</v>
          </cell>
          <cell r="CA221">
            <v>50.29999923706055</v>
          </cell>
          <cell r="CB221">
            <v>0.3199999928474426</v>
          </cell>
          <cell r="CC221">
            <v>3.609999895095825</v>
          </cell>
          <cell r="CE221">
            <v>24.299999237060547</v>
          </cell>
          <cell r="CF221">
            <v>0.7300000190734863</v>
          </cell>
          <cell r="CG221">
            <v>18.700000762939453</v>
          </cell>
          <cell r="CH221">
            <v>1.6299999952316284</v>
          </cell>
          <cell r="CM221">
            <v>57.835601004342216</v>
          </cell>
          <cell r="CN221">
            <v>55.81312955283466</v>
          </cell>
          <cell r="CO221">
            <v>3.4969316759684212</v>
          </cell>
          <cell r="CP221">
            <v>40.68993877119692</v>
          </cell>
          <cell r="CQ221">
            <v>42.438404609181134</v>
          </cell>
          <cell r="CR221">
            <v>1</v>
          </cell>
          <cell r="CS221">
            <v>43.79999923706055</v>
          </cell>
          <cell r="CT221">
            <v>2.3499999046325684</v>
          </cell>
          <cell r="CU221">
            <v>11.710000038146973</v>
          </cell>
          <cell r="CW221">
            <v>14.5</v>
          </cell>
          <cell r="CX221">
            <v>0.30000001192092896</v>
          </cell>
          <cell r="CY221">
            <v>12.199999809265137</v>
          </cell>
          <cell r="CZ221">
            <v>10.5</v>
          </cell>
          <cell r="DA221">
            <v>2.119999885559082</v>
          </cell>
          <cell r="DB221">
            <v>0.7699999809265137</v>
          </cell>
          <cell r="DK221">
            <v>0.05999999865889549</v>
          </cell>
          <cell r="DL221">
            <v>49.79999923706055</v>
          </cell>
          <cell r="DM221">
            <v>0.2800000011920929</v>
          </cell>
          <cell r="DN221">
            <v>4.5</v>
          </cell>
          <cell r="DO221">
            <v>39</v>
          </cell>
          <cell r="DP221">
            <v>0.6700000166893005</v>
          </cell>
          <cell r="DQ221">
            <v>2.9000000953674316</v>
          </cell>
          <cell r="DW221">
            <v>0.6232790893249129</v>
          </cell>
          <cell r="DX221">
            <v>0.005492349964536934</v>
          </cell>
          <cell r="DY221">
            <v>0.056362725450901804</v>
          </cell>
          <cell r="DZ221">
            <v>0.5427974947807933</v>
          </cell>
          <cell r="EA221">
            <v>0.07194244840901591</v>
          </cell>
          <cell r="EB221">
            <v>0</v>
          </cell>
          <cell r="EC221">
            <v>1.299874107930161</v>
          </cell>
          <cell r="ED221">
            <v>0.4794918873469862</v>
          </cell>
          <cell r="EE221">
            <v>0.0042252937657806045</v>
          </cell>
          <cell r="EG221">
            <v>0.41757697262322613</v>
          </cell>
          <cell r="EH221">
            <v>0.05534570461102007</v>
          </cell>
          <cell r="EI221">
            <v>0</v>
          </cell>
          <cell r="EJ221">
            <v>-0.2965390684597531</v>
          </cell>
          <cell r="EK221">
            <v>0.7574761827359662</v>
          </cell>
          <cell r="EL221">
            <v>1</v>
          </cell>
          <cell r="EM221">
            <v>-0.014454651581863105</v>
          </cell>
          <cell r="EN221">
            <v>1.014454651581863</v>
          </cell>
          <cell r="EO221">
            <v>0</v>
          </cell>
          <cell r="EP221">
            <v>0.06809081481758068</v>
          </cell>
          <cell r="EQ221">
            <v>0</v>
          </cell>
          <cell r="ER221">
            <v>0.06809081481758068</v>
          </cell>
          <cell r="ES221">
            <v>0</v>
          </cell>
          <cell r="ET221">
            <v>6.809081481758068</v>
          </cell>
          <cell r="EU221">
            <v>1.5074136548645867</v>
          </cell>
          <cell r="EW221">
            <v>1</v>
          </cell>
        </row>
        <row r="222">
          <cell r="A222">
            <v>330</v>
          </cell>
          <cell r="B222">
            <v>8263</v>
          </cell>
          <cell r="C222">
            <v>12500</v>
          </cell>
          <cell r="D222">
            <v>12.5</v>
          </cell>
          <cell r="E222">
            <v>930</v>
          </cell>
          <cell r="F222" t="str">
            <v>QFM-0.2</v>
          </cell>
          <cell r="G222" t="str">
            <v>Au caps</v>
          </cell>
          <cell r="H222" t="str">
            <v>PC</v>
          </cell>
          <cell r="I222" t="str">
            <v>H2O-from O EPMA</v>
          </cell>
          <cell r="J222">
            <v>336</v>
          </cell>
          <cell r="K222">
            <v>74.30000305175781</v>
          </cell>
          <cell r="L222">
            <v>0.4000000059604645</v>
          </cell>
          <cell r="M222">
            <v>14.800000190734863</v>
          </cell>
          <cell r="O222">
            <v>1.7999999523162842</v>
          </cell>
          <cell r="P222">
            <v>1.7999999523162842</v>
          </cell>
          <cell r="Q222">
            <v>0.05999999865889549</v>
          </cell>
          <cell r="R222">
            <v>0.44999998807907104</v>
          </cell>
          <cell r="S222">
            <v>2.240000009536743</v>
          </cell>
          <cell r="T222">
            <v>2.809999942779541</v>
          </cell>
          <cell r="U222">
            <v>3.0899999141693115</v>
          </cell>
          <cell r="X222">
            <v>4.900000095367432</v>
          </cell>
          <cell r="Y222">
            <v>4</v>
          </cell>
          <cell r="Z222">
            <v>0.15135135004518677</v>
          </cell>
          <cell r="AA222">
            <v>5.8999998569488525</v>
          </cell>
          <cell r="AB222">
            <v>0.1656441715099342</v>
          </cell>
          <cell r="AC222">
            <v>0.22085889534657896</v>
          </cell>
          <cell r="AD222">
            <v>0.3082500321764125</v>
          </cell>
          <cell r="AS222">
            <v>59.5</v>
          </cell>
          <cell r="AU222">
            <v>26.399999618530273</v>
          </cell>
          <cell r="AW222">
            <v>0.3100000023841858</v>
          </cell>
          <cell r="AZ222">
            <v>8.100000381469727</v>
          </cell>
          <cell r="BA222">
            <v>6.820000171661377</v>
          </cell>
          <cell r="BB222">
            <v>0.4099999964237213</v>
          </cell>
          <cell r="BE222">
            <v>38.70089096001975</v>
          </cell>
          <cell r="BF222">
            <v>58.966688406191736</v>
          </cell>
          <cell r="BG222">
            <v>2.332420633788516</v>
          </cell>
          <cell r="BH222">
            <v>1</v>
          </cell>
          <cell r="BI222">
            <v>50.20000076293945</v>
          </cell>
          <cell r="BJ222">
            <v>0.8700000047683716</v>
          </cell>
          <cell r="BK222">
            <v>6.010000228881836</v>
          </cell>
          <cell r="BM222">
            <v>10.699999809265137</v>
          </cell>
          <cell r="BN222">
            <v>0.4099999964237213</v>
          </cell>
          <cell r="BO222">
            <v>11.5</v>
          </cell>
          <cell r="BP222">
            <v>18.899999618530273</v>
          </cell>
          <cell r="BQ222">
            <v>0.9900000095367432</v>
          </cell>
          <cell r="BU222">
            <v>65.70294698531683</v>
          </cell>
          <cell r="BV222">
            <v>36.99148289424302</v>
          </cell>
          <cell r="BW222">
            <v>43.69889846415899</v>
          </cell>
          <cell r="BX222">
            <v>19.30961864159799</v>
          </cell>
          <cell r="BY222">
            <v>41.159067873677486</v>
          </cell>
          <cell r="BZ222">
            <v>1</v>
          </cell>
          <cell r="CA222">
            <v>51.29999923706055</v>
          </cell>
          <cell r="CB222">
            <v>0.27000001072883606</v>
          </cell>
          <cell r="CC222">
            <v>3.4100000858306885</v>
          </cell>
          <cell r="CE222">
            <v>23.899999618530273</v>
          </cell>
          <cell r="CF222">
            <v>0.8199999928474426</v>
          </cell>
          <cell r="CG222">
            <v>19.799999237060547</v>
          </cell>
          <cell r="CH222">
            <v>1.2899999618530273</v>
          </cell>
          <cell r="CM222">
            <v>59.62308189575997</v>
          </cell>
          <cell r="CN222">
            <v>58.00351804994438</v>
          </cell>
          <cell r="CO222">
            <v>2.716337019691624</v>
          </cell>
          <cell r="CP222">
            <v>39.280144930364</v>
          </cell>
          <cell r="CQ222">
            <v>40.638313440209814</v>
          </cell>
          <cell r="CR222">
            <v>1</v>
          </cell>
          <cell r="CS222">
            <v>45.5</v>
          </cell>
          <cell r="CT222">
            <v>2.119999885559082</v>
          </cell>
          <cell r="CU222">
            <v>8.680000305175781</v>
          </cell>
          <cell r="CW222">
            <v>14.899999618530273</v>
          </cell>
          <cell r="CX222">
            <v>0.3700000047683716</v>
          </cell>
          <cell r="CY222">
            <v>12.600000381469727</v>
          </cell>
          <cell r="CZ222">
            <v>11.300000190734863</v>
          </cell>
          <cell r="DA222">
            <v>1.6200000047683716</v>
          </cell>
          <cell r="DB222">
            <v>0.6899999976158142</v>
          </cell>
          <cell r="GL222">
            <v>38.599998474121094</v>
          </cell>
          <cell r="GM222">
            <v>1.5700000524520874</v>
          </cell>
          <cell r="GN222">
            <v>20.200000762939453</v>
          </cell>
          <cell r="GO222">
            <v>22.299999237060547</v>
          </cell>
          <cell r="GP222">
            <v>1.940000057220459</v>
          </cell>
          <cell r="GQ222">
            <v>6.650000095367432</v>
          </cell>
          <cell r="GR222">
            <v>7.949999809265137</v>
          </cell>
          <cell r="GW222">
            <v>1</v>
          </cell>
        </row>
        <row r="223">
          <cell r="A223">
            <v>330</v>
          </cell>
          <cell r="B223">
            <v>8265</v>
          </cell>
          <cell r="C223">
            <v>15000</v>
          </cell>
          <cell r="D223">
            <v>15</v>
          </cell>
          <cell r="E223">
            <v>950</v>
          </cell>
          <cell r="F223" t="str">
            <v>ND</v>
          </cell>
          <cell r="G223" t="str">
            <v>Au caps</v>
          </cell>
          <cell r="H223" t="str">
            <v>PC</v>
          </cell>
          <cell r="I223" t="str">
            <v>H2O-from O EPMA</v>
          </cell>
          <cell r="J223">
            <v>336</v>
          </cell>
          <cell r="K223">
            <v>73.69999694824219</v>
          </cell>
          <cell r="L223">
            <v>0.33000001311302185</v>
          </cell>
          <cell r="M223">
            <v>15.5</v>
          </cell>
          <cell r="O223">
            <v>1.3600000143051147</v>
          </cell>
          <cell r="P223">
            <v>1.3600000143051147</v>
          </cell>
          <cell r="Q223">
            <v>0.03999999910593033</v>
          </cell>
          <cell r="R223">
            <v>0.4399999976158142</v>
          </cell>
          <cell r="S223">
            <v>1.649999976158142</v>
          </cell>
          <cell r="T223">
            <v>3.9200000762939453</v>
          </cell>
          <cell r="U223">
            <v>2.9100000858306885</v>
          </cell>
          <cell r="X223">
            <v>5.5</v>
          </cell>
          <cell r="Y223">
            <v>3.090909140169128</v>
          </cell>
          <cell r="Z223">
            <v>0.10645161136504143</v>
          </cell>
          <cell r="AA223">
            <v>6.830000162124634</v>
          </cell>
          <cell r="AB223">
            <v>0.12977983571040175</v>
          </cell>
          <cell r="AC223">
            <v>0.15758980149215632</v>
          </cell>
          <cell r="AD223">
            <v>0.36575207067971965</v>
          </cell>
          <cell r="AS223">
            <v>58.20000076293945</v>
          </cell>
          <cell r="AU223">
            <v>27</v>
          </cell>
          <cell r="AW223">
            <v>0.3199999928474426</v>
          </cell>
          <cell r="AZ223">
            <v>7.960000038146973</v>
          </cell>
          <cell r="BA223">
            <v>6.650000095367432</v>
          </cell>
          <cell r="BB223">
            <v>0.3700000047683716</v>
          </cell>
          <cell r="BE223">
            <v>38.95374912668939</v>
          </cell>
          <cell r="BF223">
            <v>58.890368703911946</v>
          </cell>
          <cell r="BG223">
            <v>2.155882169398666</v>
          </cell>
          <cell r="BH223">
            <v>1</v>
          </cell>
          <cell r="BI223">
            <v>51.29999923706055</v>
          </cell>
          <cell r="BJ223">
            <v>0.6499999761581421</v>
          </cell>
          <cell r="BK223">
            <v>6.550000190734863</v>
          </cell>
          <cell r="BM223">
            <v>9.699999809265137</v>
          </cell>
          <cell r="BN223">
            <v>0.2800000011920929</v>
          </cell>
          <cell r="BO223">
            <v>12</v>
          </cell>
          <cell r="BP223">
            <v>18.600000381469727</v>
          </cell>
          <cell r="BQ223">
            <v>1.3700000047683716</v>
          </cell>
          <cell r="BU223">
            <v>68.79948845559144</v>
          </cell>
          <cell r="BV223">
            <v>38.946409276918594</v>
          </cell>
          <cell r="BW223">
            <v>43.39142608297496</v>
          </cell>
          <cell r="BX223">
            <v>17.66216464010644</v>
          </cell>
          <cell r="BY223">
            <v>39.35787768159392</v>
          </cell>
          <cell r="BZ223">
            <v>1</v>
          </cell>
          <cell r="CA223">
            <v>51.79999923706055</v>
          </cell>
          <cell r="CB223">
            <v>0.3700000047683716</v>
          </cell>
          <cell r="CC223">
            <v>4.03000020980835</v>
          </cell>
          <cell r="CE223">
            <v>19.600000381469727</v>
          </cell>
          <cell r="CF223">
            <v>0.3100000023841858</v>
          </cell>
          <cell r="CG223">
            <v>22.299999237060547</v>
          </cell>
          <cell r="CH223">
            <v>1.649999976158142</v>
          </cell>
          <cell r="CM223">
            <v>66.97463568367841</v>
          </cell>
          <cell r="CN223">
            <v>64.67105110509125</v>
          </cell>
          <cell r="CO223">
            <v>3.4394880316587186</v>
          </cell>
          <cell r="CP223">
            <v>31.889460863250026</v>
          </cell>
          <cell r="CQ223">
            <v>33.609204879079385</v>
          </cell>
          <cell r="CR223">
            <v>1</v>
          </cell>
          <cell r="CS223">
            <v>47.400001525878906</v>
          </cell>
          <cell r="CT223">
            <v>1.7599999904632568</v>
          </cell>
          <cell r="CU223">
            <v>11.119999885559082</v>
          </cell>
          <cell r="CW223">
            <v>10.600000381469727</v>
          </cell>
          <cell r="CX223">
            <v>0.23000000417232513</v>
          </cell>
          <cell r="CY223">
            <v>13.5</v>
          </cell>
          <cell r="CZ223">
            <v>9.800000190734863</v>
          </cell>
          <cell r="DA223">
            <v>2.569999933242798</v>
          </cell>
          <cell r="DB223">
            <v>0.75</v>
          </cell>
          <cell r="GL223">
            <v>38.900001525878906</v>
          </cell>
          <cell r="GM223">
            <v>1.0499999523162842</v>
          </cell>
          <cell r="GN223">
            <v>21.299999237060547</v>
          </cell>
          <cell r="GO223">
            <v>22</v>
          </cell>
          <cell r="GP223">
            <v>0.8199999928474426</v>
          </cell>
          <cell r="GQ223">
            <v>8.779999732971191</v>
          </cell>
          <cell r="GR223">
            <v>6.940000057220459</v>
          </cell>
          <cell r="GW223">
            <v>1</v>
          </cell>
        </row>
        <row r="224">
          <cell r="A224">
            <v>330</v>
          </cell>
          <cell r="B224">
            <v>8266</v>
          </cell>
          <cell r="C224">
            <v>15000</v>
          </cell>
          <cell r="D224">
            <v>15</v>
          </cell>
          <cell r="E224">
            <v>950</v>
          </cell>
          <cell r="F224" t="str">
            <v>ND</v>
          </cell>
          <cell r="G224" t="str">
            <v>AgPd?</v>
          </cell>
          <cell r="H224" t="str">
            <v>PC</v>
          </cell>
          <cell r="I224" t="str">
            <v>Crystalliz. exp.</v>
          </cell>
          <cell r="J224">
            <v>288</v>
          </cell>
          <cell r="K224">
            <v>71.5</v>
          </cell>
          <cell r="L224">
            <v>0.6399999856948853</v>
          </cell>
          <cell r="M224">
            <v>15.199999809265137</v>
          </cell>
          <cell r="O224">
            <v>2.299999952316284</v>
          </cell>
          <cell r="P224">
            <v>2.299999952316284</v>
          </cell>
          <cell r="Q224">
            <v>0.03999999910593033</v>
          </cell>
          <cell r="R224">
            <v>1.2400000095367432</v>
          </cell>
          <cell r="S224">
            <v>3.380000114440918</v>
          </cell>
          <cell r="T224">
            <v>2.119999885559082</v>
          </cell>
          <cell r="U224">
            <v>3.3299999237060547</v>
          </cell>
          <cell r="X224">
            <v>-1</v>
          </cell>
          <cell r="Y224">
            <v>1.8548386569573905</v>
          </cell>
          <cell r="Z224">
            <v>0.2223684313719954</v>
          </cell>
          <cell r="AA224">
            <v>5.449999809265137</v>
          </cell>
          <cell r="AB224">
            <v>0.265850950672229</v>
          </cell>
          <cell r="AC224">
            <v>0.25583982323396803</v>
          </cell>
          <cell r="AD224">
            <v>0.49004714500190827</v>
          </cell>
          <cell r="AS224">
            <v>57.900001525878906</v>
          </cell>
          <cell r="AU224">
            <v>26.100000381469727</v>
          </cell>
          <cell r="AW224">
            <v>0.5</v>
          </cell>
          <cell r="AZ224">
            <v>8.649999618530273</v>
          </cell>
          <cell r="BA224">
            <v>5.880000114440918</v>
          </cell>
          <cell r="BB224">
            <v>0.550000011920929</v>
          </cell>
          <cell r="BE224">
            <v>43.368385227892816</v>
          </cell>
          <cell r="BF224">
            <v>53.34834203557735</v>
          </cell>
          <cell r="BG224">
            <v>3.283272736529831</v>
          </cell>
          <cell r="BH224">
            <v>1</v>
          </cell>
          <cell r="BI224">
            <v>49.900001525878906</v>
          </cell>
          <cell r="BJ224">
            <v>0.8500000238418579</v>
          </cell>
          <cell r="BK224">
            <v>8.970000267028809</v>
          </cell>
          <cell r="BM224">
            <v>9.300000190734863</v>
          </cell>
          <cell r="BN224">
            <v>0.4399999976158142</v>
          </cell>
          <cell r="BO224">
            <v>11.100000381469727</v>
          </cell>
          <cell r="BP224">
            <v>17.5</v>
          </cell>
          <cell r="BQ224">
            <v>1.2000000476837158</v>
          </cell>
          <cell r="BU224">
            <v>68.02480033007447</v>
          </cell>
          <cell r="BV224">
            <v>38.41297929268931</v>
          </cell>
          <cell r="BW224">
            <v>43.53091944952535</v>
          </cell>
          <cell r="BX224">
            <v>18.056101257785354</v>
          </cell>
          <cell r="BY224">
            <v>39.82156098254803</v>
          </cell>
          <cell r="BZ224">
            <v>1</v>
          </cell>
          <cell r="CA224">
            <v>48.900001525878906</v>
          </cell>
          <cell r="CB224">
            <v>1.440000057220459</v>
          </cell>
          <cell r="CC224">
            <v>7.710000038146973</v>
          </cell>
          <cell r="CE224">
            <v>20.600000381469727</v>
          </cell>
          <cell r="CF224">
            <v>0.7099999785423279</v>
          </cell>
          <cell r="CG224">
            <v>18.600000381469727</v>
          </cell>
          <cell r="CH224">
            <v>1.7000000476837158</v>
          </cell>
          <cell r="CM224">
            <v>61.67677995620223</v>
          </cell>
          <cell r="CN224">
            <v>59.27499568445134</v>
          </cell>
          <cell r="CO224">
            <v>3.894146668254157</v>
          </cell>
          <cell r="CP224">
            <v>36.8308576472945</v>
          </cell>
          <cell r="CQ224">
            <v>38.77793098142158</v>
          </cell>
          <cell r="CR224">
            <v>1</v>
          </cell>
          <cell r="CS224">
            <v>42.900001525878906</v>
          </cell>
          <cell r="CT224">
            <v>2.4700000286102295</v>
          </cell>
          <cell r="CU224">
            <v>15.479999542236328</v>
          </cell>
          <cell r="CW224">
            <v>12.199999809265137</v>
          </cell>
          <cell r="CX224">
            <v>0.2800000011920929</v>
          </cell>
          <cell r="CY224">
            <v>11.300000190734863</v>
          </cell>
          <cell r="CZ224">
            <v>10</v>
          </cell>
          <cell r="DA224">
            <v>2.069999933242798</v>
          </cell>
          <cell r="DB224">
            <v>1.4600000381469727</v>
          </cell>
          <cell r="GL224">
            <v>39.70000076293945</v>
          </cell>
          <cell r="GM224">
            <v>1.3799999952316284</v>
          </cell>
          <cell r="GN224">
            <v>21.100000381469727</v>
          </cell>
          <cell r="GO224">
            <v>19.5</v>
          </cell>
          <cell r="GP224">
            <v>1.2999999523162842</v>
          </cell>
          <cell r="GQ224">
            <v>9.079999923706055</v>
          </cell>
          <cell r="GR224">
            <v>7.820000171661377</v>
          </cell>
          <cell r="GW224">
            <v>1</v>
          </cell>
        </row>
        <row r="225">
          <cell r="A225">
            <v>332</v>
          </cell>
          <cell r="B225">
            <v>8311</v>
          </cell>
          <cell r="C225">
            <v>10000</v>
          </cell>
          <cell r="D225">
            <v>10</v>
          </cell>
          <cell r="E225">
            <v>875</v>
          </cell>
          <cell r="F225" t="str">
            <v>&gt;NiNiO</v>
          </cell>
          <cell r="G225" t="str">
            <v>Au caps</v>
          </cell>
          <cell r="H225" t="str">
            <v>1/2" PC</v>
          </cell>
          <cell r="I225" t="str">
            <v>Piston out, no P corr.</v>
          </cell>
          <cell r="J225">
            <v>458</v>
          </cell>
          <cell r="K225">
            <v>70.23999786376953</v>
          </cell>
          <cell r="L225">
            <v>0.07000000029802322</v>
          </cell>
          <cell r="M225">
            <v>14.329999923706055</v>
          </cell>
          <cell r="O225">
            <v>1.159999966621399</v>
          </cell>
          <cell r="P225">
            <v>1.159999966621399</v>
          </cell>
          <cell r="Q225">
            <v>0.029999999329447746</v>
          </cell>
          <cell r="R225">
            <v>0.11999999731779099</v>
          </cell>
          <cell r="S225">
            <v>1.100000023841858</v>
          </cell>
          <cell r="T225">
            <v>1.850000023841858</v>
          </cell>
          <cell r="U225">
            <v>3.7699999809265137</v>
          </cell>
          <cell r="V225">
            <v>0.029999999329447746</v>
          </cell>
          <cell r="X225">
            <v>-1</v>
          </cell>
          <cell r="Y225">
            <v>9.666666604578493</v>
          </cell>
          <cell r="Z225">
            <v>0.07676203975564108</v>
          </cell>
          <cell r="AA225">
            <v>5.620000004768372</v>
          </cell>
          <cell r="AB225">
            <v>0.10144927301493994</v>
          </cell>
          <cell r="AC225">
            <v>0.16811593795393573</v>
          </cell>
          <cell r="AD225">
            <v>0.1556834769446327</v>
          </cell>
          <cell r="CA225">
            <v>49.34000015258789</v>
          </cell>
          <cell r="CB225">
            <v>0.07000000029802322</v>
          </cell>
          <cell r="CC225">
            <v>1.850000023841858</v>
          </cell>
          <cell r="CE225">
            <v>32.720001220703125</v>
          </cell>
          <cell r="CF225">
            <v>0.8299999833106995</v>
          </cell>
          <cell r="CG225">
            <v>11.699999809265137</v>
          </cell>
          <cell r="CH225">
            <v>1.7400000095367432</v>
          </cell>
          <cell r="CI225">
            <v>0.14000000059604645</v>
          </cell>
          <cell r="CM225">
            <v>38.926169927953694</v>
          </cell>
          <cell r="CN225">
            <v>37.37111436369591</v>
          </cell>
          <cell r="CO225">
            <v>3.9948845908445407</v>
          </cell>
          <cell r="CP225">
            <v>58.63400104545954</v>
          </cell>
          <cell r="CQ225">
            <v>60.63144334088181</v>
          </cell>
          <cell r="CR225">
            <v>1</v>
          </cell>
          <cell r="CS225">
            <v>42.91999816894531</v>
          </cell>
          <cell r="CT225">
            <v>0.699999988079071</v>
          </cell>
          <cell r="CU225">
            <v>9.680000305175781</v>
          </cell>
          <cell r="CW225">
            <v>20.6299991607666</v>
          </cell>
          <cell r="CX225">
            <v>0.38999998569488525</v>
          </cell>
          <cell r="CY225">
            <v>8.380000114440918</v>
          </cell>
          <cell r="CZ225">
            <v>11.109999656677246</v>
          </cell>
          <cell r="DA225">
            <v>1.4600000381469727</v>
          </cell>
          <cell r="DB225">
            <v>1.0499999523162842</v>
          </cell>
          <cell r="DD225">
            <v>0.05000000074505806</v>
          </cell>
          <cell r="GL225">
            <v>37.16999816894531</v>
          </cell>
          <cell r="GM225">
            <v>0.5</v>
          </cell>
          <cell r="GN225">
            <v>20.290000915527344</v>
          </cell>
          <cell r="GO225">
            <v>28.229999542236328</v>
          </cell>
          <cell r="GP225">
            <v>2.3399999141693115</v>
          </cell>
          <cell r="GQ225">
            <v>3.309999942779541</v>
          </cell>
          <cell r="GR225">
            <v>7.039999961853027</v>
          </cell>
          <cell r="GV225">
            <v>0.009999999776482582</v>
          </cell>
          <cell r="GW225">
            <v>1</v>
          </cell>
        </row>
        <row r="226">
          <cell r="A226">
            <v>332</v>
          </cell>
          <cell r="B226">
            <v>8312</v>
          </cell>
          <cell r="C226">
            <v>10000</v>
          </cell>
          <cell r="D226">
            <v>10</v>
          </cell>
          <cell r="E226">
            <v>900</v>
          </cell>
          <cell r="F226" t="str">
            <v>&gt;NiNiO</v>
          </cell>
          <cell r="G226" t="str">
            <v>Au caps</v>
          </cell>
          <cell r="H226" t="str">
            <v>1/2" PC</v>
          </cell>
          <cell r="I226" t="str">
            <v>Piston out, no P corr.</v>
          </cell>
          <cell r="J226">
            <v>196</v>
          </cell>
          <cell r="K226">
            <v>70.13999938964844</v>
          </cell>
          <cell r="L226">
            <v>0.07000000029802322</v>
          </cell>
          <cell r="M226">
            <v>14.220000267028809</v>
          </cell>
          <cell r="O226">
            <v>1.1799999475479126</v>
          </cell>
          <cell r="P226">
            <v>1.1799999475479126</v>
          </cell>
          <cell r="Q226">
            <v>0.03999999910593033</v>
          </cell>
          <cell r="R226">
            <v>0.11999999731779099</v>
          </cell>
          <cell r="S226">
            <v>0.9800000190734863</v>
          </cell>
          <cell r="T226">
            <v>2.2300000190734863</v>
          </cell>
          <cell r="U226">
            <v>4.289999961853027</v>
          </cell>
          <cell r="V226">
            <v>0.029999999329447746</v>
          </cell>
          <cell r="X226">
            <v>-1</v>
          </cell>
          <cell r="Y226">
            <v>9.833333116024727</v>
          </cell>
          <cell r="Z226">
            <v>0.06891701833126983</v>
          </cell>
          <cell r="AA226">
            <v>6.519999980926514</v>
          </cell>
          <cell r="AB226">
            <v>0.09079283603955017</v>
          </cell>
          <cell r="AC226">
            <v>0.1508951353894509</v>
          </cell>
          <cell r="AD226">
            <v>0.15344968411827772</v>
          </cell>
          <cell r="CA226">
            <v>49.29999923706055</v>
          </cell>
          <cell r="CB226">
            <v>0.11999999731779099</v>
          </cell>
          <cell r="CC226">
            <v>2.1700000762939453</v>
          </cell>
          <cell r="CE226">
            <v>33.130001068115234</v>
          </cell>
          <cell r="CF226">
            <v>0.7599999904632568</v>
          </cell>
          <cell r="CG226">
            <v>12.09000015258789</v>
          </cell>
          <cell r="CH226">
            <v>1.3899999856948853</v>
          </cell>
          <cell r="CI226">
            <v>0.10000000149011612</v>
          </cell>
          <cell r="CM226">
            <v>39.41073392876932</v>
          </cell>
          <cell r="CN226">
            <v>38.16764230870667</v>
          </cell>
          <cell r="CO226">
            <v>3.154195560806872</v>
          </cell>
          <cell r="CP226">
            <v>58.67816213048645</v>
          </cell>
          <cell r="CQ226">
            <v>60.25525991088988</v>
          </cell>
          <cell r="CR226">
            <v>1</v>
          </cell>
          <cell r="CS226">
            <v>43.15999984741211</v>
          </cell>
          <cell r="CT226">
            <v>0.6800000071525574</v>
          </cell>
          <cell r="CU226">
            <v>9.25</v>
          </cell>
          <cell r="CW226">
            <v>20.399999618530273</v>
          </cell>
          <cell r="CX226">
            <v>0.44999998807907104</v>
          </cell>
          <cell r="CY226">
            <v>8.220000267028809</v>
          </cell>
          <cell r="CZ226">
            <v>11.479999542236328</v>
          </cell>
          <cell r="DA226">
            <v>1.25</v>
          </cell>
          <cell r="DB226">
            <v>1.0099999904632568</v>
          </cell>
          <cell r="DD226">
            <v>0.029999999329447746</v>
          </cell>
          <cell r="GL226">
            <v>37.59000015258789</v>
          </cell>
          <cell r="GM226">
            <v>0.550000011920929</v>
          </cell>
          <cell r="GN226">
            <v>20.6200008392334</v>
          </cell>
          <cell r="GO226">
            <v>28.510000228881836</v>
          </cell>
          <cell r="GP226">
            <v>1.909999966621399</v>
          </cell>
          <cell r="GQ226">
            <v>3.7100000381469727</v>
          </cell>
          <cell r="GR226">
            <v>6.860000133514404</v>
          </cell>
          <cell r="GV226">
            <v>0.009999999776482582</v>
          </cell>
          <cell r="GW226">
            <v>1</v>
          </cell>
        </row>
        <row r="227">
          <cell r="A227">
            <v>332</v>
          </cell>
          <cell r="B227">
            <v>8313</v>
          </cell>
          <cell r="C227">
            <v>10000</v>
          </cell>
          <cell r="D227">
            <v>10</v>
          </cell>
          <cell r="E227">
            <v>925</v>
          </cell>
          <cell r="F227" t="str">
            <v>&gt;NiNiO</v>
          </cell>
          <cell r="G227" t="str">
            <v>Au caps</v>
          </cell>
          <cell r="H227" t="str">
            <v>1/2" PC</v>
          </cell>
          <cell r="I227" t="str">
            <v>Piston out, no P corr.</v>
          </cell>
          <cell r="J227">
            <v>309</v>
          </cell>
          <cell r="K227">
            <v>70.04000091552734</v>
          </cell>
          <cell r="L227">
            <v>0.12999999523162842</v>
          </cell>
          <cell r="M227">
            <v>14.40999984741211</v>
          </cell>
          <cell r="O227">
            <v>1.3300000429153442</v>
          </cell>
          <cell r="P227">
            <v>1.3300000429153442</v>
          </cell>
          <cell r="Q227">
            <v>0.029999999329447746</v>
          </cell>
          <cell r="R227">
            <v>0.1599999964237213</v>
          </cell>
          <cell r="S227">
            <v>1.0499999523162842</v>
          </cell>
          <cell r="T227">
            <v>1.9199999570846558</v>
          </cell>
          <cell r="U227">
            <v>4.300000190734863</v>
          </cell>
          <cell r="V227">
            <v>0.019999999552965164</v>
          </cell>
          <cell r="X227">
            <v>-1</v>
          </cell>
          <cell r="Y227">
            <v>8.312500454019766</v>
          </cell>
          <cell r="Z227">
            <v>0.07286606269498702</v>
          </cell>
          <cell r="AA227">
            <v>6.220000147819519</v>
          </cell>
          <cell r="AB227">
            <v>0.1070038907723342</v>
          </cell>
          <cell r="AC227">
            <v>0.17250324392086658</v>
          </cell>
          <cell r="AD227">
            <v>0.1765673421509609</v>
          </cell>
          <cell r="CA227">
            <v>49.529998779296875</v>
          </cell>
          <cell r="CB227">
            <v>0.14000000059604645</v>
          </cell>
          <cell r="CC227">
            <v>2.2899999618530273</v>
          </cell>
          <cell r="CE227">
            <v>32.2400016784668</v>
          </cell>
          <cell r="CF227">
            <v>0.6200000047683716</v>
          </cell>
          <cell r="CG227">
            <v>13.199999809265137</v>
          </cell>
          <cell r="CH227">
            <v>1.2599999904632568</v>
          </cell>
          <cell r="CI227">
            <v>0.05999999865889549</v>
          </cell>
          <cell r="CM227">
            <v>42.189229905850645</v>
          </cell>
          <cell r="CN227">
            <v>41.00233677426859</v>
          </cell>
          <cell r="CO227">
            <v>2.813260953638462</v>
          </cell>
          <cell r="CP227">
            <v>56.18440227209295</v>
          </cell>
          <cell r="CQ227">
            <v>57.591032748912184</v>
          </cell>
          <cell r="CR227">
            <v>1</v>
          </cell>
          <cell r="CS227">
            <v>43.099998474121094</v>
          </cell>
          <cell r="CT227">
            <v>0.8100000023841858</v>
          </cell>
          <cell r="CU227">
            <v>9.8100004196167</v>
          </cell>
          <cell r="CW227">
            <v>20.6200008392334</v>
          </cell>
          <cell r="CX227">
            <v>0.44999998807907104</v>
          </cell>
          <cell r="CY227">
            <v>8.029999732971191</v>
          </cell>
          <cell r="CZ227">
            <v>11.470000267028809</v>
          </cell>
          <cell r="DA227">
            <v>1.2599999904632568</v>
          </cell>
          <cell r="DB227">
            <v>1.0700000524520874</v>
          </cell>
          <cell r="DD227">
            <v>0.03999999910593033</v>
          </cell>
          <cell r="GL227">
            <v>36.900001525878906</v>
          </cell>
          <cell r="GM227">
            <v>0.6800000071525574</v>
          </cell>
          <cell r="GN227">
            <v>20.25</v>
          </cell>
          <cell r="GO227">
            <v>28.549999237060547</v>
          </cell>
          <cell r="GP227">
            <v>1.6100000143051147</v>
          </cell>
          <cell r="GQ227">
            <v>3.950000047683716</v>
          </cell>
          <cell r="GR227">
            <v>6.579999923706055</v>
          </cell>
          <cell r="GV227">
            <v>0.029999999329447746</v>
          </cell>
          <cell r="GW227">
            <v>1</v>
          </cell>
        </row>
        <row r="228">
          <cell r="A228">
            <v>332</v>
          </cell>
          <cell r="B228">
            <v>8314</v>
          </cell>
          <cell r="C228">
            <v>10000</v>
          </cell>
          <cell r="D228">
            <v>10</v>
          </cell>
          <cell r="E228">
            <v>950</v>
          </cell>
          <cell r="F228" t="str">
            <v>&gt;NiNiO</v>
          </cell>
          <cell r="G228" t="str">
            <v>Au caps</v>
          </cell>
          <cell r="H228" t="str">
            <v>1/2" PC</v>
          </cell>
          <cell r="I228" t="str">
            <v>Piston out, no P corr.</v>
          </cell>
          <cell r="J228">
            <v>161</v>
          </cell>
          <cell r="K228">
            <v>70.91999816894531</v>
          </cell>
          <cell r="L228">
            <v>0.18000000715255737</v>
          </cell>
          <cell r="M228">
            <v>14.270000457763672</v>
          </cell>
          <cell r="O228">
            <v>1.5399999618530273</v>
          </cell>
          <cell r="P228">
            <v>1.5399999618530273</v>
          </cell>
          <cell r="Q228">
            <v>0.019999999552965164</v>
          </cell>
          <cell r="R228">
            <v>0.1899999976158142</v>
          </cell>
          <cell r="S228">
            <v>0.9599999785423279</v>
          </cell>
          <cell r="T228">
            <v>1.7799999713897705</v>
          </cell>
          <cell r="U228">
            <v>4.329999923706055</v>
          </cell>
          <cell r="V228">
            <v>0.03999999910593033</v>
          </cell>
          <cell r="X228">
            <v>-1</v>
          </cell>
          <cell r="Y228">
            <v>8.105263058828845</v>
          </cell>
          <cell r="Z228">
            <v>0.06727399773978526</v>
          </cell>
          <cell r="AA228">
            <v>6.109999895095825</v>
          </cell>
          <cell r="AB228">
            <v>0.12244897912636939</v>
          </cell>
          <cell r="AC228">
            <v>0.19642857020671964</v>
          </cell>
          <cell r="AD228">
            <v>0.18026803686275392</v>
          </cell>
          <cell r="CA228">
            <v>49.2400016784668</v>
          </cell>
          <cell r="CB228">
            <v>0.23000000417232513</v>
          </cell>
          <cell r="CC228">
            <v>2.799999952316284</v>
          </cell>
          <cell r="CE228">
            <v>31.040000915527344</v>
          </cell>
          <cell r="CF228">
            <v>0.5</v>
          </cell>
          <cell r="CG228">
            <v>13.979999542236328</v>
          </cell>
          <cell r="CH228">
            <v>0.9599999785423279</v>
          </cell>
          <cell r="CI228">
            <v>0.07999999821186066</v>
          </cell>
          <cell r="CM228">
            <v>44.53027737476039</v>
          </cell>
          <cell r="CN228">
            <v>43.57256006502709</v>
          </cell>
          <cell r="CO228">
            <v>2.150710406928947</v>
          </cell>
          <cell r="CP228">
            <v>54.27672952804397</v>
          </cell>
          <cell r="CQ228">
            <v>55.35208473150845</v>
          </cell>
          <cell r="CR228">
            <v>1</v>
          </cell>
          <cell r="CS228">
            <v>41.63999938964844</v>
          </cell>
          <cell r="CT228">
            <v>0.8999999761581421</v>
          </cell>
          <cell r="CU228">
            <v>9.90999984741211</v>
          </cell>
          <cell r="CW228">
            <v>20.860000610351562</v>
          </cell>
          <cell r="CX228">
            <v>0.4699999988079071</v>
          </cell>
          <cell r="CY228">
            <v>7.849999904632568</v>
          </cell>
          <cell r="CZ228">
            <v>11.510000228881836</v>
          </cell>
          <cell r="DA228">
            <v>1.2200000286102295</v>
          </cell>
          <cell r="DB228">
            <v>1.2100000381469727</v>
          </cell>
          <cell r="DD228">
            <v>0.009999999776482582</v>
          </cell>
          <cell r="GL228">
            <v>37.189998626708984</v>
          </cell>
          <cell r="GM228">
            <v>0.7599999904632568</v>
          </cell>
          <cell r="GN228">
            <v>20.18000030517578</v>
          </cell>
          <cell r="GO228">
            <v>29.350000381469727</v>
          </cell>
          <cell r="GP228">
            <v>1.3899999856948853</v>
          </cell>
          <cell r="GQ228">
            <v>4.429999828338623</v>
          </cell>
          <cell r="GR228">
            <v>5.789999961853027</v>
          </cell>
          <cell r="GV228">
            <v>0.019999999552965164</v>
          </cell>
          <cell r="GW228">
            <v>1</v>
          </cell>
        </row>
        <row r="229">
          <cell r="A229">
            <v>343</v>
          </cell>
          <cell r="B229">
            <v>8453</v>
          </cell>
          <cell r="C229">
            <v>2000</v>
          </cell>
          <cell r="D229">
            <v>2</v>
          </cell>
          <cell r="E229">
            <v>810</v>
          </cell>
          <cell r="F229" t="str">
            <v>Ni-NiO</v>
          </cell>
          <cell r="G229" t="str">
            <v>Ag75Pd25</v>
          </cell>
          <cell r="H229" t="str">
            <v>Cold-seal</v>
          </cell>
          <cell r="J229">
            <v>240</v>
          </cell>
          <cell r="K229">
            <v>70.93000030517578</v>
          </cell>
          <cell r="M229">
            <v>11.829999923706055</v>
          </cell>
          <cell r="O229">
            <v>0.14000000059604645</v>
          </cell>
          <cell r="P229">
            <v>0.14000000059604645</v>
          </cell>
          <cell r="R229">
            <v>0.5899999737739563</v>
          </cell>
          <cell r="S229">
            <v>0.9900000095367432</v>
          </cell>
          <cell r="T229">
            <v>2.069999933242798</v>
          </cell>
          <cell r="U229">
            <v>5.590000152587891</v>
          </cell>
          <cell r="X229">
            <v>-1</v>
          </cell>
          <cell r="Y229">
            <v>0.23728814715114535</v>
          </cell>
          <cell r="Z229">
            <v>0.08368554656985999</v>
          </cell>
          <cell r="AA229">
            <v>7.6600000858306885</v>
          </cell>
          <cell r="AB229">
            <v>0.07866507381838948</v>
          </cell>
          <cell r="AC229">
            <v>0.016686531536532268</v>
          </cell>
          <cell r="AD229">
            <v>0.8825145833011733</v>
          </cell>
          <cell r="AS229">
            <v>55.849998474121094</v>
          </cell>
          <cell r="AU229">
            <v>27.700000762939453</v>
          </cell>
          <cell r="AW229">
            <v>0.029999999329447746</v>
          </cell>
          <cell r="AY229">
            <v>0.009999999776482582</v>
          </cell>
          <cell r="AZ229">
            <v>11.399999618530273</v>
          </cell>
          <cell r="BA229">
            <v>2.7699999809265137</v>
          </cell>
          <cell r="BB229">
            <v>2.0999999046325684</v>
          </cell>
          <cell r="BE229">
            <v>60.27594134574079</v>
          </cell>
          <cell r="BF229">
            <v>26.503629974012853</v>
          </cell>
          <cell r="BG229">
            <v>13.220428680246357</v>
          </cell>
          <cell r="BH229">
            <v>1</v>
          </cell>
          <cell r="BI229">
            <v>60.13999938964844</v>
          </cell>
          <cell r="BK229">
            <v>0.12999999523162842</v>
          </cell>
          <cell r="BM229">
            <v>0.3199999928474426</v>
          </cell>
          <cell r="BO229">
            <v>25.260000228881836</v>
          </cell>
          <cell r="BP229">
            <v>11.729999542236328</v>
          </cell>
          <cell r="BQ229">
            <v>0.15000000596046448</v>
          </cell>
          <cell r="BR229">
            <v>0.3799999952316284</v>
          </cell>
          <cell r="BU229">
            <v>99.29428895541501</v>
          </cell>
          <cell r="BV229">
            <v>74.5770947782245</v>
          </cell>
          <cell r="BW229">
            <v>24.89286588102664</v>
          </cell>
          <cell r="BX229">
            <v>0.530039340748852</v>
          </cell>
          <cell r="BY229">
            <v>12.976472281262172</v>
          </cell>
          <cell r="BZ229">
            <v>1</v>
          </cell>
          <cell r="CA229">
            <v>60.84000015258789</v>
          </cell>
          <cell r="CC229">
            <v>0.5699999928474426</v>
          </cell>
          <cell r="CE229">
            <v>0.5099999904632568</v>
          </cell>
          <cell r="CG229">
            <v>38.16999816894531</v>
          </cell>
          <cell r="CH229">
            <v>0.5299999713897705</v>
          </cell>
          <cell r="CI229">
            <v>0.07999999821186066</v>
          </cell>
          <cell r="CJ229">
            <v>0.18000000715255737</v>
          </cell>
          <cell r="CM229">
            <v>99.25596958265628</v>
          </cell>
          <cell r="CN229">
            <v>98.28234696279816</v>
          </cell>
          <cell r="CO229">
            <v>0.9809209702468591</v>
          </cell>
          <cell r="CP229">
            <v>0.7367320669549836</v>
          </cell>
          <cell r="CQ229">
            <v>1.2271925520784133</v>
          </cell>
          <cell r="CR229">
            <v>1</v>
          </cell>
          <cell r="CS229">
            <v>60.099998474121094</v>
          </cell>
          <cell r="CU229">
            <v>1.149999976158142</v>
          </cell>
          <cell r="CW229">
            <v>0.36000001430511475</v>
          </cell>
          <cell r="CY229">
            <v>25.610000610351562</v>
          </cell>
          <cell r="CZ229">
            <v>11.930000305175781</v>
          </cell>
          <cell r="DA229">
            <v>0.4300000071525574</v>
          </cell>
          <cell r="DB229">
            <v>0.4099999964237213</v>
          </cell>
        </row>
        <row r="230">
          <cell r="A230">
            <v>343</v>
          </cell>
          <cell r="B230">
            <v>8456</v>
          </cell>
          <cell r="C230">
            <v>5000</v>
          </cell>
          <cell r="D230">
            <v>5</v>
          </cell>
          <cell r="E230">
            <v>810</v>
          </cell>
          <cell r="F230" t="str">
            <v>Ni-NiO</v>
          </cell>
          <cell r="G230" t="str">
            <v>Ag75Pd25</v>
          </cell>
          <cell r="H230" t="str">
            <v>Cold-seal</v>
          </cell>
          <cell r="J230">
            <v>288</v>
          </cell>
          <cell r="K230">
            <v>69.58000183105469</v>
          </cell>
          <cell r="M230">
            <v>15.710000038146973</v>
          </cell>
          <cell r="O230">
            <v>0.23000000417232513</v>
          </cell>
          <cell r="P230">
            <v>0.23000000417232513</v>
          </cell>
          <cell r="R230">
            <v>0.6000000238418579</v>
          </cell>
          <cell r="S230">
            <v>2.680000066757202</v>
          </cell>
          <cell r="T230">
            <v>2.880000114440918</v>
          </cell>
          <cell r="U230">
            <v>3.380000114440918</v>
          </cell>
          <cell r="X230">
            <v>-1</v>
          </cell>
          <cell r="Y230">
            <v>0.3833333250549108</v>
          </cell>
          <cell r="Z230">
            <v>0.170591983465922</v>
          </cell>
          <cell r="AA230">
            <v>6.260000228881836</v>
          </cell>
          <cell r="AB230">
            <v>0.10084626234429014</v>
          </cell>
          <cell r="AC230">
            <v>0.032440055830550624</v>
          </cell>
          <cell r="AD230">
            <v>0.8230036323035773</v>
          </cell>
          <cell r="AS230">
            <v>49.810001373291016</v>
          </cell>
          <cell r="AU230">
            <v>31.809999465942383</v>
          </cell>
          <cell r="AW230">
            <v>0.14000000059604645</v>
          </cell>
          <cell r="AY230">
            <v>0</v>
          </cell>
          <cell r="AZ230">
            <v>15.520000457763672</v>
          </cell>
          <cell r="BA230">
            <v>2.259999990463257</v>
          </cell>
          <cell r="BB230">
            <v>0.3199999928474426</v>
          </cell>
          <cell r="BE230">
            <v>77.6359352298932</v>
          </cell>
          <cell r="BF230">
            <v>20.458129592940193</v>
          </cell>
          <cell r="BG230">
            <v>1.9059351771666009</v>
          </cell>
          <cell r="BH230">
            <v>1</v>
          </cell>
          <cell r="BI230">
            <v>58.709999084472656</v>
          </cell>
          <cell r="BK230">
            <v>1.7300000190734863</v>
          </cell>
          <cell r="BM230">
            <v>0.9900000095367432</v>
          </cell>
          <cell r="BO230">
            <v>24.290000915527344</v>
          </cell>
          <cell r="BP230">
            <v>12.390000343322754</v>
          </cell>
          <cell r="BQ230">
            <v>0.3400000035762787</v>
          </cell>
          <cell r="BR230">
            <v>0.23000000417232513</v>
          </cell>
          <cell r="BU230">
            <v>97.76449898056899</v>
          </cell>
          <cell r="BV230">
            <v>71.96763164335428</v>
          </cell>
          <cell r="BW230">
            <v>26.38674325159883</v>
          </cell>
          <cell r="BX230">
            <v>1.645625105046875</v>
          </cell>
          <cell r="BY230">
            <v>14.83899673084629</v>
          </cell>
          <cell r="BZ230">
            <v>1</v>
          </cell>
          <cell r="CA230">
            <v>59.5099983215332</v>
          </cell>
          <cell r="CC230">
            <v>0.5799999833106995</v>
          </cell>
          <cell r="CE230">
            <v>0.30000001192092896</v>
          </cell>
          <cell r="CG230">
            <v>40.439998626708984</v>
          </cell>
          <cell r="CH230">
            <v>0.47999998927116394</v>
          </cell>
          <cell r="CI230">
            <v>0</v>
          </cell>
          <cell r="CJ230">
            <v>0.019999999552965164</v>
          </cell>
          <cell r="CM230">
            <v>99.58553066200608</v>
          </cell>
          <cell r="CN230">
            <v>98.74654787158951</v>
          </cell>
          <cell r="CO230">
            <v>0.8424745892694794</v>
          </cell>
          <cell r="CP230">
            <v>0.410977539140994</v>
          </cell>
          <cell r="CQ230">
            <v>0.8322148337757337</v>
          </cell>
          <cell r="CR230">
            <v>1</v>
          </cell>
          <cell r="CS230">
            <v>46.650001525878906</v>
          </cell>
          <cell r="CU230">
            <v>22.469999313354492</v>
          </cell>
          <cell r="CW230">
            <v>1.3300000429153442</v>
          </cell>
          <cell r="CY230">
            <v>17.8700008392334</v>
          </cell>
          <cell r="CZ230">
            <v>5</v>
          </cell>
          <cell r="DA230">
            <v>0.3799999952316284</v>
          </cell>
          <cell r="DB230">
            <v>6.300000190734863</v>
          </cell>
        </row>
        <row r="231">
          <cell r="A231">
            <v>343</v>
          </cell>
          <cell r="B231">
            <v>8457</v>
          </cell>
          <cell r="C231">
            <v>5000</v>
          </cell>
          <cell r="D231">
            <v>5</v>
          </cell>
          <cell r="E231">
            <v>830</v>
          </cell>
          <cell r="F231" t="str">
            <v>Ni-NiO</v>
          </cell>
          <cell r="G231" t="str">
            <v>Ag75Pd25</v>
          </cell>
          <cell r="H231" t="str">
            <v>Cold-seal</v>
          </cell>
          <cell r="J231">
            <v>240</v>
          </cell>
          <cell r="K231">
            <v>70.76000213623047</v>
          </cell>
          <cell r="M231">
            <v>14.720000267028809</v>
          </cell>
          <cell r="O231">
            <v>0.15000000596046448</v>
          </cell>
          <cell r="P231">
            <v>0.15000000596046448</v>
          </cell>
          <cell r="R231">
            <v>0.20000000298023224</v>
          </cell>
          <cell r="S231">
            <v>1.6799999475479126</v>
          </cell>
          <cell r="T231">
            <v>3.2300000190734863</v>
          </cell>
          <cell r="U231">
            <v>4.269999980926514</v>
          </cell>
          <cell r="X231">
            <v>-1</v>
          </cell>
          <cell r="Y231">
            <v>0.7500000186264513</v>
          </cell>
          <cell r="Z231">
            <v>0.11413042914889947</v>
          </cell>
          <cell r="AA231">
            <v>7.5</v>
          </cell>
          <cell r="AB231">
            <v>0.035031847853153546</v>
          </cell>
          <cell r="AC231">
            <v>0.019108280992308678</v>
          </cell>
          <cell r="AD231">
            <v>0.7038424751699104</v>
          </cell>
          <cell r="AS231">
            <v>51.880001068115234</v>
          </cell>
          <cell r="AU231">
            <v>29.450000762939453</v>
          </cell>
          <cell r="AW231">
            <v>0.1899999976158142</v>
          </cell>
          <cell r="AY231">
            <v>0</v>
          </cell>
          <cell r="AZ231">
            <v>12.800000190734863</v>
          </cell>
          <cell r="BA231">
            <v>4.079999923706055</v>
          </cell>
          <cell r="BB231">
            <v>0.23000000417232513</v>
          </cell>
          <cell r="BE231">
            <v>62.57001109493719</v>
          </cell>
          <cell r="BF231">
            <v>36.091326097005975</v>
          </cell>
          <cell r="BG231">
            <v>1.3386628080568315</v>
          </cell>
          <cell r="BH231">
            <v>1</v>
          </cell>
          <cell r="BI231">
            <v>60.40999984741211</v>
          </cell>
          <cell r="BK231">
            <v>0.6600000262260437</v>
          </cell>
          <cell r="BM231">
            <v>1.6799999475479126</v>
          </cell>
          <cell r="BO231">
            <v>24.229999542236328</v>
          </cell>
          <cell r="BP231">
            <v>11.979999542236328</v>
          </cell>
          <cell r="BQ231">
            <v>0.2800000011920929</v>
          </cell>
          <cell r="BR231">
            <v>0.11999999731779099</v>
          </cell>
          <cell r="BU231">
            <v>96.25571903161335</v>
          </cell>
          <cell r="BV231">
            <v>71.72100089793594</v>
          </cell>
          <cell r="BW231">
            <v>25.489101718329543</v>
          </cell>
          <cell r="BX231">
            <v>2.7898973837345222</v>
          </cell>
          <cell r="BY231">
            <v>15.534448242899295</v>
          </cell>
          <cell r="BZ231">
            <v>1</v>
          </cell>
          <cell r="CA231">
            <v>60.849998474121094</v>
          </cell>
          <cell r="CC231">
            <v>0.8999999761581421</v>
          </cell>
          <cell r="CE231">
            <v>0.4099999964237213</v>
          </cell>
          <cell r="CG231">
            <v>38.47999954223633</v>
          </cell>
          <cell r="CH231">
            <v>1.1100000143051147</v>
          </cell>
          <cell r="CI231">
            <v>0.029999999329447746</v>
          </cell>
          <cell r="CJ231">
            <v>0.05000000074505806</v>
          </cell>
          <cell r="CM231">
            <v>99.40578109786492</v>
          </cell>
          <cell r="CN231">
            <v>97.39828064463292</v>
          </cell>
          <cell r="CO231">
            <v>2.019500708168688</v>
          </cell>
          <cell r="CP231">
            <v>0.5822186471983944</v>
          </cell>
          <cell r="CQ231">
            <v>1.5919690012827385</v>
          </cell>
          <cell r="CR231">
            <v>1</v>
          </cell>
          <cell r="CS231">
            <v>46.209999084472656</v>
          </cell>
          <cell r="CU231">
            <v>24.170000076293945</v>
          </cell>
          <cell r="CW231">
            <v>1.4199999570846558</v>
          </cell>
          <cell r="CY231">
            <v>15.720000267028809</v>
          </cell>
          <cell r="CZ231">
            <v>5.329999923706055</v>
          </cell>
          <cell r="DA231">
            <v>1.6799999475479126</v>
          </cell>
          <cell r="DB231">
            <v>5.46999979019165</v>
          </cell>
        </row>
        <row r="232">
          <cell r="A232">
            <v>343</v>
          </cell>
          <cell r="B232">
            <v>8458</v>
          </cell>
          <cell r="C232">
            <v>5000</v>
          </cell>
          <cell r="D232">
            <v>5</v>
          </cell>
          <cell r="E232">
            <v>850</v>
          </cell>
          <cell r="F232" t="str">
            <v>Ni-NiO</v>
          </cell>
          <cell r="G232" t="str">
            <v>Ag75Pd25</v>
          </cell>
          <cell r="H232" t="str">
            <v>Cold-seal</v>
          </cell>
          <cell r="J232">
            <v>144</v>
          </cell>
          <cell r="K232">
            <v>71.0199966430664</v>
          </cell>
          <cell r="M232">
            <v>13.020000457763672</v>
          </cell>
          <cell r="O232">
            <v>0.11999999731779099</v>
          </cell>
          <cell r="P232">
            <v>0.11999999731779099</v>
          </cell>
          <cell r="R232">
            <v>0.7300000190734863</v>
          </cell>
          <cell r="S232">
            <v>1.1699999570846558</v>
          </cell>
          <cell r="T232">
            <v>2.5199999809265137</v>
          </cell>
          <cell r="U232">
            <v>5.690000057220459</v>
          </cell>
          <cell r="X232">
            <v>-1</v>
          </cell>
          <cell r="Y232">
            <v>0.16438355367455276</v>
          </cell>
          <cell r="Z232">
            <v>0.08986174469656018</v>
          </cell>
          <cell r="AA232">
            <v>8.210000038146973</v>
          </cell>
          <cell r="AB232">
            <v>0.08719646942349216</v>
          </cell>
          <cell r="AC232">
            <v>0.013245032736802437</v>
          </cell>
          <cell r="AD232">
            <v>0.9155630303661255</v>
          </cell>
          <cell r="CA232">
            <v>59.04999923706055</v>
          </cell>
          <cell r="CC232">
            <v>2.119999885559082</v>
          </cell>
          <cell r="CE232">
            <v>1.590000033378601</v>
          </cell>
          <cell r="CG232">
            <v>37.040000915527344</v>
          </cell>
          <cell r="CH232">
            <v>0.949999988079071</v>
          </cell>
          <cell r="CI232">
            <v>0.03999999910593033</v>
          </cell>
          <cell r="CJ232">
            <v>0.27000001072883606</v>
          </cell>
          <cell r="CM232">
            <v>97.64832676546095</v>
          </cell>
          <cell r="CN232">
            <v>95.92154140058241</v>
          </cell>
          <cell r="CO232">
            <v>1.7683716885656946</v>
          </cell>
          <cell r="CP232">
            <v>2.3100869108518935</v>
          </cell>
          <cell r="CQ232">
            <v>3.1942727551347407</v>
          </cell>
          <cell r="CR232">
            <v>1</v>
          </cell>
          <cell r="CS232">
            <v>52.560001373291016</v>
          </cell>
          <cell r="CU232">
            <v>11.420000076293945</v>
          </cell>
          <cell r="CW232">
            <v>1.0700000524520874</v>
          </cell>
          <cell r="CY232">
            <v>28.6299991607666</v>
          </cell>
          <cell r="CZ232">
            <v>0.20999999344348907</v>
          </cell>
          <cell r="DA232">
            <v>0.1899999976158142</v>
          </cell>
          <cell r="DB232">
            <v>5.920000076293945</v>
          </cell>
        </row>
        <row r="233">
          <cell r="A233">
            <v>343</v>
          </cell>
          <cell r="B233">
            <v>8465</v>
          </cell>
          <cell r="C233">
            <v>2000</v>
          </cell>
          <cell r="D233">
            <v>2</v>
          </cell>
          <cell r="E233">
            <v>850</v>
          </cell>
          <cell r="F233" t="str">
            <v>Ni-NiO</v>
          </cell>
          <cell r="G233" t="str">
            <v>Ag75Pd25</v>
          </cell>
          <cell r="H233" t="str">
            <v>Cold seal</v>
          </cell>
          <cell r="J233">
            <v>96</v>
          </cell>
          <cell r="K233">
            <v>69.55000305175781</v>
          </cell>
          <cell r="M233">
            <v>14.4399995803833</v>
          </cell>
          <cell r="O233">
            <v>2.5999999046325684</v>
          </cell>
          <cell r="P233">
            <v>2.5999999046325684</v>
          </cell>
          <cell r="R233">
            <v>0.5299999713897705</v>
          </cell>
          <cell r="S233">
            <v>2.7100000381469727</v>
          </cell>
          <cell r="T233">
            <v>3.0299999713897705</v>
          </cell>
          <cell r="U233">
            <v>3.7799999713897705</v>
          </cell>
          <cell r="X233">
            <v>-1</v>
          </cell>
          <cell r="Y233">
            <v>4.905660462235169</v>
          </cell>
          <cell r="Z233">
            <v>0.18767313828931825</v>
          </cell>
          <cell r="AA233">
            <v>6.809999942779541</v>
          </cell>
          <cell r="AB233">
            <v>0.18410462344723003</v>
          </cell>
          <cell r="AC233">
            <v>0.2615694116728827</v>
          </cell>
          <cell r="AD233">
            <v>0.2665087290732959</v>
          </cell>
          <cell r="CA233">
            <v>52.27000045776367</v>
          </cell>
          <cell r="CC233">
            <v>0.5899999737739563</v>
          </cell>
          <cell r="CE233">
            <v>24.399999618530273</v>
          </cell>
          <cell r="CG233">
            <v>21.40999984741211</v>
          </cell>
          <cell r="CH233">
            <v>1.5499999523162842</v>
          </cell>
          <cell r="CI233">
            <v>0.009999999776482582</v>
          </cell>
          <cell r="CJ233">
            <v>0.029999999329447746</v>
          </cell>
          <cell r="CM233">
            <v>60.998662902422836</v>
          </cell>
          <cell r="CN233">
            <v>59.12198753066173</v>
          </cell>
          <cell r="CO233">
            <v>3.0765844404870832</v>
          </cell>
          <cell r="CP233">
            <v>37.801428028851184</v>
          </cell>
          <cell r="CQ233">
            <v>39.339720249094725</v>
          </cell>
          <cell r="CR233">
            <v>1</v>
          </cell>
          <cell r="CS233">
            <v>50.029998779296875</v>
          </cell>
          <cell r="CU233">
            <v>7.820000171661377</v>
          </cell>
          <cell r="CW233">
            <v>15.6899995803833</v>
          </cell>
          <cell r="CY233">
            <v>13.109999656677246</v>
          </cell>
          <cell r="CZ233">
            <v>11.789999961853027</v>
          </cell>
          <cell r="DA233">
            <v>1.0800000429153442</v>
          </cell>
          <cell r="DB233">
            <v>0.49000000953674316</v>
          </cell>
        </row>
        <row r="234">
          <cell r="A234">
            <v>343</v>
          </cell>
          <cell r="B234">
            <v>8466</v>
          </cell>
          <cell r="C234">
            <v>5000</v>
          </cell>
          <cell r="D234">
            <v>5</v>
          </cell>
          <cell r="E234">
            <v>800</v>
          </cell>
          <cell r="F234" t="str">
            <v>Ni-NiO</v>
          </cell>
          <cell r="G234" t="str">
            <v>Ag75Pd25</v>
          </cell>
          <cell r="H234" t="str">
            <v>Cold seal</v>
          </cell>
          <cell r="J234">
            <v>96</v>
          </cell>
          <cell r="K234">
            <v>68.94000244140625</v>
          </cell>
          <cell r="M234">
            <v>14.9399995803833</v>
          </cell>
          <cell r="O234">
            <v>2.390000104904175</v>
          </cell>
          <cell r="P234">
            <v>2.390000104904175</v>
          </cell>
          <cell r="R234">
            <v>0.7799999713897705</v>
          </cell>
          <cell r="S234">
            <v>4.010000228881836</v>
          </cell>
          <cell r="T234">
            <v>2.680000066757202</v>
          </cell>
          <cell r="U234">
            <v>3.2300000190734863</v>
          </cell>
          <cell r="X234">
            <v>-1</v>
          </cell>
          <cell r="Y234">
            <v>3.0641028109857174</v>
          </cell>
          <cell r="Z234">
            <v>0.26840698403680646</v>
          </cell>
          <cell r="AA234">
            <v>5.9100000858306885</v>
          </cell>
          <cell r="AB234">
            <v>0.21751101195792563</v>
          </cell>
          <cell r="AC234">
            <v>0.26321586588440515</v>
          </cell>
          <cell r="AD234">
            <v>0.3677750546164277</v>
          </cell>
          <cell r="BI234">
            <v>51.880001068115234</v>
          </cell>
          <cell r="BK234">
            <v>2.2200000286102295</v>
          </cell>
          <cell r="BM234">
            <v>9.020000457763672</v>
          </cell>
          <cell r="BO234">
            <v>13.5600004196167</v>
          </cell>
          <cell r="BP234">
            <v>22.719999313354492</v>
          </cell>
          <cell r="BQ234">
            <v>0.46000000834465027</v>
          </cell>
          <cell r="BR234">
            <v>0</v>
          </cell>
          <cell r="CA234">
            <v>53.06999969482422</v>
          </cell>
          <cell r="CC234">
            <v>2.430000066757202</v>
          </cell>
          <cell r="CE234">
            <v>25.979999542236328</v>
          </cell>
          <cell r="CG234">
            <v>17.790000915527344</v>
          </cell>
          <cell r="CH234">
            <v>1.190000057220459</v>
          </cell>
          <cell r="CI234">
            <v>0.05000000074505806</v>
          </cell>
          <cell r="CJ234">
            <v>0.33000001311302185</v>
          </cell>
          <cell r="CM234">
            <v>54.9658401596577</v>
          </cell>
          <cell r="CN234">
            <v>53.55059087888196</v>
          </cell>
          <cell r="CO234">
            <v>2.5747796752763317</v>
          </cell>
          <cell r="CP234">
            <v>43.874629445841705</v>
          </cell>
          <cell r="CQ234">
            <v>45.16201928347987</v>
          </cell>
          <cell r="CR234">
            <v>1</v>
          </cell>
          <cell r="CS234">
            <v>49.5</v>
          </cell>
          <cell r="CU234">
            <v>6.519999980926514</v>
          </cell>
          <cell r="CW234">
            <v>25.200000762939453</v>
          </cell>
          <cell r="CY234">
            <v>15.010000228881836</v>
          </cell>
          <cell r="CZ234">
            <v>3.3299999237060547</v>
          </cell>
          <cell r="DA234">
            <v>0.10999999940395355</v>
          </cell>
          <cell r="DB234">
            <v>0.3199999928474426</v>
          </cell>
        </row>
        <row r="235">
          <cell r="A235">
            <v>343</v>
          </cell>
          <cell r="B235">
            <v>8472</v>
          </cell>
          <cell r="C235">
            <v>15000</v>
          </cell>
          <cell r="D235">
            <v>15</v>
          </cell>
          <cell r="E235">
            <v>850</v>
          </cell>
          <cell r="F235" t="str">
            <v>~Co-CoO</v>
          </cell>
          <cell r="G235" t="str">
            <v>Ag75Pd25</v>
          </cell>
          <cell r="H235" t="str">
            <v>PC</v>
          </cell>
          <cell r="J235">
            <v>96</v>
          </cell>
          <cell r="K235">
            <v>67.2300033569336</v>
          </cell>
          <cell r="M235">
            <v>14.90999984741211</v>
          </cell>
          <cell r="O235">
            <v>2.7300000190734863</v>
          </cell>
          <cell r="P235">
            <v>2.7300000190734863</v>
          </cell>
          <cell r="R235">
            <v>1.5800000429153442</v>
          </cell>
          <cell r="S235">
            <v>3.450000047683716</v>
          </cell>
          <cell r="T235">
            <v>3.319999933242798</v>
          </cell>
          <cell r="U235">
            <v>4.260000228881836</v>
          </cell>
          <cell r="X235">
            <v>-1</v>
          </cell>
          <cell r="Y235">
            <v>1.7278480664065137</v>
          </cell>
          <cell r="Z235">
            <v>0.23138833554599422</v>
          </cell>
          <cell r="AA235">
            <v>7.580000162124634</v>
          </cell>
          <cell r="AB235">
            <v>0.2476871317865489</v>
          </cell>
          <cell r="AC235">
            <v>0.22960470711656686</v>
          </cell>
          <cell r="AD235">
            <v>0.5077754464828316</v>
          </cell>
          <cell r="AS235">
            <v>57.599998474121094</v>
          </cell>
          <cell r="AU235">
            <v>27.520000457763672</v>
          </cell>
          <cell r="AW235">
            <v>0.36000001430511475</v>
          </cell>
          <cell r="AY235">
            <v>0.03999999910593033</v>
          </cell>
          <cell r="AZ235">
            <v>9.1899995803833</v>
          </cell>
          <cell r="BA235">
            <v>6.409999847412109</v>
          </cell>
          <cell r="BB235">
            <v>0.46000000834465027</v>
          </cell>
          <cell r="BE235">
            <v>43.07003259518559</v>
          </cell>
          <cell r="BF235">
            <v>54.36309284177177</v>
          </cell>
          <cell r="BG235">
            <v>2.5668745630426457</v>
          </cell>
          <cell r="BH235">
            <v>1</v>
          </cell>
          <cell r="BI235">
            <v>49.880001068115234</v>
          </cell>
          <cell r="BK235">
            <v>6.820000171661377</v>
          </cell>
          <cell r="BM235">
            <v>14.75</v>
          </cell>
          <cell r="BO235">
            <v>9.119999885559082</v>
          </cell>
          <cell r="BP235">
            <v>17.93000030517578</v>
          </cell>
          <cell r="BQ235">
            <v>1.2200000286102295</v>
          </cell>
          <cell r="BR235">
            <v>0.12999999523162842</v>
          </cell>
          <cell r="BU235">
            <v>52.42828176532179</v>
          </cell>
          <cell r="BV235">
            <v>30.11572894072178</v>
          </cell>
          <cell r="BW235">
            <v>42.558237793248544</v>
          </cell>
          <cell r="BX235">
            <v>27.326033266029672</v>
          </cell>
          <cell r="BY235">
            <v>48.605152162653944</v>
          </cell>
          <cell r="BZ235">
            <v>1</v>
          </cell>
          <cell r="CA235">
            <v>45.59000015258789</v>
          </cell>
          <cell r="CC235">
            <v>10.3100004196167</v>
          </cell>
          <cell r="CE235">
            <v>29.260000228881836</v>
          </cell>
          <cell r="CG235">
            <v>11.529999732971191</v>
          </cell>
          <cell r="CH235">
            <v>4.159999847412109</v>
          </cell>
          <cell r="CI235">
            <v>0.03999999910593033</v>
          </cell>
          <cell r="CJ235">
            <v>0</v>
          </cell>
          <cell r="CM235">
            <v>41.25853035905226</v>
          </cell>
          <cell r="CN235">
            <v>37.27058852378474</v>
          </cell>
          <cell r="CO235">
            <v>9.665738940680791</v>
          </cell>
          <cell r="CP235">
            <v>53.06367253553447</v>
          </cell>
          <cell r="CQ235">
            <v>57.89654200587487</v>
          </cell>
          <cell r="CR235">
            <v>1</v>
          </cell>
          <cell r="CS235">
            <v>42.97999954223633</v>
          </cell>
          <cell r="CU235">
            <v>16.760000228881836</v>
          </cell>
          <cell r="CW235">
            <v>17.649999618530273</v>
          </cell>
          <cell r="CY235">
            <v>8.710000038146973</v>
          </cell>
          <cell r="CZ235">
            <v>10.329999923706055</v>
          </cell>
          <cell r="DA235">
            <v>1.7999999523162842</v>
          </cell>
          <cell r="DB235">
            <v>1.7699999809265137</v>
          </cell>
          <cell r="GL235">
            <v>38.349998474121094</v>
          </cell>
          <cell r="GN235">
            <v>21.020000457763672</v>
          </cell>
          <cell r="GO235">
            <v>25.3799991607666</v>
          </cell>
          <cell r="GQ235">
            <v>4.429999828338623</v>
          </cell>
          <cell r="GR235">
            <v>10.229999542236328</v>
          </cell>
          <cell r="GS235">
            <v>0.019999999552965164</v>
          </cell>
          <cell r="GT235">
            <v>0</v>
          </cell>
          <cell r="GW235">
            <v>1</v>
          </cell>
        </row>
        <row r="236">
          <cell r="A236">
            <v>344</v>
          </cell>
          <cell r="B236">
            <v>8505</v>
          </cell>
          <cell r="C236">
            <v>8000</v>
          </cell>
          <cell r="D236">
            <v>8</v>
          </cell>
          <cell r="E236">
            <v>900</v>
          </cell>
          <cell r="F236" t="str">
            <v>&gt;NNO,&lt;MH</v>
          </cell>
          <cell r="G236" t="str">
            <v>Ag60Pd40?</v>
          </cell>
          <cell r="H236" t="str">
            <v>Int. heat</v>
          </cell>
          <cell r="J236">
            <v>120</v>
          </cell>
          <cell r="K236">
            <v>64.55000305175781</v>
          </cell>
          <cell r="M236">
            <v>16.389999389648438</v>
          </cell>
          <cell r="O236">
            <v>1</v>
          </cell>
          <cell r="P236">
            <v>1</v>
          </cell>
          <cell r="R236">
            <v>0.6499999761581421</v>
          </cell>
          <cell r="S236">
            <v>2.4000000953674316</v>
          </cell>
          <cell r="T236">
            <v>3.549999952316284</v>
          </cell>
          <cell r="U236">
            <v>4.210000038146973</v>
          </cell>
          <cell r="X236">
            <v>-1</v>
          </cell>
          <cell r="Y236">
            <v>1.5384615948919735</v>
          </cell>
          <cell r="Z236">
            <v>0.14643076172920536</v>
          </cell>
          <cell r="AA236">
            <v>7.759999990463257</v>
          </cell>
          <cell r="AB236">
            <v>0.12221041235253505</v>
          </cell>
          <cell r="AC236">
            <v>0.10626992598800654</v>
          </cell>
          <cell r="AD236">
            <v>0.5367332188640326</v>
          </cell>
          <cell r="CS236">
            <v>45.119998931884766</v>
          </cell>
          <cell r="CU236">
            <v>13.0600004196167</v>
          </cell>
          <cell r="CW236">
            <v>8.970000267028809</v>
          </cell>
          <cell r="CY236">
            <v>15.289999961853027</v>
          </cell>
          <cell r="CZ236">
            <v>11.600000381469727</v>
          </cell>
          <cell r="DA236">
            <v>2.309999942779541</v>
          </cell>
          <cell r="DB236">
            <v>1.090000033378601</v>
          </cell>
        </row>
        <row r="237">
          <cell r="A237">
            <v>344</v>
          </cell>
          <cell r="B237">
            <v>8506</v>
          </cell>
          <cell r="C237">
            <v>8000</v>
          </cell>
          <cell r="D237">
            <v>8</v>
          </cell>
          <cell r="E237">
            <v>900</v>
          </cell>
          <cell r="F237" t="str">
            <v>&gt;NNO,&lt;MH</v>
          </cell>
          <cell r="G237" t="str">
            <v>Ag60Pd40?</v>
          </cell>
          <cell r="H237" t="str">
            <v>Int. heat</v>
          </cell>
          <cell r="J237">
            <v>216</v>
          </cell>
          <cell r="K237">
            <v>62.209999084472656</v>
          </cell>
          <cell r="M237">
            <v>17.18000030517578</v>
          </cell>
          <cell r="O237">
            <v>1.6200000047683716</v>
          </cell>
          <cell r="P237">
            <v>1.6200000047683716</v>
          </cell>
          <cell r="R237">
            <v>0.75</v>
          </cell>
          <cell r="S237">
            <v>3.180000066757202</v>
          </cell>
          <cell r="T237">
            <v>3.6700000762939453</v>
          </cell>
          <cell r="U237">
            <v>3.6700000762939453</v>
          </cell>
          <cell r="X237">
            <v>-1</v>
          </cell>
          <cell r="Y237">
            <v>2.1600000063578286</v>
          </cell>
          <cell r="Z237">
            <v>0.18509895286783962</v>
          </cell>
          <cell r="AA237">
            <v>7.340000152587891</v>
          </cell>
          <cell r="AB237">
            <v>0.16065911195710283</v>
          </cell>
          <cell r="AC237">
            <v>0.16683830880693296</v>
          </cell>
          <cell r="AD237">
            <v>0.4521154085721964</v>
          </cell>
          <cell r="CS237">
            <v>42.560001373291016</v>
          </cell>
          <cell r="CU237">
            <v>13.859999656677246</v>
          </cell>
          <cell r="CW237">
            <v>12.390000343322754</v>
          </cell>
          <cell r="CY237">
            <v>14.5600004196167</v>
          </cell>
          <cell r="CZ237">
            <v>11.720000267028809</v>
          </cell>
          <cell r="DA237">
            <v>2.390000104904175</v>
          </cell>
          <cell r="DB237">
            <v>1.1200000047683716</v>
          </cell>
        </row>
        <row r="238">
          <cell r="A238">
            <v>344</v>
          </cell>
          <cell r="B238">
            <v>8507</v>
          </cell>
          <cell r="C238">
            <v>8000</v>
          </cell>
          <cell r="D238">
            <v>8</v>
          </cell>
          <cell r="E238">
            <v>900</v>
          </cell>
          <cell r="F238" t="str">
            <v>&gt;NNO,&lt;MH</v>
          </cell>
          <cell r="G238" t="str">
            <v>Ag60Pd40?</v>
          </cell>
          <cell r="H238" t="str">
            <v>Int. heat</v>
          </cell>
          <cell r="J238">
            <v>216</v>
          </cell>
          <cell r="K238">
            <v>61.5</v>
          </cell>
          <cell r="M238">
            <v>17.100000381469727</v>
          </cell>
          <cell r="O238">
            <v>1.7000000476837158</v>
          </cell>
          <cell r="P238">
            <v>1.7000000476837158</v>
          </cell>
          <cell r="R238">
            <v>0.8500000238418579</v>
          </cell>
          <cell r="S238">
            <v>3.1500000953674316</v>
          </cell>
          <cell r="T238">
            <v>3.549999952316284</v>
          </cell>
          <cell r="U238">
            <v>3.5299999713897705</v>
          </cell>
          <cell r="X238">
            <v>-1</v>
          </cell>
          <cell r="Y238">
            <v>2</v>
          </cell>
          <cell r="Z238">
            <v>0.18421052778343228</v>
          </cell>
          <cell r="AA238">
            <v>7.079999923706055</v>
          </cell>
          <cell r="AB238">
            <v>0.17653167689776578</v>
          </cell>
          <cell r="AC238">
            <v>0.17653167689776578</v>
          </cell>
          <cell r="AD238">
            <v>0.4712402439824228</v>
          </cell>
          <cell r="CS238">
            <v>43.4900016784668</v>
          </cell>
          <cell r="CU238">
            <v>13.180000305175781</v>
          </cell>
          <cell r="CW238">
            <v>11.380000114440918</v>
          </cell>
          <cell r="CY238">
            <v>15.779999732971191</v>
          </cell>
          <cell r="CZ238">
            <v>11.680000305175781</v>
          </cell>
          <cell r="DA238">
            <v>2.240000009536743</v>
          </cell>
          <cell r="DB238">
            <v>1.1200000047683716</v>
          </cell>
        </row>
        <row r="239">
          <cell r="A239">
            <v>354</v>
          </cell>
          <cell r="B239">
            <v>8662</v>
          </cell>
          <cell r="C239">
            <v>15000</v>
          </cell>
          <cell r="D239">
            <v>15</v>
          </cell>
          <cell r="E239">
            <v>1000</v>
          </cell>
          <cell r="F239" t="str">
            <v>ND</v>
          </cell>
          <cell r="H239" t="str">
            <v>PC</v>
          </cell>
          <cell r="J239">
            <v>72</v>
          </cell>
          <cell r="K239">
            <v>53.29999923706055</v>
          </cell>
          <cell r="M239">
            <v>21.600000381469727</v>
          </cell>
          <cell r="R239">
            <v>13.100000381469727</v>
          </cell>
          <cell r="S239">
            <v>11.100000381469727</v>
          </cell>
          <cell r="T239">
            <v>0.8999999761581421</v>
          </cell>
          <cell r="X239">
            <v>13</v>
          </cell>
          <cell r="Y239">
            <v>0</v>
          </cell>
          <cell r="Z239">
            <v>0.5138888974739199</v>
          </cell>
          <cell r="AA239">
            <v>0.8999999761581421</v>
          </cell>
          <cell r="AB239">
            <v>0.9357142890594443</v>
          </cell>
          <cell r="AC239">
            <v>0</v>
          </cell>
          <cell r="AD239">
            <v>1</v>
          </cell>
          <cell r="AE239">
            <v>42.70000076293945</v>
          </cell>
          <cell r="AG239">
            <v>0.009999999776482582</v>
          </cell>
          <cell r="AJ239">
            <v>57.29999923706055</v>
          </cell>
          <cell r="AK239">
            <v>0.009999999776482582</v>
          </cell>
          <cell r="AL239">
            <v>0.009999999776482582</v>
          </cell>
          <cell r="AP239">
            <v>100.00000000000001</v>
          </cell>
          <cell r="AQ239">
            <v>99.9874571655242</v>
          </cell>
          <cell r="AR239">
            <v>1</v>
          </cell>
          <cell r="CS239">
            <v>45.29999923706055</v>
          </cell>
          <cell r="CU239">
            <v>14.899999618530273</v>
          </cell>
          <cell r="CY239">
            <v>21.700000762939453</v>
          </cell>
          <cell r="CZ239">
            <v>10.5</v>
          </cell>
          <cell r="DA239">
            <v>2.700000047683716</v>
          </cell>
          <cell r="GX239">
            <v>100</v>
          </cell>
        </row>
        <row r="240">
          <cell r="A240">
            <v>363</v>
          </cell>
          <cell r="B240">
            <v>8909</v>
          </cell>
          <cell r="C240">
            <v>20000</v>
          </cell>
          <cell r="D240">
            <v>20</v>
          </cell>
          <cell r="E240">
            <v>900</v>
          </cell>
          <cell r="F240" t="str">
            <v>ND</v>
          </cell>
          <cell r="G240" t="str">
            <v>Ag70Pd30</v>
          </cell>
          <cell r="H240" t="str">
            <v>1/2" PC</v>
          </cell>
          <cell r="I240" t="str">
            <v>Traces-IPMA</v>
          </cell>
          <cell r="J240">
            <v>48</v>
          </cell>
          <cell r="K240">
            <v>53.97999954223633</v>
          </cell>
          <cell r="L240">
            <v>0.07000000029802322</v>
          </cell>
          <cell r="M240">
            <v>15.65999984741211</v>
          </cell>
          <cell r="O240">
            <v>1.690000057220459</v>
          </cell>
          <cell r="P240">
            <v>1.690000057220459</v>
          </cell>
          <cell r="R240">
            <v>0.8199999928474426</v>
          </cell>
          <cell r="S240">
            <v>3.690000057220459</v>
          </cell>
          <cell r="T240">
            <v>2.5999999046325684</v>
          </cell>
          <cell r="U240">
            <v>0.3400000035762787</v>
          </cell>
          <cell r="X240">
            <v>-1</v>
          </cell>
          <cell r="Y240">
            <v>2.0609756975142757</v>
          </cell>
          <cell r="Z240">
            <v>0.23563218985792322</v>
          </cell>
          <cell r="AA240">
            <v>2.939999908208847</v>
          </cell>
          <cell r="AB240">
            <v>0.3055045934319848</v>
          </cell>
          <cell r="AC240">
            <v>0.3100917559923845</v>
          </cell>
          <cell r="AD240">
            <v>0.46376402130907673</v>
          </cell>
          <cell r="CS240">
            <v>46.90999984741211</v>
          </cell>
          <cell r="CU240">
            <v>9.850000381469727</v>
          </cell>
          <cell r="CW240">
            <v>13.390000343322754</v>
          </cell>
          <cell r="CY240">
            <v>15.039999961853027</v>
          </cell>
          <cell r="CZ240">
            <v>7.920000076293945</v>
          </cell>
          <cell r="DA240">
            <v>2.309999942779541</v>
          </cell>
          <cell r="DB240">
            <v>0.11999999731779099</v>
          </cell>
          <cell r="GX240">
            <v>-1</v>
          </cell>
        </row>
        <row r="241">
          <cell r="A241">
            <v>376</v>
          </cell>
          <cell r="B241">
            <v>9126</v>
          </cell>
          <cell r="C241">
            <v>5940</v>
          </cell>
          <cell r="D241">
            <v>5.94</v>
          </cell>
          <cell r="E241">
            <v>795</v>
          </cell>
          <cell r="F241" t="str">
            <v>QFM</v>
          </cell>
          <cell r="G241" t="str">
            <v>Au caps</v>
          </cell>
          <cell r="H241" t="str">
            <v>3/4" PC</v>
          </cell>
          <cell r="I241" t="str">
            <v>H2O=100-sum</v>
          </cell>
          <cell r="J241">
            <v>236</v>
          </cell>
          <cell r="K241">
            <v>69.4000015258789</v>
          </cell>
          <cell r="L241">
            <v>0.2800000011920929</v>
          </cell>
          <cell r="M241">
            <v>17.899999618530273</v>
          </cell>
          <cell r="O241">
            <v>3.25</v>
          </cell>
          <cell r="P241">
            <v>3.25</v>
          </cell>
          <cell r="Q241">
            <v>0</v>
          </cell>
          <cell r="R241">
            <v>0.7699999809265137</v>
          </cell>
          <cell r="S241">
            <v>4.929999828338623</v>
          </cell>
          <cell r="T241">
            <v>2.9200000762939453</v>
          </cell>
          <cell r="U241">
            <v>0.5199999809265137</v>
          </cell>
          <cell r="X241">
            <v>12.899999618530273</v>
          </cell>
          <cell r="Y241">
            <v>4.220779325331138</v>
          </cell>
          <cell r="Z241">
            <v>0.2754189906928844</v>
          </cell>
          <cell r="AA241">
            <v>3.440000057220459</v>
          </cell>
          <cell r="AB241">
            <v>0.32104557220906127</v>
          </cell>
          <cell r="AC241">
            <v>0.4356568342333794</v>
          </cell>
          <cell r="AD241">
            <v>0.2969135684502354</v>
          </cell>
          <cell r="CS241">
            <v>43.29999923706055</v>
          </cell>
          <cell r="CT241">
            <v>1.2899999618530273</v>
          </cell>
          <cell r="CU241">
            <v>12.699999809265137</v>
          </cell>
          <cell r="CW241">
            <v>14.699999809265137</v>
          </cell>
          <cell r="CX241">
            <v>0.10999999940395355</v>
          </cell>
          <cell r="CY241">
            <v>12.399999618530273</v>
          </cell>
          <cell r="CZ241">
            <v>11.100000381469727</v>
          </cell>
          <cell r="DA241">
            <v>2.0399999618530273</v>
          </cell>
          <cell r="DB241">
            <v>0.17000000178813934</v>
          </cell>
          <cell r="GX241">
            <v>100</v>
          </cell>
        </row>
        <row r="242">
          <cell r="A242">
            <v>377</v>
          </cell>
          <cell r="B242">
            <v>9143</v>
          </cell>
          <cell r="C242">
            <v>5000</v>
          </cell>
          <cell r="D242">
            <v>5</v>
          </cell>
          <cell r="E242">
            <v>975</v>
          </cell>
          <cell r="F242" t="str">
            <v>~NiNiO+1.3</v>
          </cell>
          <cell r="G242" t="str">
            <v>Au90Pd10 caps.</v>
          </cell>
          <cell r="H242" t="str">
            <v>PC</v>
          </cell>
          <cell r="I242" t="str">
            <v>1wt% H2O total</v>
          </cell>
          <cell r="J242">
            <v>50</v>
          </cell>
          <cell r="K242">
            <v>63.400001525878906</v>
          </cell>
          <cell r="L242">
            <v>0.5899999737739563</v>
          </cell>
          <cell r="M242">
            <v>18.399999618530273</v>
          </cell>
          <cell r="N242">
            <v>3.490000009536743</v>
          </cell>
          <cell r="O242">
            <v>3.141000008583069</v>
          </cell>
          <cell r="P242">
            <v>3.141000008583069</v>
          </cell>
          <cell r="R242">
            <v>2.509999990463257</v>
          </cell>
          <cell r="S242">
            <v>5.489999771118164</v>
          </cell>
          <cell r="T242">
            <v>4.360000133514404</v>
          </cell>
          <cell r="U242">
            <v>1.0199999809265137</v>
          </cell>
          <cell r="V242">
            <v>0.7300000190734863</v>
          </cell>
          <cell r="X242">
            <v>8.399999618530273</v>
          </cell>
          <cell r="Y242">
            <v>1.2513944304849787</v>
          </cell>
          <cell r="Z242">
            <v>0.2983695589639738</v>
          </cell>
          <cell r="AA242">
            <v>5.380000114440918</v>
          </cell>
          <cell r="AB242">
            <v>0.36991206171466695</v>
          </cell>
          <cell r="AC242">
            <v>0.28474299485707294</v>
          </cell>
          <cell r="AD242">
            <v>0.5875199983544621</v>
          </cell>
          <cell r="AS242">
            <v>49.900001525878906</v>
          </cell>
          <cell r="AU242">
            <v>32.599998474121094</v>
          </cell>
          <cell r="AW242">
            <v>1.2000000476837158</v>
          </cell>
          <cell r="AY242">
            <v>0</v>
          </cell>
          <cell r="AZ242">
            <v>15.300000190734863</v>
          </cell>
          <cell r="BA242">
            <v>2.700000047683716</v>
          </cell>
          <cell r="BB242">
            <v>0.10000000149011612</v>
          </cell>
          <cell r="BE242">
            <v>75.35079096432642</v>
          </cell>
          <cell r="BF242">
            <v>24.062823183354332</v>
          </cell>
          <cell r="BG242">
            <v>0.5863858523192462</v>
          </cell>
          <cell r="BH242">
            <v>1</v>
          </cell>
          <cell r="BI242">
            <v>50.400001525878906</v>
          </cell>
          <cell r="BJ242">
            <v>0.8999999761581421</v>
          </cell>
          <cell r="BK242">
            <v>4.800000190734863</v>
          </cell>
          <cell r="BM242">
            <v>10.399999618530273</v>
          </cell>
          <cell r="BO242">
            <v>14.800000190734863</v>
          </cell>
          <cell r="BP242">
            <v>17.200000762939453</v>
          </cell>
          <cell r="BQ242">
            <v>0.4000000059604645</v>
          </cell>
          <cell r="BU242">
            <v>71.72380587830979</v>
          </cell>
          <cell r="BV242">
            <v>44.85123291679651</v>
          </cell>
          <cell r="BW242">
            <v>37.46674152666499</v>
          </cell>
          <cell r="BX242">
            <v>17.6820255565385</v>
          </cell>
          <cell r="BY242">
            <v>36.41539631987099</v>
          </cell>
          <cell r="BZ242">
            <v>1</v>
          </cell>
          <cell r="CA242">
            <v>53.900001525878906</v>
          </cell>
          <cell r="CB242">
            <v>0.30000001192092896</v>
          </cell>
          <cell r="CC242">
            <v>5.599999904632568</v>
          </cell>
          <cell r="CE242">
            <v>9.800000190734863</v>
          </cell>
          <cell r="CG242">
            <v>29.100000381469727</v>
          </cell>
          <cell r="CH242">
            <v>1.7999999523162842</v>
          </cell>
          <cell r="CI242">
            <v>0</v>
          </cell>
          <cell r="CM242">
            <v>84.1086812515713</v>
          </cell>
          <cell r="CN242">
            <v>81.07673588301829</v>
          </cell>
          <cell r="CO242">
            <v>3.6047948005323973</v>
          </cell>
          <cell r="CP242">
            <v>15.318469316449306</v>
          </cell>
          <cell r="CQ242">
            <v>17.120866716715504</v>
          </cell>
          <cell r="CR242">
            <v>1</v>
          </cell>
          <cell r="CS242">
            <v>44.70000076293945</v>
          </cell>
          <cell r="CT242">
            <v>1.7000000476837158</v>
          </cell>
          <cell r="CU242">
            <v>11.800000190734863</v>
          </cell>
          <cell r="CW242">
            <v>8.399999618530273</v>
          </cell>
          <cell r="CY242">
            <v>15.300000190734863</v>
          </cell>
          <cell r="CZ242">
            <v>12</v>
          </cell>
          <cell r="DA242">
            <v>2.200000047683716</v>
          </cell>
          <cell r="DB242">
            <v>0.20000000298023224</v>
          </cell>
          <cell r="EX242">
            <v>0.30000001192092896</v>
          </cell>
          <cell r="EY242">
            <v>14.399999618530273</v>
          </cell>
          <cell r="EZ242">
            <v>1.7000000476837158</v>
          </cell>
          <cell r="FA242">
            <v>45</v>
          </cell>
          <cell r="FB242">
            <v>29.399999618530273</v>
          </cell>
          <cell r="FD242">
            <v>2.5999999046325684</v>
          </cell>
          <cell r="FE242">
            <v>0.30000001192092896</v>
          </cell>
          <cell r="FF242">
            <v>0.699999988079071</v>
          </cell>
          <cell r="GK242">
            <v>1</v>
          </cell>
        </row>
        <row r="243">
          <cell r="A243">
            <v>377</v>
          </cell>
          <cell r="B243">
            <v>9145</v>
          </cell>
          <cell r="C243">
            <v>5000</v>
          </cell>
          <cell r="D243">
            <v>5</v>
          </cell>
          <cell r="E243">
            <v>875</v>
          </cell>
          <cell r="F243" t="str">
            <v>~NiNiO+1.3</v>
          </cell>
          <cell r="G243" t="str">
            <v>Au90Pd10 caps.</v>
          </cell>
          <cell r="H243" t="str">
            <v>PC</v>
          </cell>
          <cell r="I243" t="str">
            <v>1wt% H2O total</v>
          </cell>
          <cell r="J243">
            <v>117</v>
          </cell>
          <cell r="K243">
            <v>77.0999984741211</v>
          </cell>
          <cell r="L243">
            <v>0.15000000596046448</v>
          </cell>
          <cell r="M243">
            <v>13.5</v>
          </cell>
          <cell r="N243">
            <v>1.2200000286102295</v>
          </cell>
          <cell r="O243">
            <v>1.0980000257492066</v>
          </cell>
          <cell r="P243">
            <v>1.0980000257492066</v>
          </cell>
          <cell r="R243">
            <v>0.5299999713897705</v>
          </cell>
          <cell r="S243">
            <v>2.0399999618530273</v>
          </cell>
          <cell r="T243">
            <v>3.240000009536743</v>
          </cell>
          <cell r="U243">
            <v>2.0199999809265137</v>
          </cell>
          <cell r="V243">
            <v>0.2199999988079071</v>
          </cell>
          <cell r="X243">
            <v>8.100000381469727</v>
          </cell>
          <cell r="Y243">
            <v>2.071698273624471</v>
          </cell>
          <cell r="Z243">
            <v>0.15111110828540944</v>
          </cell>
          <cell r="AA243">
            <v>5.259999990463257</v>
          </cell>
          <cell r="AB243">
            <v>0.15664924306133488</v>
          </cell>
          <cell r="AC243">
            <v>0.15940766953041605</v>
          </cell>
          <cell r="AD243">
            <v>0.46247378477145273</v>
          </cell>
          <cell r="AS243">
            <v>48.70000076293945</v>
          </cell>
          <cell r="AU243">
            <v>32.29999923706055</v>
          </cell>
          <cell r="AW243">
            <v>1</v>
          </cell>
          <cell r="AY243">
            <v>0.20000000298023224</v>
          </cell>
          <cell r="AZ243">
            <v>15.600000381469727</v>
          </cell>
          <cell r="BA243">
            <v>2.700000047683716</v>
          </cell>
          <cell r="BB243">
            <v>0.10000000149011612</v>
          </cell>
          <cell r="BE243">
            <v>75.70967263502962</v>
          </cell>
          <cell r="BF243">
            <v>23.71247903343131</v>
          </cell>
          <cell r="BG243">
            <v>0.5778483315390694</v>
          </cell>
          <cell r="BH243">
            <v>1</v>
          </cell>
          <cell r="CA243">
            <v>55.70000076293945</v>
          </cell>
          <cell r="CB243">
            <v>0.10000000149011612</v>
          </cell>
          <cell r="CC243">
            <v>1.5</v>
          </cell>
          <cell r="CE243">
            <v>8.399999618530273</v>
          </cell>
          <cell r="CG243">
            <v>30.700000762939453</v>
          </cell>
          <cell r="CH243">
            <v>1.7999999523162842</v>
          </cell>
          <cell r="CI243">
            <v>0.10000000149011612</v>
          </cell>
          <cell r="CM243">
            <v>86.69218234347949</v>
          </cell>
          <cell r="CN243">
            <v>83.6364560010567</v>
          </cell>
          <cell r="CO243">
            <v>3.524800345105891</v>
          </cell>
          <cell r="CP243">
            <v>12.838743653837419</v>
          </cell>
          <cell r="CQ243">
            <v>14.601143826390365</v>
          </cell>
          <cell r="CR243">
            <v>1</v>
          </cell>
          <cell r="CS243">
            <v>46.599998474121094</v>
          </cell>
          <cell r="CT243">
            <v>1.7000000476837158</v>
          </cell>
          <cell r="CU243">
            <v>9.600000381469727</v>
          </cell>
          <cell r="CW243">
            <v>10.100000381469727</v>
          </cell>
          <cell r="CY243">
            <v>16</v>
          </cell>
          <cell r="CZ243">
            <v>11</v>
          </cell>
          <cell r="DA243">
            <v>1.600000023841858</v>
          </cell>
          <cell r="DB243">
            <v>0.10000000149011612</v>
          </cell>
          <cell r="EX243">
            <v>0.10000000149011612</v>
          </cell>
          <cell r="EY243">
            <v>8.800000190734863</v>
          </cell>
          <cell r="EZ243">
            <v>1</v>
          </cell>
          <cell r="FA243">
            <v>53.29999923706055</v>
          </cell>
          <cell r="FB243">
            <v>30.399999618530273</v>
          </cell>
          <cell r="FD243">
            <v>1</v>
          </cell>
          <cell r="FE243">
            <v>0.5</v>
          </cell>
          <cell r="FF243">
            <v>0</v>
          </cell>
          <cell r="GK243">
            <v>1</v>
          </cell>
        </row>
        <row r="244">
          <cell r="A244">
            <v>377</v>
          </cell>
          <cell r="B244">
            <v>9153</v>
          </cell>
          <cell r="C244">
            <v>5000</v>
          </cell>
          <cell r="D244">
            <v>5</v>
          </cell>
          <cell r="E244">
            <v>975</v>
          </cell>
          <cell r="F244" t="str">
            <v>~NiNiO+1.3</v>
          </cell>
          <cell r="G244" t="str">
            <v>Ag70Pd30 caps.</v>
          </cell>
          <cell r="H244" t="str">
            <v>PC</v>
          </cell>
          <cell r="I244" t="str">
            <v>2wt% H2O total</v>
          </cell>
          <cell r="J244">
            <v>76</v>
          </cell>
          <cell r="K244">
            <v>64.5</v>
          </cell>
          <cell r="L244">
            <v>0.3100000023841858</v>
          </cell>
          <cell r="M244">
            <v>18.700000762939453</v>
          </cell>
          <cell r="N244">
            <v>2.740000009536743</v>
          </cell>
          <cell r="O244">
            <v>2.466000008583069</v>
          </cell>
          <cell r="P244">
            <v>2.466000008583069</v>
          </cell>
          <cell r="R244">
            <v>2.630000114440918</v>
          </cell>
          <cell r="S244">
            <v>5.610000133514404</v>
          </cell>
          <cell r="T244">
            <v>4.21999979019165</v>
          </cell>
          <cell r="U244">
            <v>0.7300000190734863</v>
          </cell>
          <cell r="V244">
            <v>0.5199999809265137</v>
          </cell>
          <cell r="X244">
            <v>10.300000190734863</v>
          </cell>
          <cell r="Y244">
            <v>0.9376425480145989</v>
          </cell>
          <cell r="Z244">
            <v>0.29999999490013757</v>
          </cell>
          <cell r="AA244">
            <v>4.949999809265137</v>
          </cell>
          <cell r="AB244">
            <v>0.38453117108992585</v>
          </cell>
          <cell r="AC244">
            <v>0.24547083667172154</v>
          </cell>
          <cell r="AD244">
            <v>0.6552884447731634</v>
          </cell>
          <cell r="AS244">
            <v>49.79999923706055</v>
          </cell>
          <cell r="AU244">
            <v>31.5</v>
          </cell>
          <cell r="AW244">
            <v>1</v>
          </cell>
          <cell r="AY244">
            <v>0.4000000059604645</v>
          </cell>
          <cell r="AZ244">
            <v>14.399999618530273</v>
          </cell>
          <cell r="BA244">
            <v>2.5</v>
          </cell>
          <cell r="BB244">
            <v>0.10000000149011612</v>
          </cell>
          <cell r="BE244">
            <v>75.61791670937889</v>
          </cell>
          <cell r="BF244">
            <v>23.75683957975302</v>
          </cell>
          <cell r="BG244">
            <v>0.6252437108680908</v>
          </cell>
          <cell r="BH244">
            <v>1</v>
          </cell>
          <cell r="BI244">
            <v>50.79999923706055</v>
          </cell>
          <cell r="BJ244">
            <v>0.4000000059604645</v>
          </cell>
          <cell r="BK244">
            <v>5.800000190734863</v>
          </cell>
          <cell r="BM244">
            <v>6</v>
          </cell>
          <cell r="BO244">
            <v>15.800000190734863</v>
          </cell>
          <cell r="BP244">
            <v>19.899999618530273</v>
          </cell>
          <cell r="BQ244">
            <v>0.6000000238418579</v>
          </cell>
          <cell r="BR244">
            <v>0.10000000149011612</v>
          </cell>
          <cell r="BU244">
            <v>82.43687793876238</v>
          </cell>
          <cell r="BV244">
            <v>47.20618390144852</v>
          </cell>
          <cell r="BW244">
            <v>42.736569989325304</v>
          </cell>
          <cell r="BX244">
            <v>10.057246109226169</v>
          </cell>
          <cell r="BY244">
            <v>31.425531103888822</v>
          </cell>
          <cell r="BZ244">
            <v>1</v>
          </cell>
          <cell r="CA244">
            <v>53.79999923706055</v>
          </cell>
          <cell r="CB244">
            <v>0.20000000298023224</v>
          </cell>
          <cell r="CC244">
            <v>4.800000190734863</v>
          </cell>
          <cell r="CE244">
            <v>7.300000190734863</v>
          </cell>
          <cell r="CG244">
            <v>31</v>
          </cell>
          <cell r="CH244">
            <v>1.2000000476837158</v>
          </cell>
          <cell r="CI244">
            <v>0</v>
          </cell>
          <cell r="CM244">
            <v>88.33036604779163</v>
          </cell>
          <cell r="CN244">
            <v>86.21151860755332</v>
          </cell>
          <cell r="CO244">
            <v>2.398775794829027</v>
          </cell>
          <cell r="CP244">
            <v>11.389705597617644</v>
          </cell>
          <cell r="CQ244">
            <v>12.589093495032158</v>
          </cell>
          <cell r="CR244">
            <v>1</v>
          </cell>
          <cell r="CS244">
            <v>42.70000076293945</v>
          </cell>
          <cell r="CT244">
            <v>1</v>
          </cell>
          <cell r="CU244">
            <v>12.800000190734863</v>
          </cell>
          <cell r="CW244">
            <v>7.699999809265137</v>
          </cell>
          <cell r="CY244">
            <v>16.5</v>
          </cell>
          <cell r="CZ244">
            <v>11.5</v>
          </cell>
          <cell r="DA244">
            <v>2</v>
          </cell>
          <cell r="DB244">
            <v>0.20000000298023224</v>
          </cell>
          <cell r="EX244">
            <v>0.30000001192092896</v>
          </cell>
          <cell r="EY244">
            <v>7.099999904632568</v>
          </cell>
          <cell r="EZ244">
            <v>2.200000047683716</v>
          </cell>
          <cell r="FA244">
            <v>50.099998474121094</v>
          </cell>
          <cell r="FB244">
            <v>28.299999237060547</v>
          </cell>
          <cell r="FD244">
            <v>2.0999999046325684</v>
          </cell>
          <cell r="FE244">
            <v>0.30000001192092896</v>
          </cell>
          <cell r="FF244">
            <v>0.20000000298023224</v>
          </cell>
          <cell r="GK244">
            <v>1</v>
          </cell>
        </row>
        <row r="245">
          <cell r="A245">
            <v>377</v>
          </cell>
          <cell r="B245">
            <v>9154</v>
          </cell>
          <cell r="C245">
            <v>5000</v>
          </cell>
          <cell r="D245">
            <v>5</v>
          </cell>
          <cell r="E245">
            <v>975</v>
          </cell>
          <cell r="F245" t="str">
            <v>~NiNiO+1.3</v>
          </cell>
          <cell r="G245" t="str">
            <v>Au90Pd10 caps.</v>
          </cell>
          <cell r="H245" t="str">
            <v>PC</v>
          </cell>
          <cell r="I245" t="str">
            <v>2wt% H2O total</v>
          </cell>
          <cell r="J245">
            <v>76</v>
          </cell>
          <cell r="K245">
            <v>63.400001525878906</v>
          </cell>
          <cell r="L245">
            <v>0.3499999940395355</v>
          </cell>
          <cell r="M245">
            <v>18.899999618530273</v>
          </cell>
          <cell r="N245">
            <v>3</v>
          </cell>
          <cell r="O245">
            <v>2.7</v>
          </cell>
          <cell r="P245">
            <v>2.7</v>
          </cell>
          <cell r="R245">
            <v>2.759999990463257</v>
          </cell>
          <cell r="S245">
            <v>5.53000020980835</v>
          </cell>
          <cell r="T245">
            <v>4.440000057220459</v>
          </cell>
          <cell r="U245">
            <v>0.7400000095367432</v>
          </cell>
          <cell r="V245">
            <v>0.8600000143051147</v>
          </cell>
          <cell r="X245">
            <v>9</v>
          </cell>
          <cell r="Y245">
            <v>0.9782608729454431</v>
          </cell>
          <cell r="Z245">
            <v>0.2925926095991308</v>
          </cell>
          <cell r="AA245">
            <v>5.180000066757202</v>
          </cell>
          <cell r="AB245">
            <v>0.38627819251506035</v>
          </cell>
          <cell r="AC245">
            <v>0.25375939713155743</v>
          </cell>
          <cell r="AD245">
            <v>0.645647140768932</v>
          </cell>
          <cell r="AS245">
            <v>48.599998474121094</v>
          </cell>
          <cell r="AU245">
            <v>32.599998474121094</v>
          </cell>
          <cell r="AW245">
            <v>1.399999976158142</v>
          </cell>
          <cell r="AY245">
            <v>0</v>
          </cell>
          <cell r="AZ245">
            <v>15.699999809265137</v>
          </cell>
          <cell r="BA245">
            <v>2.200000047683716</v>
          </cell>
          <cell r="BB245">
            <v>0</v>
          </cell>
          <cell r="BE245">
            <v>79.77173963610821</v>
          </cell>
          <cell r="BF245">
            <v>20.22826036389179</v>
          </cell>
          <cell r="BG245">
            <v>0</v>
          </cell>
          <cell r="BH245">
            <v>1</v>
          </cell>
          <cell r="BI245">
            <v>48.900001525878906</v>
          </cell>
          <cell r="BJ245">
            <v>0.5</v>
          </cell>
          <cell r="BK245">
            <v>7</v>
          </cell>
          <cell r="BM245">
            <v>6.300000190734863</v>
          </cell>
          <cell r="BO245">
            <v>13.399999618530273</v>
          </cell>
          <cell r="BP245">
            <v>20.799999237060547</v>
          </cell>
          <cell r="BQ245">
            <v>0.30000001192092896</v>
          </cell>
          <cell r="BR245">
            <v>0</v>
          </cell>
          <cell r="BU245">
            <v>79.12845918945855</v>
          </cell>
          <cell r="BV245">
            <v>42.02548294585708</v>
          </cell>
          <cell r="BW245">
            <v>46.88954722948063</v>
          </cell>
          <cell r="BX245">
            <v>11.084969824662295</v>
          </cell>
          <cell r="BY245">
            <v>34.52974343940261</v>
          </cell>
          <cell r="BZ245">
            <v>1</v>
          </cell>
          <cell r="CA245">
            <v>52.79999923706055</v>
          </cell>
          <cell r="CB245">
            <v>0.4000000059604645</v>
          </cell>
          <cell r="CC245">
            <v>6</v>
          </cell>
          <cell r="CE245">
            <v>7.300000190734863</v>
          </cell>
          <cell r="CG245">
            <v>30.799999237060547</v>
          </cell>
          <cell r="CH245">
            <v>1.600000023841858</v>
          </cell>
          <cell r="CI245">
            <v>0</v>
          </cell>
          <cell r="CM245">
            <v>88.26348250968142</v>
          </cell>
          <cell r="CN245">
            <v>85.44734593396696</v>
          </cell>
          <cell r="CO245">
            <v>3.1906021557732815</v>
          </cell>
          <cell r="CP245">
            <v>11.36205191025975</v>
          </cell>
          <cell r="CQ245">
            <v>12.95735298814639</v>
          </cell>
          <cell r="CR245">
            <v>1</v>
          </cell>
          <cell r="CS245">
            <v>42</v>
          </cell>
          <cell r="CT245">
            <v>0.6000000238418579</v>
          </cell>
          <cell r="CU245">
            <v>12.300000190734863</v>
          </cell>
          <cell r="CW245">
            <v>7.900000095367432</v>
          </cell>
          <cell r="CY245">
            <v>16.100000381469727</v>
          </cell>
          <cell r="CZ245">
            <v>11.199999809265137</v>
          </cell>
          <cell r="DA245">
            <v>2</v>
          </cell>
          <cell r="DB245">
            <v>0.20000000298023224</v>
          </cell>
          <cell r="EX245">
            <v>0.30000001192092896</v>
          </cell>
          <cell r="EY245">
            <v>6.5</v>
          </cell>
          <cell r="EZ245">
            <v>1.899999976158142</v>
          </cell>
          <cell r="FA245">
            <v>51.400001525878906</v>
          </cell>
          <cell r="FB245">
            <v>28.5</v>
          </cell>
          <cell r="FD245">
            <v>1.899999976158142</v>
          </cell>
          <cell r="FE245">
            <v>0.30000001192092896</v>
          </cell>
          <cell r="FF245">
            <v>0.30000001192092896</v>
          </cell>
          <cell r="GK245">
            <v>1</v>
          </cell>
        </row>
        <row r="246">
          <cell r="A246">
            <v>377</v>
          </cell>
          <cell r="B246">
            <v>9156</v>
          </cell>
          <cell r="C246">
            <v>5000</v>
          </cell>
          <cell r="D246">
            <v>5</v>
          </cell>
          <cell r="E246">
            <v>925</v>
          </cell>
          <cell r="F246" t="str">
            <v>~NiNiO+1.3</v>
          </cell>
          <cell r="G246" t="str">
            <v>Au90Pd10 caps.</v>
          </cell>
          <cell r="H246" t="str">
            <v>PC</v>
          </cell>
          <cell r="I246" t="str">
            <v>2wt% H2O total</v>
          </cell>
          <cell r="J246">
            <v>77</v>
          </cell>
          <cell r="K246">
            <v>69.19999694824219</v>
          </cell>
          <cell r="L246">
            <v>0.1899999976158142</v>
          </cell>
          <cell r="M246">
            <v>17</v>
          </cell>
          <cell r="N246">
            <v>2.1600000858306885</v>
          </cell>
          <cell r="O246">
            <v>1.9440000772476196</v>
          </cell>
          <cell r="P246">
            <v>1.9440000772476196</v>
          </cell>
          <cell r="R246">
            <v>1.7599999904632568</v>
          </cell>
          <cell r="S246">
            <v>4.769999980926514</v>
          </cell>
          <cell r="T246">
            <v>3.7899999618530273</v>
          </cell>
          <cell r="U246">
            <v>0.6800000071525574</v>
          </cell>
          <cell r="V246">
            <v>0.4300000071525574</v>
          </cell>
          <cell r="X246">
            <v>7.800000190734863</v>
          </cell>
          <cell r="Y246">
            <v>1.1045455044212422</v>
          </cell>
          <cell r="Z246">
            <v>0.28058823417214784</v>
          </cell>
          <cell r="AA246">
            <v>4.469999969005585</v>
          </cell>
          <cell r="AB246">
            <v>0.33423048896688357</v>
          </cell>
          <cell r="AC246">
            <v>0.2378272655389582</v>
          </cell>
          <cell r="AD246">
            <v>0.6174047333549978</v>
          </cell>
          <cell r="AS246">
            <v>49.099998474121094</v>
          </cell>
          <cell r="AU246">
            <v>32.29999923706055</v>
          </cell>
          <cell r="AW246">
            <v>1.100000023841858</v>
          </cell>
          <cell r="AY246">
            <v>0.20000000298023224</v>
          </cell>
          <cell r="AZ246">
            <v>15.100000381469727</v>
          </cell>
          <cell r="BA246">
            <v>2.5</v>
          </cell>
          <cell r="BB246">
            <v>0.20000000298023224</v>
          </cell>
          <cell r="BE246">
            <v>76.02391297676623</v>
          </cell>
          <cell r="BF246">
            <v>22.777166593104653</v>
          </cell>
          <cell r="BG246">
            <v>1.198920430129121</v>
          </cell>
          <cell r="BH246">
            <v>1</v>
          </cell>
          <cell r="BI246">
            <v>49.79999923706055</v>
          </cell>
          <cell r="BJ246">
            <v>0.6000000238418579</v>
          </cell>
          <cell r="BK246">
            <v>5.699999809265137</v>
          </cell>
          <cell r="BM246">
            <v>8</v>
          </cell>
          <cell r="BO246">
            <v>13.5</v>
          </cell>
          <cell r="BP246">
            <v>19.600000381469727</v>
          </cell>
          <cell r="BQ246">
            <v>0.699999988079071</v>
          </cell>
          <cell r="BR246">
            <v>0</v>
          </cell>
          <cell r="BU246">
            <v>75.049034589212</v>
          </cell>
          <cell r="BV246">
            <v>42.08673723105216</v>
          </cell>
          <cell r="BW246">
            <v>43.92101449216782</v>
          </cell>
          <cell r="BX246">
            <v>13.992248276780025</v>
          </cell>
          <cell r="BY246">
            <v>35.95275552286394</v>
          </cell>
          <cell r="BZ246">
            <v>1</v>
          </cell>
          <cell r="CS246">
            <v>44.900001525878906</v>
          </cell>
          <cell r="CT246">
            <v>1.100000023841858</v>
          </cell>
          <cell r="CU246">
            <v>12.399999618530273</v>
          </cell>
          <cell r="CW246">
            <v>8.699999809265137</v>
          </cell>
          <cell r="CY246">
            <v>16.5</v>
          </cell>
          <cell r="CZ246">
            <v>11.600000381469727</v>
          </cell>
          <cell r="DA246">
            <v>2</v>
          </cell>
          <cell r="DB246">
            <v>0.20000000298023224</v>
          </cell>
          <cell r="EX246">
            <v>0.4000000059604645</v>
          </cell>
          <cell r="EY246">
            <v>7.599999904632568</v>
          </cell>
          <cell r="EZ246">
            <v>1.5</v>
          </cell>
          <cell r="FA246">
            <v>50.599998474121094</v>
          </cell>
          <cell r="FB246">
            <v>28.799999237060547</v>
          </cell>
          <cell r="FD246">
            <v>1.600000023841858</v>
          </cell>
          <cell r="FE246">
            <v>0.5</v>
          </cell>
          <cell r="FF246">
            <v>0.4000000059604645</v>
          </cell>
          <cell r="GK246">
            <v>1</v>
          </cell>
        </row>
        <row r="247">
          <cell r="A247">
            <v>384</v>
          </cell>
          <cell r="B247">
            <v>9287</v>
          </cell>
          <cell r="C247">
            <v>1500</v>
          </cell>
          <cell r="D247">
            <v>1.5</v>
          </cell>
          <cell r="E247">
            <v>850</v>
          </cell>
          <cell r="F247" t="str">
            <v>NiNiO+0.99</v>
          </cell>
          <cell r="G247" t="str">
            <v>Ag70Pd30</v>
          </cell>
          <cell r="H247" t="str">
            <v>Coldseal v</v>
          </cell>
          <cell r="I247" t="str">
            <v>+H2O</v>
          </cell>
          <cell r="J247">
            <v>94</v>
          </cell>
          <cell r="K247">
            <v>69.30000305175781</v>
          </cell>
          <cell r="L247">
            <v>0.3400000035762787</v>
          </cell>
          <cell r="M247">
            <v>13.75</v>
          </cell>
          <cell r="O247">
            <v>1.9500000476837158</v>
          </cell>
          <cell r="P247">
            <v>1.9500000476837158</v>
          </cell>
          <cell r="Q247">
            <v>0.03999999910593033</v>
          </cell>
          <cell r="R247">
            <v>0.4300000071525574</v>
          </cell>
          <cell r="S247">
            <v>1.8700000047683716</v>
          </cell>
          <cell r="T247">
            <v>4.71999979019165</v>
          </cell>
          <cell r="U247">
            <v>2.059999942779541</v>
          </cell>
          <cell r="X247">
            <v>5.199999809265137</v>
          </cell>
          <cell r="Y247">
            <v>4.534883756389999</v>
          </cell>
          <cell r="Z247">
            <v>0.13600000034679066</v>
          </cell>
          <cell r="AA247">
            <v>6.779999732971191</v>
          </cell>
          <cell r="AB247">
            <v>0.15338428641281834</v>
          </cell>
          <cell r="AC247">
            <v>0.21288210620695522</v>
          </cell>
          <cell r="AD247">
            <v>0.282150683347766</v>
          </cell>
          <cell r="AS247">
            <v>56.95000076293945</v>
          </cell>
          <cell r="AU247">
            <v>27.1299991607666</v>
          </cell>
          <cell r="AW247">
            <v>0.30000001192092896</v>
          </cell>
          <cell r="AZ247">
            <v>8.859999656677246</v>
          </cell>
          <cell r="BA247">
            <v>5.789999961853027</v>
          </cell>
          <cell r="BB247">
            <v>0.1899999976158142</v>
          </cell>
          <cell r="BE247">
            <v>45.28748902016923</v>
          </cell>
          <cell r="BF247">
            <v>53.55617182906103</v>
          </cell>
          <cell r="BG247">
            <v>1.156339150769739</v>
          </cell>
          <cell r="BH247">
            <v>1</v>
          </cell>
          <cell r="CA247">
            <v>51.709999084472656</v>
          </cell>
          <cell r="CB247">
            <v>0.10999999940395355</v>
          </cell>
          <cell r="CC247">
            <v>0.8999999761581421</v>
          </cell>
          <cell r="CE247">
            <v>26.700000762939453</v>
          </cell>
          <cell r="CF247">
            <v>0.6899999976158142</v>
          </cell>
          <cell r="CG247">
            <v>19.149999618530273</v>
          </cell>
          <cell r="CH247">
            <v>1.0499999523162842</v>
          </cell>
          <cell r="CI247">
            <v>0.03999999910593033</v>
          </cell>
          <cell r="CJ247">
            <v>0.009999999776482582</v>
          </cell>
          <cell r="CL247">
            <v>0.009999999776482582</v>
          </cell>
          <cell r="CM247">
            <v>56.109817542307425</v>
          </cell>
          <cell r="CN247">
            <v>54.89585930325835</v>
          </cell>
          <cell r="CO247">
            <v>2.1635398085793827</v>
          </cell>
          <cell r="CP247">
            <v>42.94060088816228</v>
          </cell>
          <cell r="CQ247">
            <v>44.02237079245197</v>
          </cell>
          <cell r="CR247">
            <v>1</v>
          </cell>
          <cell r="CS247">
            <v>43.5</v>
          </cell>
          <cell r="CT247">
            <v>2.430000066757202</v>
          </cell>
          <cell r="CU247">
            <v>11.170000076293945</v>
          </cell>
          <cell r="CW247">
            <v>15.199999809265137</v>
          </cell>
          <cell r="CX247">
            <v>0.1899999976158142</v>
          </cell>
          <cell r="CY247">
            <v>12.680000305175781</v>
          </cell>
          <cell r="CZ247">
            <v>10.75</v>
          </cell>
          <cell r="DA247">
            <v>2.140000104904175</v>
          </cell>
          <cell r="DB247">
            <v>0.3100000023841858</v>
          </cell>
          <cell r="DL247">
            <v>43.93000030517578</v>
          </cell>
          <cell r="DM247">
            <v>0.23999999463558197</v>
          </cell>
          <cell r="DN247">
            <v>16.739999771118164</v>
          </cell>
          <cell r="DO247">
            <v>34</v>
          </cell>
          <cell r="DP247">
            <v>0.5299999713897705</v>
          </cell>
          <cell r="DQ247">
            <v>2.7899999618530273</v>
          </cell>
          <cell r="DV247">
            <v>0.029999999329447746</v>
          </cell>
          <cell r="DW247">
            <v>0.5498122691511361</v>
          </cell>
          <cell r="DX247">
            <v>0.004707728415762691</v>
          </cell>
          <cell r="DY247">
            <v>0.20966933581059824</v>
          </cell>
          <cell r="DZ247">
            <v>0.47320807237299933</v>
          </cell>
          <cell r="EA247">
            <v>0.06921359369518797</v>
          </cell>
          <cell r="EB247">
            <v>0.00039497069751099663</v>
          </cell>
          <cell r="EC247">
            <v>1.3070059701431953</v>
          </cell>
          <cell r="ED247">
            <v>0.42066546114620945</v>
          </cell>
          <cell r="EE247">
            <v>0.0036019180656435053</v>
          </cell>
          <cell r="EG247">
            <v>0.3620550197801734</v>
          </cell>
          <cell r="EH247">
            <v>0.05295583591527508</v>
          </cell>
          <cell r="EI247">
            <v>0.00030219502170118144</v>
          </cell>
          <cell r="EJ247">
            <v>-0.17856503537976354</v>
          </cell>
          <cell r="EK247">
            <v>0.7010396252309343</v>
          </cell>
          <cell r="EL247">
            <v>1</v>
          </cell>
          <cell r="EM247">
            <v>-0.020622346535037427</v>
          </cell>
          <cell r="EN247">
            <v>1.0223525276066525</v>
          </cell>
          <cell r="EO247">
            <v>-0.0017301810716151141</v>
          </cell>
          <cell r="EP247">
            <v>0.07023362691702764</v>
          </cell>
          <cell r="EQ247">
            <v>-0.0016923527109239925</v>
          </cell>
          <cell r="ER247">
            <v>0.07023362691702764</v>
          </cell>
          <cell r="ES247">
            <v>7.7404269533266525</v>
          </cell>
          <cell r="ET247">
            <v>7.023362691702764</v>
          </cell>
          <cell r="EU247">
            <v>1.3037351271467101</v>
          </cell>
          <cell r="EW247">
            <v>1</v>
          </cell>
          <cell r="EY247">
            <v>9.170000076293945</v>
          </cell>
          <cell r="EZ247">
            <v>2.5999999046325684</v>
          </cell>
          <cell r="FA247">
            <v>47.459999084472656</v>
          </cell>
          <cell r="FB247">
            <v>36.66999816894531</v>
          </cell>
          <cell r="FC247">
            <v>0.3199999928474426</v>
          </cell>
          <cell r="FD247">
            <v>1.5399999618530273</v>
          </cell>
          <cell r="FI247">
            <v>0.11999999731779099</v>
          </cell>
          <cell r="GK247">
            <v>1</v>
          </cell>
          <cell r="GX247">
            <v>100</v>
          </cell>
        </row>
        <row r="248">
          <cell r="A248">
            <v>384</v>
          </cell>
          <cell r="B248">
            <v>9288</v>
          </cell>
          <cell r="C248">
            <v>1500</v>
          </cell>
          <cell r="D248">
            <v>1.5</v>
          </cell>
          <cell r="E248">
            <v>850</v>
          </cell>
          <cell r="F248" t="str">
            <v>NiNiO+1.09</v>
          </cell>
          <cell r="G248" t="str">
            <v>Ag70Pd30</v>
          </cell>
          <cell r="H248" t="str">
            <v>Coldseal v</v>
          </cell>
          <cell r="I248" t="str">
            <v>H2O-SIMS</v>
          </cell>
          <cell r="J248">
            <v>94</v>
          </cell>
          <cell r="K248">
            <v>68.94999694824219</v>
          </cell>
          <cell r="L248">
            <v>0.2800000011920929</v>
          </cell>
          <cell r="M248">
            <v>13.710000038146973</v>
          </cell>
          <cell r="O248">
            <v>1.590000033378601</v>
          </cell>
          <cell r="P248">
            <v>1.590000033378601</v>
          </cell>
          <cell r="Q248">
            <v>0.019999999552965164</v>
          </cell>
          <cell r="R248">
            <v>0.4000000059604645</v>
          </cell>
          <cell r="S248">
            <v>1.909999966621399</v>
          </cell>
          <cell r="T248">
            <v>4.789999961853027</v>
          </cell>
          <cell r="U248">
            <v>2.130000114440918</v>
          </cell>
          <cell r="X248">
            <v>-1</v>
          </cell>
          <cell r="Y248">
            <v>3.9750000242143866</v>
          </cell>
          <cell r="Z248">
            <v>0.13931436625142068</v>
          </cell>
          <cell r="AA248">
            <v>6.920000076293945</v>
          </cell>
          <cell r="AB248">
            <v>0.13411896825378056</v>
          </cell>
          <cell r="AC248">
            <v>0.17845117988145384</v>
          </cell>
          <cell r="AD248">
            <v>0.30958851742352655</v>
          </cell>
          <cell r="AS248">
            <v>58.68000030517578</v>
          </cell>
          <cell r="AU248">
            <v>26.059999465942383</v>
          </cell>
          <cell r="AW248">
            <v>0.33000001311302185</v>
          </cell>
          <cell r="AZ248">
            <v>7.690000057220459</v>
          </cell>
          <cell r="BA248">
            <v>6.289999961853027</v>
          </cell>
          <cell r="BB248">
            <v>0.25999999046325684</v>
          </cell>
          <cell r="BE248">
            <v>39.67587415215397</v>
          </cell>
          <cell r="BF248">
            <v>58.72692110593992</v>
          </cell>
          <cell r="BG248">
            <v>1.5972047419061042</v>
          </cell>
          <cell r="BH248">
            <v>1</v>
          </cell>
          <cell r="CA248">
            <v>52.22999954223633</v>
          </cell>
          <cell r="CB248">
            <v>0.12999999523162842</v>
          </cell>
          <cell r="CC248">
            <v>1.0700000524520874</v>
          </cell>
          <cell r="CE248">
            <v>25.579999923706055</v>
          </cell>
          <cell r="CF248">
            <v>0.7799999713897705</v>
          </cell>
          <cell r="CG248">
            <v>19.469999313354492</v>
          </cell>
          <cell r="CH248">
            <v>1.0700000524520874</v>
          </cell>
          <cell r="CI248">
            <v>0.019999999552965164</v>
          </cell>
          <cell r="CJ248">
            <v>0.05000000074505806</v>
          </cell>
          <cell r="CL248">
            <v>0.019999999552965164</v>
          </cell>
          <cell r="CM248">
            <v>57.56753498112885</v>
          </cell>
          <cell r="CN248">
            <v>56.287527633365045</v>
          </cell>
          <cell r="CO248">
            <v>2.2234882007426706</v>
          </cell>
          <cell r="CP248">
            <v>41.48898416589228</v>
          </cell>
          <cell r="CQ248">
            <v>42.600728266263616</v>
          </cell>
          <cell r="CR248">
            <v>1</v>
          </cell>
          <cell r="CS248">
            <v>43.209999084472656</v>
          </cell>
          <cell r="CT248">
            <v>2.880000114440918</v>
          </cell>
          <cell r="CU248">
            <v>12.1899995803833</v>
          </cell>
          <cell r="CW248">
            <v>11.859999656677246</v>
          </cell>
          <cell r="CX248">
            <v>0.12999999523162842</v>
          </cell>
          <cell r="CY248">
            <v>14.039999961853027</v>
          </cell>
          <cell r="CZ248">
            <v>11.239999771118164</v>
          </cell>
          <cell r="DA248">
            <v>2.569999933242798</v>
          </cell>
          <cell r="DB248">
            <v>0.28999999165534973</v>
          </cell>
          <cell r="DL248">
            <v>42.68000030517578</v>
          </cell>
          <cell r="DM248">
            <v>0.25</v>
          </cell>
          <cell r="DN248">
            <v>17.389999389648438</v>
          </cell>
          <cell r="DO248">
            <v>33.04999923706055</v>
          </cell>
          <cell r="DP248">
            <v>0.5099999904632568</v>
          </cell>
          <cell r="DQ248">
            <v>2.700000047683716</v>
          </cell>
          <cell r="DV248">
            <v>0.019999999552965164</v>
          </cell>
          <cell r="DW248">
            <v>0.5341677134565179</v>
          </cell>
          <cell r="DX248">
            <v>0.004903883876029816</v>
          </cell>
          <cell r="DY248">
            <v>0.21781061359780107</v>
          </cell>
          <cell r="DZ248">
            <v>0.4599860714970153</v>
          </cell>
          <cell r="EA248">
            <v>0.06698089922311376</v>
          </cell>
          <cell r="EB248">
            <v>0.0002633137983406644</v>
          </cell>
          <cell r="EC248">
            <v>1.2841124954488186</v>
          </cell>
          <cell r="ED248">
            <v>0.4159820228755094</v>
          </cell>
          <cell r="EE248">
            <v>0.0038188896170781575</v>
          </cell>
          <cell r="EG248">
            <v>0.35821321973527137</v>
          </cell>
          <cell r="EH248">
            <v>0.05216123934663748</v>
          </cell>
          <cell r="EI248">
            <v>0.00020505508611893996</v>
          </cell>
          <cell r="EJ248">
            <v>-0.1693179904542158</v>
          </cell>
          <cell r="EK248">
            <v>0.6971507835288719</v>
          </cell>
          <cell r="EL248">
            <v>1</v>
          </cell>
          <cell r="EM248">
            <v>-0.023103612714704343</v>
          </cell>
          <cell r="EN248">
            <v>1.02434416003864</v>
          </cell>
          <cell r="EO248">
            <v>-0.0012405473239357515</v>
          </cell>
          <cell r="EP248">
            <v>0.06961217457377371</v>
          </cell>
          <cell r="EQ248">
            <v>-0.0012110649646198558</v>
          </cell>
          <cell r="ER248">
            <v>0.06961217457377371</v>
          </cell>
          <cell r="ES248">
            <v>5.095872365145077</v>
          </cell>
          <cell r="ET248">
            <v>6.961217457377371</v>
          </cell>
          <cell r="EU248">
            <v>1.2883122809932592</v>
          </cell>
          <cell r="EW248">
            <v>1</v>
          </cell>
          <cell r="EY248">
            <v>8.890000343322754</v>
          </cell>
          <cell r="EZ248">
            <v>2.569999933242798</v>
          </cell>
          <cell r="FA248">
            <v>47.689998626708984</v>
          </cell>
          <cell r="FB248">
            <v>36.15999984741211</v>
          </cell>
          <cell r="FC248">
            <v>0.36000001430511475</v>
          </cell>
          <cell r="FD248">
            <v>1.559999942779541</v>
          </cell>
          <cell r="FI248">
            <v>0.09000000357627869</v>
          </cell>
          <cell r="GK248">
            <v>1</v>
          </cell>
          <cell r="GX248">
            <v>100</v>
          </cell>
        </row>
        <row r="249">
          <cell r="A249">
            <v>384</v>
          </cell>
          <cell r="B249">
            <v>9295</v>
          </cell>
          <cell r="C249">
            <v>2500</v>
          </cell>
          <cell r="D249">
            <v>2.5</v>
          </cell>
          <cell r="E249">
            <v>850</v>
          </cell>
          <cell r="F249" t="str">
            <v>ND</v>
          </cell>
          <cell r="G249" t="str">
            <v>Ag70Pd30</v>
          </cell>
          <cell r="H249" t="str">
            <v>Coldseal v</v>
          </cell>
          <cell r="I249" t="str">
            <v>H2O-SIMS</v>
          </cell>
          <cell r="J249">
            <v>147</v>
          </cell>
          <cell r="K249">
            <v>67.47000122070312</v>
          </cell>
          <cell r="L249">
            <v>0.2800000011920929</v>
          </cell>
          <cell r="M249">
            <v>14.65999984741211</v>
          </cell>
          <cell r="O249">
            <v>1.5399999618530273</v>
          </cell>
          <cell r="P249">
            <v>1.5399999618530273</v>
          </cell>
          <cell r="Q249">
            <v>0.05000000074505806</v>
          </cell>
          <cell r="R249">
            <v>0.6399999856948853</v>
          </cell>
          <cell r="S249">
            <v>2.450000047683716</v>
          </cell>
          <cell r="T249">
            <v>4.670000076293945</v>
          </cell>
          <cell r="U249">
            <v>1.7899999618530273</v>
          </cell>
          <cell r="X249">
            <v>7</v>
          </cell>
          <cell r="Y249">
            <v>2.406249994179234</v>
          </cell>
          <cell r="Z249">
            <v>0.16712142381885547</v>
          </cell>
          <cell r="AA249">
            <v>6.460000038146973</v>
          </cell>
          <cell r="AB249">
            <v>0.16319444085137896</v>
          </cell>
          <cell r="AC249">
            <v>0.1782407366206923</v>
          </cell>
          <cell r="AD249">
            <v>0.4255358533565288</v>
          </cell>
          <cell r="AS249">
            <v>54.83000183105469</v>
          </cell>
          <cell r="AU249">
            <v>28.760000228881836</v>
          </cell>
          <cell r="AW249">
            <v>0.4099999964237213</v>
          </cell>
          <cell r="AZ249">
            <v>11.119999885559082</v>
          </cell>
          <cell r="BA249">
            <v>4.78000020980835</v>
          </cell>
          <cell r="BB249">
            <v>0.23000000417232513</v>
          </cell>
          <cell r="BE249">
            <v>55.47845679491068</v>
          </cell>
          <cell r="BF249">
            <v>43.155279501143674</v>
          </cell>
          <cell r="BG249">
            <v>1.3662637039456484</v>
          </cell>
          <cell r="BH249">
            <v>1</v>
          </cell>
          <cell r="CS249">
            <v>45.650001525878906</v>
          </cell>
          <cell r="CT249">
            <v>1.5499999523162842</v>
          </cell>
          <cell r="CU249">
            <v>10.779999732971191</v>
          </cell>
          <cell r="CW249">
            <v>13.300000190734863</v>
          </cell>
          <cell r="CX249">
            <v>0.20999999344348907</v>
          </cell>
          <cell r="CY249">
            <v>14.210000038146973</v>
          </cell>
          <cell r="CZ249">
            <v>10.8100004196167</v>
          </cell>
          <cell r="DA249">
            <v>1.8899999856948853</v>
          </cell>
          <cell r="DB249">
            <v>0.27000001072883606</v>
          </cell>
          <cell r="EY249">
            <v>3.369999885559082</v>
          </cell>
          <cell r="EZ249">
            <v>3.0399999618530273</v>
          </cell>
          <cell r="FA249">
            <v>59.52000045776367</v>
          </cell>
          <cell r="FB249">
            <v>30.329999923706055</v>
          </cell>
          <cell r="FC249">
            <v>0.4399999976158142</v>
          </cell>
          <cell r="FD249">
            <v>2.380000114440918</v>
          </cell>
          <cell r="FI249">
            <v>0.07000000029802322</v>
          </cell>
          <cell r="GK249">
            <v>1</v>
          </cell>
          <cell r="GX249">
            <v>100</v>
          </cell>
        </row>
        <row r="250">
          <cell r="A250">
            <v>384</v>
          </cell>
          <cell r="B250">
            <v>9296</v>
          </cell>
          <cell r="C250">
            <v>2500</v>
          </cell>
          <cell r="D250">
            <v>2.5</v>
          </cell>
          <cell r="E250">
            <v>850</v>
          </cell>
          <cell r="F250" t="str">
            <v>ND</v>
          </cell>
          <cell r="G250" t="str">
            <v>Ag70Pd30</v>
          </cell>
          <cell r="H250" t="str">
            <v>Coldseal v</v>
          </cell>
          <cell r="I250" t="str">
            <v>H2O-SIMS</v>
          </cell>
          <cell r="J250">
            <v>147</v>
          </cell>
          <cell r="K250">
            <v>68.13999938964844</v>
          </cell>
          <cell r="L250">
            <v>0.28999999165534973</v>
          </cell>
          <cell r="M250">
            <v>14.550000190734863</v>
          </cell>
          <cell r="O250">
            <v>1.4800000190734863</v>
          </cell>
          <cell r="P250">
            <v>1.4800000190734863</v>
          </cell>
          <cell r="Q250">
            <v>0.03999999910593033</v>
          </cell>
          <cell r="R250">
            <v>0.6700000166893005</v>
          </cell>
          <cell r="S250">
            <v>2.3399999141693115</v>
          </cell>
          <cell r="T250">
            <v>5.050000190734863</v>
          </cell>
          <cell r="U250">
            <v>1.7899999618530273</v>
          </cell>
          <cell r="X250">
            <v>6.300000190734863</v>
          </cell>
          <cell r="Y250">
            <v>2.20895519732473</v>
          </cell>
          <cell r="Z250">
            <v>0.16082473426078542</v>
          </cell>
          <cell r="AA250">
            <v>6.840000152587891</v>
          </cell>
          <cell r="AB250">
            <v>0.15684093400277502</v>
          </cell>
          <cell r="AC250">
            <v>0.1646273624099901</v>
          </cell>
          <cell r="AD250">
            <v>0.4465701251344951</v>
          </cell>
          <cell r="AS250">
            <v>55.189998626708984</v>
          </cell>
          <cell r="AU250">
            <v>28.790000915527344</v>
          </cell>
          <cell r="AW250">
            <v>0.28999999165534973</v>
          </cell>
          <cell r="AZ250">
            <v>10.9399995803833</v>
          </cell>
          <cell r="BA250">
            <v>4.909999847412109</v>
          </cell>
          <cell r="BB250">
            <v>0.2199999988079071</v>
          </cell>
          <cell r="BE250">
            <v>54.462653235976006</v>
          </cell>
          <cell r="BF250">
            <v>44.23330570490553</v>
          </cell>
          <cell r="BG250">
            <v>1.304041059118461</v>
          </cell>
          <cell r="BH250">
            <v>1</v>
          </cell>
          <cell r="CS250">
            <v>45.689998626708984</v>
          </cell>
          <cell r="CT250">
            <v>1.440000057220459</v>
          </cell>
          <cell r="CU250">
            <v>9.640000343322754</v>
          </cell>
          <cell r="CW250">
            <v>13.369999885559082</v>
          </cell>
          <cell r="CX250">
            <v>0.20999999344348907</v>
          </cell>
          <cell r="CY250">
            <v>14.569999694824219</v>
          </cell>
          <cell r="CZ250">
            <v>10.720000267028809</v>
          </cell>
          <cell r="DA250">
            <v>1.7599999904632568</v>
          </cell>
          <cell r="DB250">
            <v>0.23000000417232513</v>
          </cell>
          <cell r="EY250">
            <v>3.4600000381469727</v>
          </cell>
          <cell r="EZ250">
            <v>3.109999895095825</v>
          </cell>
          <cell r="FA250">
            <v>58.849998474121094</v>
          </cell>
          <cell r="FB250">
            <v>30.100000381469727</v>
          </cell>
          <cell r="FC250">
            <v>0.41999998688697815</v>
          </cell>
          <cell r="FD250">
            <v>2.4600000381469727</v>
          </cell>
          <cell r="FI250">
            <v>0.03999999910593033</v>
          </cell>
          <cell r="GK250">
            <v>1</v>
          </cell>
          <cell r="GX250">
            <v>100</v>
          </cell>
        </row>
        <row r="251">
          <cell r="A251">
            <v>384</v>
          </cell>
          <cell r="B251">
            <v>9297</v>
          </cell>
          <cell r="C251">
            <v>2500</v>
          </cell>
          <cell r="D251">
            <v>2.5</v>
          </cell>
          <cell r="E251">
            <v>850</v>
          </cell>
          <cell r="F251" t="str">
            <v>NiNiO+1.19</v>
          </cell>
          <cell r="G251" t="str">
            <v>Ag70Pd30</v>
          </cell>
          <cell r="H251" t="str">
            <v>Coldseal v</v>
          </cell>
          <cell r="I251" t="str">
            <v>+H2O, Ag2C2O4</v>
          </cell>
          <cell r="J251">
            <v>118</v>
          </cell>
          <cell r="K251">
            <v>68.43000030517578</v>
          </cell>
          <cell r="L251">
            <v>0.2800000011920929</v>
          </cell>
          <cell r="M251">
            <v>14.079999923706055</v>
          </cell>
          <cell r="O251">
            <v>2.059999942779541</v>
          </cell>
          <cell r="P251">
            <v>2.059999942779541</v>
          </cell>
          <cell r="Q251">
            <v>0.05999999865889549</v>
          </cell>
          <cell r="R251">
            <v>0.5199999809265137</v>
          </cell>
          <cell r="S251">
            <v>2.069999933242798</v>
          </cell>
          <cell r="T251">
            <v>4.599999904632568</v>
          </cell>
          <cell r="U251">
            <v>1.9600000381469727</v>
          </cell>
          <cell r="X251">
            <v>5.699999809265137</v>
          </cell>
          <cell r="Y251">
            <v>3.9615384968074836</v>
          </cell>
          <cell r="Z251">
            <v>0.14701704150989403</v>
          </cell>
          <cell r="AA251">
            <v>6.559999942779541</v>
          </cell>
          <cell r="AB251">
            <v>0.16958424233678593</v>
          </cell>
          <cell r="AC251">
            <v>0.22538292919818476</v>
          </cell>
          <cell r="AD251">
            <v>0.31031406629693453</v>
          </cell>
          <cell r="AS251">
            <v>55.4900016784668</v>
          </cell>
          <cell r="AU251">
            <v>27.579999923706055</v>
          </cell>
          <cell r="AW251">
            <v>0.3199999928474426</v>
          </cell>
          <cell r="AZ251">
            <v>10</v>
          </cell>
          <cell r="BA251">
            <v>5.059999942779541</v>
          </cell>
          <cell r="BB251">
            <v>0.25</v>
          </cell>
          <cell r="BE251">
            <v>51.402461082929236</v>
          </cell>
          <cell r="BF251">
            <v>47.06746990564259</v>
          </cell>
          <cell r="BG251">
            <v>1.530069011428175</v>
          </cell>
          <cell r="BH251">
            <v>1</v>
          </cell>
          <cell r="CA251">
            <v>52.02000045776367</v>
          </cell>
          <cell r="CB251">
            <v>0.15000000596046448</v>
          </cell>
          <cell r="CC251">
            <v>1.399999976158142</v>
          </cell>
          <cell r="CE251">
            <v>24.139999389648438</v>
          </cell>
          <cell r="CF251">
            <v>0.699999988079071</v>
          </cell>
          <cell r="CG251">
            <v>20.93000030517578</v>
          </cell>
          <cell r="CH251">
            <v>0.9700000286102295</v>
          </cell>
          <cell r="CI251">
            <v>0.029999999329447746</v>
          </cell>
          <cell r="CJ251">
            <v>0.009999999776482582</v>
          </cell>
          <cell r="CL251">
            <v>0.009999999776482582</v>
          </cell>
          <cell r="CM251">
            <v>60.71372101080775</v>
          </cell>
          <cell r="CN251">
            <v>59.51011337604252</v>
          </cell>
          <cell r="CO251">
            <v>1.9824310134952556</v>
          </cell>
          <cell r="CP251">
            <v>38.50745561046222</v>
          </cell>
          <cell r="CQ251">
            <v>39.49867111720985</v>
          </cell>
          <cell r="CR251">
            <v>1</v>
          </cell>
          <cell r="CS251">
            <v>45.560001373291016</v>
          </cell>
          <cell r="CT251">
            <v>1.4299999475479126</v>
          </cell>
          <cell r="CU251">
            <v>10.399999618530273</v>
          </cell>
          <cell r="CW251">
            <v>12.270000457763672</v>
          </cell>
          <cell r="CX251">
            <v>0.20999999344348907</v>
          </cell>
          <cell r="CY251">
            <v>15.149999618530273</v>
          </cell>
          <cell r="CZ251">
            <v>11.029999732971191</v>
          </cell>
          <cell r="DA251">
            <v>1.8899999856948853</v>
          </cell>
          <cell r="DB251">
            <v>0.25</v>
          </cell>
          <cell r="DL251">
            <v>41.7599983215332</v>
          </cell>
          <cell r="DM251">
            <v>0.3100000023841858</v>
          </cell>
          <cell r="DN251">
            <v>19.889999389648438</v>
          </cell>
          <cell r="DO251">
            <v>32.54999923706055</v>
          </cell>
          <cell r="DP251">
            <v>0.5199999809265137</v>
          </cell>
          <cell r="DQ251">
            <v>2.509999990463257</v>
          </cell>
          <cell r="DV251">
            <v>0.029999999329447746</v>
          </cell>
          <cell r="DW251">
            <v>0.5226532956387134</v>
          </cell>
          <cell r="DX251">
            <v>0.006080816053044053</v>
          </cell>
          <cell r="DY251">
            <v>0.24912323884830206</v>
          </cell>
          <cell r="DZ251">
            <v>0.4530271292562359</v>
          </cell>
          <cell r="EA251">
            <v>0.06226742720077541</v>
          </cell>
          <cell r="EB251">
            <v>0.00039497069751099663</v>
          </cell>
          <cell r="EC251">
            <v>1.2935468776945818</v>
          </cell>
          <cell r="ED251">
            <v>0.40404666011811646</v>
          </cell>
          <cell r="EE251">
            <v>0.004700885725828167</v>
          </cell>
          <cell r="EG251">
            <v>0.3502208826506864</v>
          </cell>
          <cell r="EH251">
            <v>0.04813696996567396</v>
          </cell>
          <cell r="EI251">
            <v>0.00030533929950411336</v>
          </cell>
          <cell r="EJ251">
            <v>-0.14642954526156526</v>
          </cell>
          <cell r="EK251">
            <v>0.6892396901524425</v>
          </cell>
          <cell r="EL251">
            <v>0.9999999999999999</v>
          </cell>
          <cell r="EM251">
            <v>-0.03323982012284696</v>
          </cell>
          <cell r="EN251">
            <v>1.0353988650313817</v>
          </cell>
          <cell r="EO251">
            <v>-0.002159044908534715</v>
          </cell>
          <cell r="EP251">
            <v>0.06528138544277107</v>
          </cell>
          <cell r="EQ251">
            <v>-0.00208523012865122</v>
          </cell>
          <cell r="ER251">
            <v>0.06528138544277107</v>
          </cell>
          <cell r="ES251">
            <v>6.099192464562597</v>
          </cell>
          <cell r="ET251">
            <v>6.528138544277107</v>
          </cell>
          <cell r="EU251">
            <v>1.250451899529361</v>
          </cell>
          <cell r="EW251">
            <v>1</v>
          </cell>
          <cell r="EY251">
            <v>8.15999984741211</v>
          </cell>
          <cell r="EZ251">
            <v>2.619999885559082</v>
          </cell>
          <cell r="FA251">
            <v>50</v>
          </cell>
          <cell r="FB251">
            <v>35.95000076293945</v>
          </cell>
          <cell r="FC251">
            <v>0.3700000047683716</v>
          </cell>
          <cell r="FD251">
            <v>1.5299999713897705</v>
          </cell>
          <cell r="FI251">
            <v>0.05999999865889549</v>
          </cell>
          <cell r="GK251">
            <v>1</v>
          </cell>
          <cell r="GX251">
            <v>75</v>
          </cell>
          <cell r="GY251">
            <v>25</v>
          </cell>
        </row>
        <row r="252">
          <cell r="A252">
            <v>384</v>
          </cell>
          <cell r="B252">
            <v>9299</v>
          </cell>
          <cell r="C252">
            <v>2500</v>
          </cell>
          <cell r="D252">
            <v>2.5</v>
          </cell>
          <cell r="E252">
            <v>850</v>
          </cell>
          <cell r="F252" t="str">
            <v>NiNiO+0.83</v>
          </cell>
          <cell r="G252" t="str">
            <v>Ag70Pd30</v>
          </cell>
          <cell r="H252" t="str">
            <v>Coldseal v</v>
          </cell>
          <cell r="I252" t="str">
            <v>+H2O, Ag2C2O4</v>
          </cell>
          <cell r="J252">
            <v>115</v>
          </cell>
          <cell r="K252">
            <v>70.41000366210938</v>
          </cell>
          <cell r="L252">
            <v>0.27000001072883606</v>
          </cell>
          <cell r="M252">
            <v>13.40999984741211</v>
          </cell>
          <cell r="O252">
            <v>1.600000023841858</v>
          </cell>
          <cell r="P252">
            <v>1.600000023841858</v>
          </cell>
          <cell r="Q252">
            <v>0.05000000074505806</v>
          </cell>
          <cell r="R252">
            <v>0.4099999964237213</v>
          </cell>
          <cell r="S252">
            <v>1.6799999475479126</v>
          </cell>
          <cell r="T252">
            <v>4.940000057220459</v>
          </cell>
          <cell r="U252">
            <v>2.1700000762939453</v>
          </cell>
          <cell r="X252">
            <v>4.699999809265137</v>
          </cell>
          <cell r="Y252">
            <v>3.902439116580653</v>
          </cell>
          <cell r="Z252">
            <v>0.12527963957226462</v>
          </cell>
          <cell r="AA252">
            <v>7.110000133514404</v>
          </cell>
          <cell r="AB252">
            <v>0.1326754372743228</v>
          </cell>
          <cell r="AC252">
            <v>0.1754385961472493</v>
          </cell>
          <cell r="AD252">
            <v>0.3135400595211276</v>
          </cell>
          <cell r="AS252">
            <v>59.560001373291016</v>
          </cell>
          <cell r="AU252">
            <v>26.729999542236328</v>
          </cell>
          <cell r="AW252">
            <v>0.36000001430511475</v>
          </cell>
          <cell r="AZ252">
            <v>8.640000343322754</v>
          </cell>
          <cell r="BA252">
            <v>5.820000171661377</v>
          </cell>
          <cell r="BB252">
            <v>0.3799999952316284</v>
          </cell>
          <cell r="BE252">
            <v>44.026789818213615</v>
          </cell>
          <cell r="BF252">
            <v>53.66766334318698</v>
          </cell>
          <cell r="BG252">
            <v>2.3055468385994047</v>
          </cell>
          <cell r="BH252">
            <v>1</v>
          </cell>
          <cell r="CA252">
            <v>51.9900016784668</v>
          </cell>
          <cell r="CB252">
            <v>0.14000000059604645</v>
          </cell>
          <cell r="CC252">
            <v>1.340000033378601</v>
          </cell>
          <cell r="CE252">
            <v>25.360000610351562</v>
          </cell>
          <cell r="CF252">
            <v>0.7200000286102295</v>
          </cell>
          <cell r="CG252">
            <v>19.959999084472656</v>
          </cell>
          <cell r="CH252">
            <v>1.159999966621399</v>
          </cell>
          <cell r="CI252">
            <v>0.029999999329447746</v>
          </cell>
          <cell r="CJ252">
            <v>0.019999999552965164</v>
          </cell>
          <cell r="CL252">
            <v>0.009999999776482582</v>
          </cell>
          <cell r="CM252">
            <v>58.38353679444417</v>
          </cell>
          <cell r="CN252">
            <v>56.993525979419594</v>
          </cell>
          <cell r="CO252">
            <v>2.3808266702281284</v>
          </cell>
          <cell r="CP252">
            <v>40.625647350352274</v>
          </cell>
          <cell r="CQ252">
            <v>41.81606068546634</v>
          </cell>
          <cell r="CR252">
            <v>1</v>
          </cell>
          <cell r="CS252">
            <v>45.279998779296875</v>
          </cell>
          <cell r="CT252">
            <v>1.649999976158142</v>
          </cell>
          <cell r="CU252">
            <v>9.579999923706055</v>
          </cell>
          <cell r="CW252">
            <v>13.600000381469727</v>
          </cell>
          <cell r="CX252">
            <v>0.27000001072883606</v>
          </cell>
          <cell r="CY252">
            <v>14.489999771118164</v>
          </cell>
          <cell r="CZ252">
            <v>10.8100004196167</v>
          </cell>
          <cell r="DA252">
            <v>1.8600000143051147</v>
          </cell>
          <cell r="DB252">
            <v>0.25</v>
          </cell>
          <cell r="DL252">
            <v>41.90999984741211</v>
          </cell>
          <cell r="DM252">
            <v>0.27000001072883606</v>
          </cell>
          <cell r="DN252">
            <v>19.68000030517578</v>
          </cell>
          <cell r="DO252">
            <v>31.75</v>
          </cell>
          <cell r="DP252">
            <v>0.5699999928474426</v>
          </cell>
          <cell r="DQ252">
            <v>3.009999990463257</v>
          </cell>
          <cell r="DV252">
            <v>0.029999999329447746</v>
          </cell>
          <cell r="DW252">
            <v>0.5245306614194256</v>
          </cell>
          <cell r="DX252">
            <v>0.005296194796564066</v>
          </cell>
          <cell r="DY252">
            <v>0.24649298979428583</v>
          </cell>
          <cell r="DZ252">
            <v>0.44189283228949205</v>
          </cell>
          <cell r="EA252">
            <v>0.07467129720821773</v>
          </cell>
          <cell r="EB252">
            <v>0.00039497069751099663</v>
          </cell>
          <cell r="EC252">
            <v>1.2932789462054963</v>
          </cell>
          <cell r="ED252">
            <v>0.4055819998913676</v>
          </cell>
          <cell r="EE252">
            <v>0.004095168186339998</v>
          </cell>
          <cell r="EG252">
            <v>0.3416840841537037</v>
          </cell>
          <cell r="EH252">
            <v>0.05773796706990759</v>
          </cell>
          <cell r="EI252">
            <v>0.0003054025573290648</v>
          </cell>
          <cell r="EJ252">
            <v>-0.1488945705264043</v>
          </cell>
          <cell r="EK252">
            <v>0.6811740328214599</v>
          </cell>
          <cell r="EL252">
            <v>0.9999999999999999</v>
          </cell>
          <cell r="EM252">
            <v>-0.028341441115185363</v>
          </cell>
          <cell r="EN252">
            <v>1.03045504138778</v>
          </cell>
          <cell r="EO252">
            <v>-0.0021136002725945413</v>
          </cell>
          <cell r="EP252">
            <v>0.0781391655276894</v>
          </cell>
          <cell r="EQ252">
            <v>-0.0020511329341918886</v>
          </cell>
          <cell r="ER252">
            <v>0.0781391655276894</v>
          </cell>
          <cell r="ES252">
            <v>6.940066984911812</v>
          </cell>
          <cell r="ET252">
            <v>7.813916552768941</v>
          </cell>
          <cell r="EU252">
            <v>1.2574609953846472</v>
          </cell>
          <cell r="EW252">
            <v>1</v>
          </cell>
          <cell r="EY252">
            <v>6.829999923706055</v>
          </cell>
          <cell r="EZ252">
            <v>2.630000114440918</v>
          </cell>
          <cell r="FA252">
            <v>52.08000183105469</v>
          </cell>
          <cell r="FB252">
            <v>34.310001373291016</v>
          </cell>
          <cell r="FC252">
            <v>0.4099999964237213</v>
          </cell>
          <cell r="FD252">
            <v>1.6200000047683716</v>
          </cell>
          <cell r="FI252">
            <v>0.09000000357627869</v>
          </cell>
          <cell r="GK252">
            <v>1</v>
          </cell>
          <cell r="GX252">
            <v>50</v>
          </cell>
          <cell r="GY252">
            <v>50</v>
          </cell>
        </row>
        <row r="253">
          <cell r="A253">
            <v>384</v>
          </cell>
          <cell r="B253">
            <v>9300</v>
          </cell>
          <cell r="C253">
            <v>2500</v>
          </cell>
          <cell r="D253">
            <v>2.5</v>
          </cell>
          <cell r="E253">
            <v>850</v>
          </cell>
          <cell r="F253" t="str">
            <v>NiNiO+0.83</v>
          </cell>
          <cell r="G253" t="str">
            <v>Ag70Pd30</v>
          </cell>
          <cell r="H253" t="str">
            <v>Coldseal v</v>
          </cell>
          <cell r="I253" t="str">
            <v>H2O-SIMS</v>
          </cell>
          <cell r="J253">
            <v>115</v>
          </cell>
          <cell r="K253">
            <v>70.83000183105469</v>
          </cell>
          <cell r="L253">
            <v>0.3100000023841858</v>
          </cell>
          <cell r="M253">
            <v>13.119999885559082</v>
          </cell>
          <cell r="O253">
            <v>1.75</v>
          </cell>
          <cell r="P253">
            <v>1.75</v>
          </cell>
          <cell r="Q253">
            <v>0.05999999865889549</v>
          </cell>
          <cell r="R253">
            <v>0.41999998688697815</v>
          </cell>
          <cell r="S253">
            <v>1.649999976158142</v>
          </cell>
          <cell r="T253">
            <v>4.489999771118164</v>
          </cell>
          <cell r="U253">
            <v>2.119999885559082</v>
          </cell>
          <cell r="X253">
            <v>-1</v>
          </cell>
          <cell r="Y253">
            <v>4.166666796756173</v>
          </cell>
          <cell r="Z253">
            <v>0.12576219440171366</v>
          </cell>
          <cell r="AA253">
            <v>6.609999656677246</v>
          </cell>
          <cell r="AB253">
            <v>0.14749430973339714</v>
          </cell>
          <cell r="AC253">
            <v>0.19931663679311845</v>
          </cell>
          <cell r="AD253">
            <v>0.29961426873760433</v>
          </cell>
          <cell r="AS253">
            <v>57.630001068115234</v>
          </cell>
          <cell r="AU253">
            <v>26.75</v>
          </cell>
          <cell r="AW253">
            <v>0.3199999928474426</v>
          </cell>
          <cell r="AZ253">
            <v>8.550000190734863</v>
          </cell>
          <cell r="BA253">
            <v>5.929999828338623</v>
          </cell>
          <cell r="BB253">
            <v>0.33000001311302185</v>
          </cell>
          <cell r="BE253">
            <v>43.458504951698245</v>
          </cell>
          <cell r="BF253">
            <v>54.54434951980081</v>
          </cell>
          <cell r="BG253">
            <v>1.997145528500944</v>
          </cell>
          <cell r="BH253">
            <v>1</v>
          </cell>
          <cell r="CA253">
            <v>51.720001220703125</v>
          </cell>
          <cell r="CB253">
            <v>0.1599999964237213</v>
          </cell>
          <cell r="CC253">
            <v>0.9900000095367432</v>
          </cell>
          <cell r="CE253">
            <v>26.639999389648438</v>
          </cell>
          <cell r="CF253">
            <v>0.7200000286102295</v>
          </cell>
          <cell r="CG253">
            <v>19.200000762939453</v>
          </cell>
          <cell r="CH253">
            <v>1.1399999856948853</v>
          </cell>
          <cell r="CI253">
            <v>0.009999999776482582</v>
          </cell>
          <cell r="CJ253">
            <v>0.019999999552965164</v>
          </cell>
          <cell r="CL253">
            <v>0.029999999329447746</v>
          </cell>
          <cell r="CM253">
            <v>56.22940341482129</v>
          </cell>
          <cell r="CN253">
            <v>54.911643444818964</v>
          </cell>
          <cell r="CO253">
            <v>2.3435425061881117</v>
          </cell>
          <cell r="CP253">
            <v>42.74481404899292</v>
          </cell>
          <cell r="CQ253">
            <v>43.91658530208698</v>
          </cell>
          <cell r="CR253">
            <v>1</v>
          </cell>
          <cell r="CS253">
            <v>45.43000030517578</v>
          </cell>
          <cell r="CT253">
            <v>1.7200000286102295</v>
          </cell>
          <cell r="CU253">
            <v>9.289999961853027</v>
          </cell>
          <cell r="CW253">
            <v>15.989999771118164</v>
          </cell>
          <cell r="CX253">
            <v>0.1899999976158142</v>
          </cell>
          <cell r="CY253">
            <v>12.859999656677246</v>
          </cell>
          <cell r="CZ253">
            <v>10.65999984741211</v>
          </cell>
          <cell r="DA253">
            <v>1.8700000047683716</v>
          </cell>
          <cell r="DB253">
            <v>0.3400000035762787</v>
          </cell>
          <cell r="DL253">
            <v>41.7599983215332</v>
          </cell>
          <cell r="DM253">
            <v>0.3100000023841858</v>
          </cell>
          <cell r="DN253">
            <v>19.889999389648438</v>
          </cell>
          <cell r="DO253">
            <v>32.54999923706055</v>
          </cell>
          <cell r="DP253">
            <v>0.5199999809265137</v>
          </cell>
          <cell r="DQ253">
            <v>2.509999990463257</v>
          </cell>
          <cell r="DV253">
            <v>0.029999999329447746</v>
          </cell>
          <cell r="DW253">
            <v>0.5226532956387134</v>
          </cell>
          <cell r="DX253">
            <v>0.006080816053044053</v>
          </cell>
          <cell r="DY253">
            <v>0.24912323884830206</v>
          </cell>
          <cell r="DZ253">
            <v>0.4530271292562359</v>
          </cell>
          <cell r="EA253">
            <v>0.06226742720077541</v>
          </cell>
          <cell r="EB253">
            <v>0.00039497069751099663</v>
          </cell>
          <cell r="EC253">
            <v>1.2935468776945818</v>
          </cell>
          <cell r="ED253">
            <v>0.40404666011811646</v>
          </cell>
          <cell r="EE253">
            <v>0.004700885725828167</v>
          </cell>
          <cell r="EG253">
            <v>0.3502208826506864</v>
          </cell>
          <cell r="EH253">
            <v>0.04813696996567396</v>
          </cell>
          <cell r="EI253">
            <v>0.00030533929950411336</v>
          </cell>
          <cell r="EJ253">
            <v>-0.14642954526156526</v>
          </cell>
          <cell r="EK253">
            <v>0.6892396901524425</v>
          </cell>
          <cell r="EL253">
            <v>0.9999999999999999</v>
          </cell>
          <cell r="EM253">
            <v>-0.03323982012284696</v>
          </cell>
          <cell r="EN253">
            <v>1.0353988650313817</v>
          </cell>
          <cell r="EO253">
            <v>-0.002159044908534715</v>
          </cell>
          <cell r="EP253">
            <v>0.06528138544277107</v>
          </cell>
          <cell r="EQ253">
            <v>-0.00208523012865122</v>
          </cell>
          <cell r="ER253">
            <v>0.06528138544277107</v>
          </cell>
          <cell r="ES253">
            <v>6.099192464562597</v>
          </cell>
          <cell r="ET253">
            <v>6.528138544277107</v>
          </cell>
          <cell r="EU253">
            <v>1.250451899529361</v>
          </cell>
          <cell r="EW253">
            <v>1</v>
          </cell>
          <cell r="EY253">
            <v>8.15999984741211</v>
          </cell>
          <cell r="EZ253">
            <v>2.619999885559082</v>
          </cell>
          <cell r="FA253">
            <v>50</v>
          </cell>
          <cell r="FB253">
            <v>35.95000076293945</v>
          </cell>
          <cell r="FC253">
            <v>0.3700000047683716</v>
          </cell>
          <cell r="FD253">
            <v>1.5299999713897705</v>
          </cell>
          <cell r="FI253">
            <v>0.05999999865889549</v>
          </cell>
          <cell r="GK253">
            <v>1</v>
          </cell>
          <cell r="GX253">
            <v>50</v>
          </cell>
          <cell r="GY253">
            <v>50</v>
          </cell>
        </row>
        <row r="254">
          <cell r="A254">
            <v>433</v>
          </cell>
          <cell r="B254">
            <v>9951</v>
          </cell>
          <cell r="C254">
            <v>5000</v>
          </cell>
          <cell r="D254">
            <v>5</v>
          </cell>
          <cell r="E254">
            <v>940</v>
          </cell>
          <cell r="F254" t="str">
            <v>ND</v>
          </cell>
          <cell r="G254" t="str">
            <v>Au caps.</v>
          </cell>
          <cell r="H254" t="str">
            <v>Int.heated</v>
          </cell>
          <cell r="I254" t="str">
            <v>XH2O= 0.5</v>
          </cell>
          <cell r="J254">
            <v>89</v>
          </cell>
          <cell r="K254">
            <v>70.94999694824219</v>
          </cell>
          <cell r="L254">
            <v>0.5400000214576721</v>
          </cell>
          <cell r="M254">
            <v>13.850000381469727</v>
          </cell>
          <cell r="N254">
            <v>0.5699999928474426</v>
          </cell>
          <cell r="O254">
            <v>1.3600000143051147</v>
          </cell>
          <cell r="P254">
            <v>1.8730000078678133</v>
          </cell>
          <cell r="Q254">
            <v>0.20000000298023224</v>
          </cell>
          <cell r="R254">
            <v>1.75</v>
          </cell>
          <cell r="S254">
            <v>5.230000019073486</v>
          </cell>
          <cell r="T254">
            <v>4.349999904632568</v>
          </cell>
          <cell r="U254">
            <v>1.190000057220459</v>
          </cell>
          <cell r="W254">
            <v>0.019999999552965164</v>
          </cell>
          <cell r="X254">
            <v>-1</v>
          </cell>
          <cell r="Y254">
            <v>1.0702857187816075</v>
          </cell>
          <cell r="Z254">
            <v>0.3776173194963112</v>
          </cell>
          <cell r="AA254">
            <v>5.539999961853027</v>
          </cell>
          <cell r="AB254">
            <v>0.2931900046722093</v>
          </cell>
          <cell r="AC254">
            <v>0.20440903787593007</v>
          </cell>
          <cell r="AD254">
            <v>0.6248194604165599</v>
          </cell>
          <cell r="AS254">
            <v>51.45000076293945</v>
          </cell>
          <cell r="AT254">
            <v>0.05999999865889549</v>
          </cell>
          <cell r="AU254">
            <v>29.149999618530273</v>
          </cell>
          <cell r="AW254">
            <v>0.6600000262260437</v>
          </cell>
          <cell r="AX254">
            <v>0.03999999910593033</v>
          </cell>
          <cell r="AY254">
            <v>0</v>
          </cell>
          <cell r="AZ254">
            <v>12.569999694824219</v>
          </cell>
          <cell r="BA254">
            <v>4.309999942779541</v>
          </cell>
          <cell r="BB254">
            <v>0.05000000074505806</v>
          </cell>
          <cell r="BD254">
            <v>0.029999999329447746</v>
          </cell>
          <cell r="BE254">
            <v>61.530244013483326</v>
          </cell>
          <cell r="BF254">
            <v>38.178341941730636</v>
          </cell>
          <cell r="BG254">
            <v>0.2914140447860376</v>
          </cell>
          <cell r="BH254">
            <v>1</v>
          </cell>
          <cell r="BI254">
            <v>49.459999084472656</v>
          </cell>
          <cell r="BJ254">
            <v>0.6800000071525574</v>
          </cell>
          <cell r="BK254">
            <v>5.480000019073486</v>
          </cell>
          <cell r="BM254">
            <v>8.850000381469727</v>
          </cell>
          <cell r="BN254">
            <v>0.1599999964237213</v>
          </cell>
          <cell r="BO254">
            <v>13.710000038146973</v>
          </cell>
          <cell r="BP254">
            <v>21.139999389648438</v>
          </cell>
          <cell r="BQ254">
            <v>0.5600000023841858</v>
          </cell>
          <cell r="BR254">
            <v>0.019999999552965164</v>
          </cell>
          <cell r="BT254">
            <v>0</v>
          </cell>
          <cell r="BU254">
            <v>73.41320245310435</v>
          </cell>
          <cell r="BV254">
            <v>40.47778316520054</v>
          </cell>
          <cell r="BW254">
            <v>44.863073925895876</v>
          </cell>
          <cell r="BX254">
            <v>14.659142908903581</v>
          </cell>
          <cell r="BY254">
            <v>37.09067987185152</v>
          </cell>
          <cell r="BZ254">
            <v>1</v>
          </cell>
          <cell r="CS254">
            <v>46.18000030517578</v>
          </cell>
          <cell r="CT254">
            <v>1.2699999809265137</v>
          </cell>
          <cell r="CU254">
            <v>9.779999732971191</v>
          </cell>
          <cell r="CW254">
            <v>6.260000228881836</v>
          </cell>
          <cell r="CX254">
            <v>0.44999998807907104</v>
          </cell>
          <cell r="CY254">
            <v>19.329999923706055</v>
          </cell>
          <cell r="CZ254">
            <v>11.460000038146973</v>
          </cell>
          <cell r="DA254">
            <v>1.8300000429153442</v>
          </cell>
          <cell r="DB254">
            <v>0.14000000059604645</v>
          </cell>
          <cell r="DD254">
            <v>0.03999999910593033</v>
          </cell>
          <cell r="DE254">
            <v>2.0899999141693115</v>
          </cell>
          <cell r="EX254">
            <v>0.17000000178813934</v>
          </cell>
          <cell r="EY254">
            <v>13.3100004196167</v>
          </cell>
          <cell r="EZ254">
            <v>1.4900000095367432</v>
          </cell>
          <cell r="FA254">
            <v>42.349998474121094</v>
          </cell>
          <cell r="FB254">
            <v>37.150001525878906</v>
          </cell>
          <cell r="FC254">
            <v>0.3799999952316284</v>
          </cell>
          <cell r="FD254">
            <v>3.690000057220459</v>
          </cell>
          <cell r="FE254">
            <v>0.3499999940395355</v>
          </cell>
          <cell r="FF254">
            <v>0.009999999776482582</v>
          </cell>
          <cell r="FG254">
            <v>0</v>
          </cell>
          <cell r="FI254">
            <v>0.17000000178813934</v>
          </cell>
          <cell r="GK254">
            <v>1</v>
          </cell>
        </row>
        <row r="255">
          <cell r="A255">
            <v>433</v>
          </cell>
          <cell r="B255">
            <v>9952</v>
          </cell>
          <cell r="C255">
            <v>10000</v>
          </cell>
          <cell r="D255">
            <v>10</v>
          </cell>
          <cell r="E255">
            <v>900</v>
          </cell>
          <cell r="F255" t="str">
            <v>ND</v>
          </cell>
          <cell r="G255" t="str">
            <v>Au caps.</v>
          </cell>
          <cell r="H255" t="str">
            <v>1/2' PC</v>
          </cell>
          <cell r="I255" t="str">
            <v>XH2O= 0.5</v>
          </cell>
          <cell r="J255">
            <v>44</v>
          </cell>
          <cell r="K255">
            <v>71.3499984741211</v>
          </cell>
          <cell r="L255">
            <v>0.2800000011920929</v>
          </cell>
          <cell r="M255">
            <v>16.09000015258789</v>
          </cell>
          <cell r="N255">
            <v>0.5299999713897705</v>
          </cell>
          <cell r="O255">
            <v>1.2999999523162842</v>
          </cell>
          <cell r="P255">
            <v>1.7769999265670777</v>
          </cell>
          <cell r="Q255">
            <v>0.10000000149011612</v>
          </cell>
          <cell r="R255">
            <v>0.6000000238418579</v>
          </cell>
          <cell r="S255">
            <v>5.559999942779541</v>
          </cell>
          <cell r="T255">
            <v>3.5299999713897705</v>
          </cell>
          <cell r="U255">
            <v>0.6399999856948853</v>
          </cell>
          <cell r="W255">
            <v>0.019999999552965164</v>
          </cell>
          <cell r="X255">
            <v>-1</v>
          </cell>
          <cell r="Y255">
            <v>2.9616664265924126</v>
          </cell>
          <cell r="Z255">
            <v>0.3455562392822774</v>
          </cell>
          <cell r="AA255">
            <v>4.169999957084656</v>
          </cell>
          <cell r="AB255">
            <v>0.2273560421807374</v>
          </cell>
          <cell r="AC255">
            <v>0.2714220179739352</v>
          </cell>
          <cell r="AD255">
            <v>0.37571618710553584</v>
          </cell>
          <cell r="AS255">
            <v>54.150001525878906</v>
          </cell>
          <cell r="AT255">
            <v>0.029999999329447746</v>
          </cell>
          <cell r="AU255">
            <v>28.84000015258789</v>
          </cell>
          <cell r="AW255">
            <v>0.47999998927116394</v>
          </cell>
          <cell r="AX255">
            <v>0.019999999552965164</v>
          </cell>
          <cell r="AY255">
            <v>0</v>
          </cell>
          <cell r="AZ255">
            <v>10.75</v>
          </cell>
          <cell r="BA255">
            <v>5.170000076293945</v>
          </cell>
          <cell r="BB255">
            <v>0.05999999865889549</v>
          </cell>
          <cell r="BD255">
            <v>0.019999999552965164</v>
          </cell>
          <cell r="BE255">
            <v>53.278077775244306</v>
          </cell>
          <cell r="BF255">
            <v>46.36786095562788</v>
          </cell>
          <cell r="BG255">
            <v>0.35406126912781133</v>
          </cell>
          <cell r="BH255">
            <v>1</v>
          </cell>
          <cell r="BI255">
            <v>47.83000183105469</v>
          </cell>
          <cell r="BJ255">
            <v>1.0099999904632568</v>
          </cell>
          <cell r="BK255">
            <v>9.15999984741211</v>
          </cell>
          <cell r="BM255">
            <v>7.610000133514404</v>
          </cell>
          <cell r="BN255">
            <v>0.17000000178813934</v>
          </cell>
          <cell r="BO255">
            <v>13.59000015258789</v>
          </cell>
          <cell r="BP255">
            <v>18.760000228881836</v>
          </cell>
          <cell r="BQ255">
            <v>0.6100000143051147</v>
          </cell>
          <cell r="BR255">
            <v>0.019999999552965164</v>
          </cell>
          <cell r="BT255">
            <v>0.07999999821186066</v>
          </cell>
          <cell r="BU255">
            <v>76.09422085101355</v>
          </cell>
          <cell r="BV255">
            <v>43.357547112518695</v>
          </cell>
          <cell r="BW255">
            <v>43.021235216522776</v>
          </cell>
          <cell r="BX255">
            <v>13.621217670958536</v>
          </cell>
          <cell r="BY255">
            <v>35.13183527921993</v>
          </cell>
          <cell r="BZ255">
            <v>1</v>
          </cell>
          <cell r="CS255">
            <v>44.88999938964844</v>
          </cell>
          <cell r="CT255">
            <v>1.5499999523162842</v>
          </cell>
          <cell r="CU255">
            <v>12.729999542236328</v>
          </cell>
          <cell r="CW255">
            <v>11.970000267028809</v>
          </cell>
          <cell r="CX255">
            <v>0.28999999165534973</v>
          </cell>
          <cell r="CY255">
            <v>12.5600004196167</v>
          </cell>
          <cell r="CZ255">
            <v>11.6899995803833</v>
          </cell>
          <cell r="DA255">
            <v>1.659999966621399</v>
          </cell>
          <cell r="DB255">
            <v>0.12999999523162842</v>
          </cell>
          <cell r="DD255">
            <v>0.009999999776482582</v>
          </cell>
          <cell r="DE255">
            <v>2.009999990463257</v>
          </cell>
        </row>
        <row r="256">
          <cell r="A256">
            <v>433</v>
          </cell>
          <cell r="B256">
            <v>9953</v>
          </cell>
          <cell r="C256">
            <v>15000</v>
          </cell>
          <cell r="D256">
            <v>15</v>
          </cell>
          <cell r="E256">
            <v>1000</v>
          </cell>
          <cell r="F256" t="str">
            <v>ND</v>
          </cell>
          <cell r="G256" t="str">
            <v>Pt-Fe alloy tube</v>
          </cell>
          <cell r="H256" t="str">
            <v>1/2' PC</v>
          </cell>
          <cell r="I256" t="str">
            <v>XH2O= 0.75</v>
          </cell>
          <cell r="J256">
            <v>134</v>
          </cell>
          <cell r="K256">
            <v>68.0999984741211</v>
          </cell>
          <cell r="L256">
            <v>0.6800000071525574</v>
          </cell>
          <cell r="M256">
            <v>19.3700008392334</v>
          </cell>
          <cell r="N256">
            <v>0.6100000143051147</v>
          </cell>
          <cell r="O256">
            <v>1.7000000476837158</v>
          </cell>
          <cell r="P256">
            <v>2.249000060558319</v>
          </cell>
          <cell r="Q256">
            <v>0.029999999329447746</v>
          </cell>
          <cell r="R256">
            <v>0.5400000214576721</v>
          </cell>
          <cell r="S256">
            <v>3.759999990463257</v>
          </cell>
          <cell r="T256">
            <v>4.670000076293945</v>
          </cell>
          <cell r="U256">
            <v>0.5199999809265137</v>
          </cell>
          <cell r="W256">
            <v>0.019999999552965164</v>
          </cell>
          <cell r="X256">
            <v>-1</v>
          </cell>
          <cell r="Y256">
            <v>4.164814761464981</v>
          </cell>
          <cell r="Z256">
            <v>0.19411460131934952</v>
          </cell>
          <cell r="AA256">
            <v>5.190000057220459</v>
          </cell>
          <cell r="AB256">
            <v>0.20861010436028338</v>
          </cell>
          <cell r="AC256">
            <v>0.28186489802136244</v>
          </cell>
          <cell r="AD256">
            <v>0.29970757171245777</v>
          </cell>
          <cell r="BI256">
            <v>48.13999938964844</v>
          </cell>
          <cell r="BJ256">
            <v>1.3700000047683716</v>
          </cell>
          <cell r="BK256">
            <v>9.0600004196167</v>
          </cell>
          <cell r="BM256">
            <v>8.369999885559082</v>
          </cell>
          <cell r="BN256">
            <v>0.12999999523162842</v>
          </cell>
          <cell r="BO256">
            <v>11.449999809265137</v>
          </cell>
          <cell r="BP256">
            <v>20.25</v>
          </cell>
          <cell r="BQ256">
            <v>0.9700000286102295</v>
          </cell>
          <cell r="BR256">
            <v>0.009999999776482582</v>
          </cell>
          <cell r="BT256">
            <v>0.05000000074505806</v>
          </cell>
          <cell r="CS256">
            <v>40.439998626708984</v>
          </cell>
          <cell r="CT256">
            <v>3.309999942779541</v>
          </cell>
          <cell r="CU256">
            <v>14.59000015258789</v>
          </cell>
          <cell r="CW256">
            <v>16.760000228881836</v>
          </cell>
          <cell r="CX256">
            <v>0.1899999976158142</v>
          </cell>
          <cell r="CY256">
            <v>8.789999961853027</v>
          </cell>
          <cell r="CZ256">
            <v>11.229999542236328</v>
          </cell>
          <cell r="DA256">
            <v>3.5299999713897705</v>
          </cell>
          <cell r="DB256">
            <v>0.1899999976158142</v>
          </cell>
          <cell r="DD256">
            <v>0</v>
          </cell>
          <cell r="DE256">
            <v>2.009999990463257</v>
          </cell>
          <cell r="GL256">
            <v>39.38999938964844</v>
          </cell>
          <cell r="GM256">
            <v>0.9100000262260437</v>
          </cell>
          <cell r="GN256">
            <v>21.81999969482422</v>
          </cell>
          <cell r="GO256">
            <v>18.989999771118164</v>
          </cell>
          <cell r="GP256">
            <v>0.4399999976158142</v>
          </cell>
          <cell r="GQ256">
            <v>8.9399995803833</v>
          </cell>
          <cell r="GR256">
            <v>9.369999885559082</v>
          </cell>
          <cell r="GS256">
            <v>0.07000000029802322</v>
          </cell>
          <cell r="GT256">
            <v>0.009999999776482582</v>
          </cell>
          <cell r="GV256">
            <v>0.029999999329447746</v>
          </cell>
          <cell r="GW256">
            <v>1</v>
          </cell>
        </row>
        <row r="257">
          <cell r="A257">
            <v>433</v>
          </cell>
          <cell r="B257">
            <v>9958</v>
          </cell>
          <cell r="C257">
            <v>10000</v>
          </cell>
          <cell r="D257">
            <v>10</v>
          </cell>
          <cell r="E257">
            <v>1000</v>
          </cell>
          <cell r="F257" t="str">
            <v>ND</v>
          </cell>
          <cell r="G257" t="str">
            <v>Pt-Fe alloy tube</v>
          </cell>
          <cell r="H257" t="str">
            <v>1/2' PC</v>
          </cell>
          <cell r="I257" t="str">
            <v>XH2O = 0.5</v>
          </cell>
          <cell r="J257">
            <v>46</v>
          </cell>
          <cell r="K257">
            <v>64.18000030517578</v>
          </cell>
          <cell r="L257">
            <v>0.75</v>
          </cell>
          <cell r="M257">
            <v>19.549999237060547</v>
          </cell>
          <cell r="N257">
            <v>0.75</v>
          </cell>
          <cell r="O257">
            <v>2.5399999618530273</v>
          </cell>
          <cell r="P257">
            <v>3.214999961853027</v>
          </cell>
          <cell r="Q257">
            <v>0.1599999964237213</v>
          </cell>
          <cell r="R257">
            <v>1.7599999904632568</v>
          </cell>
          <cell r="S257">
            <v>7.260000228881836</v>
          </cell>
          <cell r="T257">
            <v>2.7200000286102295</v>
          </cell>
          <cell r="U257">
            <v>0.33000001311302185</v>
          </cell>
          <cell r="W257">
            <v>0.009999999776482582</v>
          </cell>
          <cell r="X257">
            <v>-1</v>
          </cell>
          <cell r="Y257">
            <v>1.8267045336783176</v>
          </cell>
          <cell r="Z257">
            <v>0.3713555249209011</v>
          </cell>
          <cell r="AA257">
            <v>3.0500000417232513</v>
          </cell>
          <cell r="AB257">
            <v>0.41962616497083327</v>
          </cell>
          <cell r="AC257">
            <v>0.40062304850354225</v>
          </cell>
          <cell r="AD257">
            <v>0.49386718088101006</v>
          </cell>
          <cell r="AS257">
            <v>49.5</v>
          </cell>
          <cell r="AT257">
            <v>0.029999999329447746</v>
          </cell>
          <cell r="AU257">
            <v>30.690000534057617</v>
          </cell>
          <cell r="AW257">
            <v>0.6700000166893005</v>
          </cell>
          <cell r="AX257">
            <v>0.03999999910593033</v>
          </cell>
          <cell r="AY257">
            <v>0</v>
          </cell>
          <cell r="AZ257">
            <v>14.489999771118164</v>
          </cell>
          <cell r="BA257">
            <v>3.180000066757202</v>
          </cell>
          <cell r="BB257">
            <v>0.03999999910593033</v>
          </cell>
          <cell r="BD257">
            <v>0.029999999329447746</v>
          </cell>
          <cell r="BE257">
            <v>71.40672829563204</v>
          </cell>
          <cell r="BF257">
            <v>28.35856913936209</v>
          </cell>
          <cell r="BG257">
            <v>0.23470256500587539</v>
          </cell>
          <cell r="BH257">
            <v>1</v>
          </cell>
          <cell r="BI257">
            <v>48.540000915527344</v>
          </cell>
          <cell r="BJ257">
            <v>0.6499999761581421</v>
          </cell>
          <cell r="BK257">
            <v>9.050000190734863</v>
          </cell>
          <cell r="BM257">
            <v>6.389999866485596</v>
          </cell>
          <cell r="BN257">
            <v>0.1899999976158142</v>
          </cell>
          <cell r="BO257">
            <v>14.600000381469727</v>
          </cell>
          <cell r="BP257">
            <v>19.81999969482422</v>
          </cell>
          <cell r="BQ257">
            <v>0.5299999713897705</v>
          </cell>
          <cell r="BR257">
            <v>0.009999999776482582</v>
          </cell>
          <cell r="BT257">
            <v>0.1899999976158142</v>
          </cell>
          <cell r="BU257">
            <v>80.2860336563104</v>
          </cell>
          <cell r="BV257">
            <v>45.0179761883504</v>
          </cell>
          <cell r="BW257">
            <v>43.928010715955914</v>
          </cell>
          <cell r="BX257">
            <v>11.054013095693696</v>
          </cell>
          <cell r="BY257">
            <v>33.01801845367165</v>
          </cell>
          <cell r="BZ257">
            <v>1</v>
          </cell>
          <cell r="CA257">
            <v>51.33000183105469</v>
          </cell>
          <cell r="CB257">
            <v>0.17000000178813934</v>
          </cell>
          <cell r="CC257">
            <v>8.09000015258789</v>
          </cell>
          <cell r="CE257">
            <v>10.029999732971191</v>
          </cell>
          <cell r="CF257">
            <v>0.25</v>
          </cell>
          <cell r="CG257">
            <v>28.920000076293945</v>
          </cell>
          <cell r="CH257">
            <v>1.559999942779541</v>
          </cell>
          <cell r="CI257">
            <v>0.07000000029802322</v>
          </cell>
          <cell r="CJ257">
            <v>0</v>
          </cell>
          <cell r="CL257">
            <v>0.11999999731779099</v>
          </cell>
          <cell r="CM257">
            <v>83.71172953340235</v>
          </cell>
          <cell r="CN257">
            <v>81.08005935825288</v>
          </cell>
          <cell r="CO257">
            <v>3.1437293074913657</v>
          </cell>
          <cell r="CP257">
            <v>15.77621133425576</v>
          </cell>
          <cell r="CQ257">
            <v>17.348075988001444</v>
          </cell>
          <cell r="CR257">
            <v>1</v>
          </cell>
          <cell r="CS257">
            <v>43.5099983215332</v>
          </cell>
          <cell r="CT257">
            <v>2.309999942779541</v>
          </cell>
          <cell r="CU257">
            <v>14.819999694824219</v>
          </cell>
          <cell r="CW257">
            <v>9.90999984741211</v>
          </cell>
          <cell r="CX257">
            <v>0.3100000023841858</v>
          </cell>
          <cell r="CY257">
            <v>14.539999961853027</v>
          </cell>
          <cell r="CZ257">
            <v>10.09000015258789</v>
          </cell>
          <cell r="DA257">
            <v>1.9700000286102295</v>
          </cell>
          <cell r="DB257">
            <v>0.10000000149011612</v>
          </cell>
          <cell r="DD257">
            <v>0.019999999552965164</v>
          </cell>
          <cell r="DE257">
            <v>2.0799999237060547</v>
          </cell>
        </row>
        <row r="258">
          <cell r="A258">
            <v>433</v>
          </cell>
          <cell r="B258">
            <v>9959</v>
          </cell>
          <cell r="C258">
            <v>5000</v>
          </cell>
          <cell r="D258">
            <v>5</v>
          </cell>
          <cell r="E258">
            <v>940</v>
          </cell>
          <cell r="F258" t="str">
            <v>ND</v>
          </cell>
          <cell r="G258" t="str">
            <v>Au caps.</v>
          </cell>
          <cell r="H258" t="str">
            <v>Int.heated</v>
          </cell>
          <cell r="I258" t="str">
            <v>XH2O= 0.75</v>
          </cell>
          <cell r="J258">
            <v>89</v>
          </cell>
          <cell r="K258">
            <v>74.3499984741211</v>
          </cell>
          <cell r="L258">
            <v>0.3400000035762787</v>
          </cell>
          <cell r="M258">
            <v>14.3100004196167</v>
          </cell>
          <cell r="N258">
            <v>0.44999998807907104</v>
          </cell>
          <cell r="O258">
            <v>1.1100000143051147</v>
          </cell>
          <cell r="P258">
            <v>1.5150000035762787</v>
          </cell>
          <cell r="Q258">
            <v>0.11999999731779099</v>
          </cell>
          <cell r="R258">
            <v>1.0499999523162842</v>
          </cell>
          <cell r="S258">
            <v>3.75</v>
          </cell>
          <cell r="T258">
            <v>3.9000000953674316</v>
          </cell>
          <cell r="U258">
            <v>0.6200000047683716</v>
          </cell>
          <cell r="W258">
            <v>0</v>
          </cell>
          <cell r="X258">
            <v>-1</v>
          </cell>
          <cell r="Y258">
            <v>1.4428572117876877</v>
          </cell>
          <cell r="Z258">
            <v>0.2620544996532184</v>
          </cell>
          <cell r="AA258">
            <v>4.520000100135803</v>
          </cell>
          <cell r="AB258">
            <v>0.25511643469451895</v>
          </cell>
          <cell r="AC258">
            <v>0.2138320383338912</v>
          </cell>
          <cell r="AD258">
            <v>0.5526431045709325</v>
          </cell>
          <cell r="AS258">
            <v>48.81999969482422</v>
          </cell>
          <cell r="AT258">
            <v>0.009999999776482582</v>
          </cell>
          <cell r="AU258">
            <v>31.649999618530273</v>
          </cell>
          <cell r="AW258">
            <v>0.5099999904632568</v>
          </cell>
          <cell r="AX258">
            <v>0.019999999552965164</v>
          </cell>
          <cell r="AY258">
            <v>0</v>
          </cell>
          <cell r="AZ258">
            <v>15.050000190734863</v>
          </cell>
          <cell r="BA258">
            <v>2.880000114440918</v>
          </cell>
          <cell r="BB258">
            <v>0.029999999329447746</v>
          </cell>
          <cell r="BD258">
            <v>0.009999999776482582</v>
          </cell>
          <cell r="BE258">
            <v>74.14737668017467</v>
          </cell>
          <cell r="BF258">
            <v>25.676641571572866</v>
          </cell>
          <cell r="BG258">
            <v>0.17598174825246105</v>
          </cell>
          <cell r="BH258">
            <v>1</v>
          </cell>
          <cell r="BI258">
            <v>47.970001220703125</v>
          </cell>
          <cell r="BJ258">
            <v>0.6100000143051147</v>
          </cell>
          <cell r="BK258">
            <v>7.46999979019165</v>
          </cell>
          <cell r="BM258">
            <v>8.010000228881836</v>
          </cell>
          <cell r="BN258">
            <v>0.18000000715255737</v>
          </cell>
          <cell r="BO258">
            <v>14.010000228881836</v>
          </cell>
          <cell r="BP258">
            <v>20.399999618530273</v>
          </cell>
          <cell r="BQ258">
            <v>0.4699999988079071</v>
          </cell>
          <cell r="BR258">
            <v>0.019999999552965164</v>
          </cell>
          <cell r="BT258">
            <v>0.09000000357627869</v>
          </cell>
          <cell r="BU258">
            <v>75.71397409437736</v>
          </cell>
          <cell r="BV258">
            <v>42.24045209979776</v>
          </cell>
          <cell r="BW258">
            <v>44.21049402697435</v>
          </cell>
          <cell r="BX258">
            <v>13.549053873227887</v>
          </cell>
          <cell r="BY258">
            <v>35.65430088671506</v>
          </cell>
          <cell r="BZ258">
            <v>1</v>
          </cell>
          <cell r="CA258">
            <v>54.52000045776367</v>
          </cell>
          <cell r="CB258">
            <v>0.1599999964237213</v>
          </cell>
          <cell r="CC258">
            <v>4.050000190734863</v>
          </cell>
          <cell r="CE258">
            <v>6.460000038146973</v>
          </cell>
          <cell r="CF258">
            <v>0.550000011920929</v>
          </cell>
          <cell r="CG258">
            <v>32.36000061035156</v>
          </cell>
          <cell r="CH258">
            <v>1.059999942779541</v>
          </cell>
          <cell r="CI258">
            <v>0.07999999821186066</v>
          </cell>
          <cell r="CJ258">
            <v>0</v>
          </cell>
          <cell r="CL258">
            <v>0.05999999865889549</v>
          </cell>
          <cell r="CM258">
            <v>89.92822434718495</v>
          </cell>
          <cell r="CN258">
            <v>88.06358647554917</v>
          </cell>
          <cell r="CO258">
            <v>2.073473467503368</v>
          </cell>
          <cell r="CP258">
            <v>9.862940056947464</v>
          </cell>
          <cell r="CQ258">
            <v>10.899676790699148</v>
          </cell>
          <cell r="CR258">
            <v>1</v>
          </cell>
          <cell r="CS258">
            <v>43.560001373291016</v>
          </cell>
          <cell r="CT258">
            <v>1.899999976158142</v>
          </cell>
          <cell r="CU258">
            <v>12.289999961853027</v>
          </cell>
          <cell r="CW258">
            <v>11.369999885559082</v>
          </cell>
          <cell r="CX258">
            <v>0.1899999976158142</v>
          </cell>
          <cell r="CY258">
            <v>14.859999656677246</v>
          </cell>
          <cell r="CZ258">
            <v>10.920000076293945</v>
          </cell>
          <cell r="DA258">
            <v>2.1600000858306885</v>
          </cell>
          <cell r="DB258">
            <v>0.1599999964237213</v>
          </cell>
          <cell r="DD258">
            <v>0.10000000149011612</v>
          </cell>
          <cell r="DE258">
            <v>2.049999952316284</v>
          </cell>
        </row>
        <row r="259">
          <cell r="A259">
            <v>434</v>
          </cell>
          <cell r="B259">
            <v>9961</v>
          </cell>
          <cell r="C259">
            <v>10000</v>
          </cell>
          <cell r="D259">
            <v>10</v>
          </cell>
          <cell r="E259">
            <v>725</v>
          </cell>
          <cell r="F259" t="str">
            <v>NiNiO</v>
          </cell>
          <cell r="G259" t="str">
            <v>Double Ag50Pd50 in Au caps</v>
          </cell>
          <cell r="H259" t="str">
            <v>1/2' PC</v>
          </cell>
          <cell r="I259" t="str">
            <v>Solid buffer in outer Au caps.</v>
          </cell>
          <cell r="J259">
            <v>277</v>
          </cell>
          <cell r="K259">
            <v>60.119998931884766</v>
          </cell>
          <cell r="L259">
            <v>0.1899999976158142</v>
          </cell>
          <cell r="M259">
            <v>14.6899995803833</v>
          </cell>
          <cell r="O259">
            <v>1.5099999904632568</v>
          </cell>
          <cell r="P259">
            <v>1.5099999904632568</v>
          </cell>
          <cell r="Q259">
            <v>0.009999999776482582</v>
          </cell>
          <cell r="R259">
            <v>0.3400000035762787</v>
          </cell>
          <cell r="S259">
            <v>4.130000114440918</v>
          </cell>
          <cell r="T259">
            <v>2.4800000190734863</v>
          </cell>
          <cell r="U259">
            <v>2.2200000286102295</v>
          </cell>
          <cell r="X259">
            <v>-1</v>
          </cell>
          <cell r="Y259">
            <v>4.441176395824624</v>
          </cell>
          <cell r="Z259">
            <v>0.28114365094714017</v>
          </cell>
          <cell r="AA259">
            <v>4.700000047683716</v>
          </cell>
          <cell r="AB259">
            <v>0.16717557127218302</v>
          </cell>
          <cell r="AC259">
            <v>0.2305343482205518</v>
          </cell>
          <cell r="AD259">
            <v>0.2863989548702481</v>
          </cell>
          <cell r="AS259">
            <v>56.439998626708984</v>
          </cell>
          <cell r="AT259">
            <v>0.03999999910593033</v>
          </cell>
          <cell r="AU259">
            <v>27.06999969482422</v>
          </cell>
          <cell r="AW259">
            <v>0.4000000059604645</v>
          </cell>
          <cell r="AX259">
            <v>0</v>
          </cell>
          <cell r="AY259">
            <v>0</v>
          </cell>
          <cell r="AZ259">
            <v>8.920000076293945</v>
          </cell>
          <cell r="BA259">
            <v>6.400000095367432</v>
          </cell>
          <cell r="BB259">
            <v>0.2199999988079071</v>
          </cell>
          <cell r="BE259">
            <v>42.96002820047733</v>
          </cell>
          <cell r="BF259">
            <v>55.77840725190225</v>
          </cell>
          <cell r="BG259">
            <v>1.2615645476204165</v>
          </cell>
          <cell r="BH259">
            <v>1</v>
          </cell>
          <cell r="CS259">
            <v>42.16999816894531</v>
          </cell>
          <cell r="CT259">
            <v>1.190000057220459</v>
          </cell>
          <cell r="CU259">
            <v>17.43000030517578</v>
          </cell>
          <cell r="CV259">
            <v>3.059999942779541</v>
          </cell>
          <cell r="CW259">
            <v>11.010000228881836</v>
          </cell>
          <cell r="CX259">
            <v>0.27000001072883606</v>
          </cell>
          <cell r="CY259">
            <v>9.539999961853027</v>
          </cell>
          <cell r="CZ259">
            <v>10.279999732971191</v>
          </cell>
          <cell r="DA259">
            <v>1.7799999713897705</v>
          </cell>
          <cell r="DB259">
            <v>0.8100000023841858</v>
          </cell>
          <cell r="DE259">
            <v>2.049999952316284</v>
          </cell>
          <cell r="GX259">
            <v>100</v>
          </cell>
        </row>
        <row r="260">
          <cell r="A260">
            <v>434</v>
          </cell>
          <cell r="B260">
            <v>9962</v>
          </cell>
          <cell r="C260">
            <v>13000</v>
          </cell>
          <cell r="D260">
            <v>13</v>
          </cell>
          <cell r="E260">
            <v>775</v>
          </cell>
          <cell r="F260" t="str">
            <v>NiNiO</v>
          </cell>
          <cell r="G260" t="str">
            <v>Double Ag50Pd50 in Au caps</v>
          </cell>
          <cell r="H260" t="str">
            <v>1/2' PC</v>
          </cell>
          <cell r="I260" t="str">
            <v>Solid buffer in outer Au caps.</v>
          </cell>
          <cell r="J260">
            <v>144</v>
          </cell>
          <cell r="K260">
            <v>59.599998474121094</v>
          </cell>
          <cell r="L260">
            <v>0.09000000357627869</v>
          </cell>
          <cell r="M260">
            <v>15.550000190734863</v>
          </cell>
          <cell r="O260">
            <v>1.3200000524520874</v>
          </cell>
          <cell r="P260">
            <v>1.3200000524520874</v>
          </cell>
          <cell r="Q260">
            <v>0.029999999329447746</v>
          </cell>
          <cell r="R260">
            <v>0.25999999046325684</v>
          </cell>
          <cell r="S260">
            <v>3.9600000381469727</v>
          </cell>
          <cell r="T260">
            <v>3.130000114440918</v>
          </cell>
          <cell r="U260">
            <v>1.8700000047683716</v>
          </cell>
          <cell r="X260">
            <v>-1</v>
          </cell>
          <cell r="Y260">
            <v>5.076923464882317</v>
          </cell>
          <cell r="Z260">
            <v>0.25466237875073816</v>
          </cell>
          <cell r="AA260">
            <v>5.0000001192092896</v>
          </cell>
          <cell r="AB260">
            <v>0.13981762827073232</v>
          </cell>
          <cell r="AC260">
            <v>0.20060790576422555</v>
          </cell>
          <cell r="AD260">
            <v>0.25985459691890345</v>
          </cell>
          <cell r="CS260">
            <v>43.75</v>
          </cell>
          <cell r="CT260">
            <v>0.7400000095367432</v>
          </cell>
          <cell r="CU260">
            <v>15</v>
          </cell>
          <cell r="CV260">
            <v>2.1700000762939453</v>
          </cell>
          <cell r="CW260">
            <v>10.989999771118164</v>
          </cell>
          <cell r="CX260">
            <v>0.07999999821186066</v>
          </cell>
          <cell r="CY260">
            <v>10.710000038146973</v>
          </cell>
          <cell r="CZ260">
            <v>11.09000015258789</v>
          </cell>
          <cell r="DA260">
            <v>1.9900000095367432</v>
          </cell>
          <cell r="DB260">
            <v>0.8999999761581421</v>
          </cell>
          <cell r="DE260">
            <v>2.049999952316284</v>
          </cell>
          <cell r="GX260">
            <v>100</v>
          </cell>
        </row>
        <row r="261">
          <cell r="A261">
            <v>434</v>
          </cell>
          <cell r="B261">
            <v>9963</v>
          </cell>
          <cell r="C261">
            <v>18000</v>
          </cell>
          <cell r="D261">
            <v>18</v>
          </cell>
          <cell r="E261">
            <v>760</v>
          </cell>
          <cell r="F261" t="str">
            <v>NiNiO</v>
          </cell>
          <cell r="G261" t="str">
            <v>Double Ag50Pd50 in Au caps</v>
          </cell>
          <cell r="H261" t="str">
            <v>1/2' PC</v>
          </cell>
          <cell r="I261" t="str">
            <v>Solid buffer in outer Au caps.</v>
          </cell>
          <cell r="J261">
            <v>165</v>
          </cell>
          <cell r="K261">
            <v>64.69999694824219</v>
          </cell>
          <cell r="L261">
            <v>0.11999999731779099</v>
          </cell>
          <cell r="M261">
            <v>14.1899995803833</v>
          </cell>
          <cell r="O261">
            <v>0.7400000095367432</v>
          </cell>
          <cell r="P261">
            <v>0.7400000095367432</v>
          </cell>
          <cell r="Q261">
            <v>0.009999999776482582</v>
          </cell>
          <cell r="R261">
            <v>0.3499999940395355</v>
          </cell>
          <cell r="S261">
            <v>2.430000066757202</v>
          </cell>
          <cell r="T261">
            <v>2.549999952316284</v>
          </cell>
          <cell r="U261">
            <v>2.759999990463257</v>
          </cell>
          <cell r="X261">
            <v>-1</v>
          </cell>
          <cell r="Y261">
            <v>2.114285777539624</v>
          </cell>
          <cell r="Z261">
            <v>0.17124736706240007</v>
          </cell>
          <cell r="AA261">
            <v>5.309999942779541</v>
          </cell>
          <cell r="AB261">
            <v>0.1125000007566996</v>
          </cell>
          <cell r="AC261">
            <v>0.11562500245927369</v>
          </cell>
          <cell r="AD261">
            <v>0.4574193814454946</v>
          </cell>
          <cell r="CS261">
            <v>44.959999084472656</v>
          </cell>
          <cell r="CT261">
            <v>0.44999998807907104</v>
          </cell>
          <cell r="CU261">
            <v>15.399999618530273</v>
          </cell>
          <cell r="CV261">
            <v>2.740000009536743</v>
          </cell>
          <cell r="CW261">
            <v>9.850000381469727</v>
          </cell>
          <cell r="CX261">
            <v>0.03999999910593033</v>
          </cell>
          <cell r="CY261">
            <v>11.420000076293945</v>
          </cell>
          <cell r="CZ261">
            <v>9.90999984741211</v>
          </cell>
          <cell r="DA261">
            <v>2.2100000381469727</v>
          </cell>
          <cell r="DB261">
            <v>0.949999988079071</v>
          </cell>
          <cell r="DE261">
            <v>2.0799999237060547</v>
          </cell>
          <cell r="GL261">
            <v>38.31999969482422</v>
          </cell>
          <cell r="GM261">
            <v>0.5799999833106995</v>
          </cell>
          <cell r="GN261">
            <v>21.40999984741211</v>
          </cell>
          <cell r="GO261">
            <v>23.309999465942383</v>
          </cell>
          <cell r="GP261">
            <v>0.33000001311302185</v>
          </cell>
          <cell r="GQ261">
            <v>5.039999961853027</v>
          </cell>
          <cell r="GR261">
            <v>9.890000343322754</v>
          </cell>
          <cell r="GS261">
            <v>0.05000000074505806</v>
          </cell>
          <cell r="GT261">
            <v>0.05999999865889549</v>
          </cell>
          <cell r="GW261">
            <v>1</v>
          </cell>
          <cell r="GX261">
            <v>100</v>
          </cell>
        </row>
        <row r="262">
          <cell r="A262">
            <v>441</v>
          </cell>
          <cell r="B262">
            <v>10029</v>
          </cell>
          <cell r="C262">
            <v>15000</v>
          </cell>
          <cell r="D262">
            <v>15</v>
          </cell>
          <cell r="E262">
            <v>1000</v>
          </cell>
          <cell r="F262" t="str">
            <v>ND</v>
          </cell>
          <cell r="G262" t="str">
            <v>Pt caps.</v>
          </cell>
          <cell r="H262" t="str">
            <v>PC</v>
          </cell>
          <cell r="I262" t="str">
            <v>Premelted at 1005</v>
          </cell>
          <cell r="J262">
            <v>72</v>
          </cell>
          <cell r="K262">
            <v>51.279998779296875</v>
          </cell>
          <cell r="L262">
            <v>0.18000000715255737</v>
          </cell>
          <cell r="M262">
            <v>20.739999771118164</v>
          </cell>
          <cell r="R262">
            <v>2.3299999237060547</v>
          </cell>
          <cell r="S262">
            <v>6.639999866485596</v>
          </cell>
          <cell r="T262">
            <v>5.550000190734863</v>
          </cell>
          <cell r="X262">
            <v>-1</v>
          </cell>
          <cell r="Y262">
            <v>0</v>
          </cell>
          <cell r="Z262">
            <v>0.3201542883203036</v>
          </cell>
          <cell r="AA262">
            <v>5.550000190734863</v>
          </cell>
          <cell r="AB262">
            <v>0.2956852652116195</v>
          </cell>
          <cell r="AC262">
            <v>0</v>
          </cell>
          <cell r="AD262">
            <v>1</v>
          </cell>
          <cell r="CS262">
            <v>43.540000915527344</v>
          </cell>
          <cell r="CT262">
            <v>0.3400000035762787</v>
          </cell>
          <cell r="CU262">
            <v>19.639999389648438</v>
          </cell>
          <cell r="CY262">
            <v>18.1299991607666</v>
          </cell>
          <cell r="CZ262">
            <v>11.140000343322754</v>
          </cell>
          <cell r="DA262">
            <v>3.119999885559082</v>
          </cell>
        </row>
        <row r="263">
          <cell r="A263">
            <v>452</v>
          </cell>
          <cell r="B263">
            <v>10148</v>
          </cell>
          <cell r="C263">
            <v>2000</v>
          </cell>
          <cell r="D263">
            <v>2</v>
          </cell>
          <cell r="E263">
            <v>600</v>
          </cell>
          <cell r="F263" t="str">
            <v>ND</v>
          </cell>
          <cell r="G263" t="str">
            <v>Pt or Au caps.</v>
          </cell>
          <cell r="H263" t="str">
            <v>Coldseal</v>
          </cell>
          <cell r="I263" t="str">
            <v>11.7 wt% B2O3 in fluid</v>
          </cell>
          <cell r="J263">
            <v>430</v>
          </cell>
          <cell r="K263">
            <v>36.83000183105469</v>
          </cell>
          <cell r="M263">
            <v>24.239999771118164</v>
          </cell>
          <cell r="O263">
            <v>0.4300000071525574</v>
          </cell>
          <cell r="P263">
            <v>0.4300000071525574</v>
          </cell>
          <cell r="R263">
            <v>0.019999999552965164</v>
          </cell>
          <cell r="S263">
            <v>0.75</v>
          </cell>
          <cell r="T263">
            <v>14.199999809265137</v>
          </cell>
          <cell r="U263">
            <v>0.2800000011920929</v>
          </cell>
          <cell r="V263">
            <v>0.019999999552965164</v>
          </cell>
          <cell r="X263">
            <v>-1</v>
          </cell>
          <cell r="Y263">
            <v>21.500000838190335</v>
          </cell>
          <cell r="Z263">
            <v>0.03094059435155693</v>
          </cell>
          <cell r="AA263">
            <v>14.47999981045723</v>
          </cell>
          <cell r="AB263">
            <v>0.01574012096497818</v>
          </cell>
          <cell r="AC263">
            <v>0.02880107249956237</v>
          </cell>
          <cell r="AD263">
            <v>0.07655711140826756</v>
          </cell>
          <cell r="CS263">
            <v>37.27000045776367</v>
          </cell>
          <cell r="CT263">
            <v>1.7799999713897705</v>
          </cell>
          <cell r="CU263">
            <v>13.920000076293945</v>
          </cell>
          <cell r="CW263">
            <v>23.90999984741211</v>
          </cell>
          <cell r="CX263">
            <v>0.4399999976158142</v>
          </cell>
          <cell r="CY263">
            <v>4.360000133514404</v>
          </cell>
          <cell r="CZ263">
            <v>10.760000228881836</v>
          </cell>
          <cell r="DA263">
            <v>3.7200000286102295</v>
          </cell>
        </row>
        <row r="264">
          <cell r="A264">
            <v>452</v>
          </cell>
          <cell r="B264">
            <v>10150</v>
          </cell>
          <cell r="C264">
            <v>2000</v>
          </cell>
          <cell r="D264">
            <v>2</v>
          </cell>
          <cell r="E264">
            <v>600</v>
          </cell>
          <cell r="F264" t="str">
            <v>ND</v>
          </cell>
          <cell r="G264" t="str">
            <v>Pt or Au caps.</v>
          </cell>
          <cell r="H264" t="str">
            <v>Coldseal</v>
          </cell>
          <cell r="I264" t="str">
            <v>18.4 wt% B2O3 in fluid</v>
          </cell>
          <cell r="J264">
            <v>325</v>
          </cell>
          <cell r="K264">
            <v>35.54999923706055</v>
          </cell>
          <cell r="M264">
            <v>21.739999771118164</v>
          </cell>
          <cell r="O264">
            <v>0.10999999940395355</v>
          </cell>
          <cell r="P264">
            <v>0.10999999940395355</v>
          </cell>
          <cell r="R264">
            <v>0.05999999865889549</v>
          </cell>
          <cell r="S264">
            <v>1.7000000476837158</v>
          </cell>
          <cell r="T264">
            <v>12.180000305175781</v>
          </cell>
          <cell r="U264">
            <v>0.38999998569488525</v>
          </cell>
          <cell r="X264">
            <v>-1</v>
          </cell>
          <cell r="Y264">
            <v>1.83333336437742</v>
          </cell>
          <cell r="Z264">
            <v>0.0781968751417461</v>
          </cell>
          <cell r="AA264">
            <v>12.570000290870667</v>
          </cell>
          <cell r="AB264">
            <v>0.009026687264737817</v>
          </cell>
          <cell r="AC264">
            <v>0.008634222677334163</v>
          </cell>
          <cell r="AD264">
            <v>0.4929617686460806</v>
          </cell>
          <cell r="AS264">
            <v>58.95000076293945</v>
          </cell>
          <cell r="AU264">
            <v>25.579999923706055</v>
          </cell>
          <cell r="AW264">
            <v>0.09000000357627869</v>
          </cell>
          <cell r="AZ264">
            <v>7</v>
          </cell>
          <cell r="BA264">
            <v>7.409999847412109</v>
          </cell>
          <cell r="BB264">
            <v>0.019999999552965164</v>
          </cell>
          <cell r="BE264">
            <v>34.25819449336591</v>
          </cell>
          <cell r="BF264">
            <v>65.62526322551514</v>
          </cell>
          <cell r="BG264">
            <v>0.11654228111893872</v>
          </cell>
          <cell r="BH264">
            <v>1</v>
          </cell>
          <cell r="CS264">
            <v>41.95000076293945</v>
          </cell>
          <cell r="CT264">
            <v>0.550000011920929</v>
          </cell>
          <cell r="CU264">
            <v>11.9399995803833</v>
          </cell>
          <cell r="CW264">
            <v>19.18000030517578</v>
          </cell>
          <cell r="CX264">
            <v>0.1599999964237213</v>
          </cell>
          <cell r="CY264">
            <v>8.729999542236328</v>
          </cell>
          <cell r="CZ264">
            <v>11.5</v>
          </cell>
          <cell r="DA264">
            <v>1.340000033378601</v>
          </cell>
        </row>
        <row r="265">
          <cell r="A265">
            <v>464</v>
          </cell>
          <cell r="B265">
            <v>10237</v>
          </cell>
          <cell r="C265">
            <v>1800</v>
          </cell>
          <cell r="D265">
            <v>1.8</v>
          </cell>
          <cell r="E265">
            <v>975</v>
          </cell>
          <cell r="F265" t="str">
            <v>-8.3</v>
          </cell>
          <cell r="G265" t="str">
            <v>Ag70Pd30</v>
          </cell>
          <cell r="H265" t="str">
            <v>Int.heat.</v>
          </cell>
          <cell r="I265" t="str">
            <v>Ni-Pd O2 sensor</v>
          </cell>
          <cell r="J265">
            <v>48</v>
          </cell>
          <cell r="K265">
            <v>60.900001525878906</v>
          </cell>
          <cell r="L265">
            <v>0.6700000166893005</v>
          </cell>
          <cell r="M265">
            <v>16.5</v>
          </cell>
          <cell r="O265">
            <v>3.680000066757202</v>
          </cell>
          <cell r="P265">
            <v>3.680000066757202</v>
          </cell>
          <cell r="R265">
            <v>1.899999976158142</v>
          </cell>
          <cell r="S265">
            <v>4.659999847412109</v>
          </cell>
          <cell r="T265">
            <v>5.199999809265137</v>
          </cell>
          <cell r="U265">
            <v>1.7799999713897705</v>
          </cell>
          <cell r="X265">
            <v>5.099999904632568</v>
          </cell>
          <cell r="Y265">
            <v>1.9368421647026937</v>
          </cell>
          <cell r="Z265">
            <v>0.28242423317649146</v>
          </cell>
          <cell r="AA265">
            <v>6.979999780654907</v>
          </cell>
          <cell r="AB265">
            <v>0.2977707055790091</v>
          </cell>
          <cell r="AC265">
            <v>0.2929936400039806</v>
          </cell>
          <cell r="AD265">
            <v>0.47924247222029376</v>
          </cell>
          <cell r="AS265">
            <v>51.29999923706055</v>
          </cell>
          <cell r="AT265">
            <v>0.09000000357627869</v>
          </cell>
          <cell r="AU265">
            <v>30.399999618530273</v>
          </cell>
          <cell r="AW265">
            <v>1.2200000286102295</v>
          </cell>
          <cell r="AY265">
            <v>0.4000000059604645</v>
          </cell>
          <cell r="AZ265">
            <v>14.25</v>
          </cell>
          <cell r="BA265">
            <v>2.299999952316284</v>
          </cell>
          <cell r="BB265">
            <v>0.23999999463558197</v>
          </cell>
          <cell r="BE265">
            <v>76.211870296115</v>
          </cell>
          <cell r="BF265">
            <v>22.259838599832932</v>
          </cell>
          <cell r="BG265">
            <v>1.528291104052073</v>
          </cell>
          <cell r="BH265">
            <v>1</v>
          </cell>
          <cell r="CA265">
            <v>53.5</v>
          </cell>
          <cell r="CB265">
            <v>0.20999999344348907</v>
          </cell>
          <cell r="CC265">
            <v>3</v>
          </cell>
          <cell r="CE265">
            <v>14.520000457763672</v>
          </cell>
          <cell r="CG265">
            <v>28</v>
          </cell>
          <cell r="CH265">
            <v>1.190000057220459</v>
          </cell>
          <cell r="CI265">
            <v>0.009999999776482582</v>
          </cell>
          <cell r="CJ265">
            <v>0.009999999776482582</v>
          </cell>
          <cell r="CM265">
            <v>77.4632881347143</v>
          </cell>
          <cell r="CN265">
            <v>75.6725662783064</v>
          </cell>
          <cell r="CO265">
            <v>2.3117039045563206</v>
          </cell>
          <cell r="CP265">
            <v>22.015729817137284</v>
          </cell>
          <cell r="CQ265">
            <v>23.171581769415443</v>
          </cell>
          <cell r="CR265">
            <v>1</v>
          </cell>
          <cell r="CS265">
            <v>46.400001525878906</v>
          </cell>
          <cell r="CT265">
            <v>1.3899999856948853</v>
          </cell>
          <cell r="CU265">
            <v>10.600000381469727</v>
          </cell>
          <cell r="CW265">
            <v>8.100000381469727</v>
          </cell>
          <cell r="CY265">
            <v>17.399999618530273</v>
          </cell>
          <cell r="CZ265">
            <v>11.420000076293945</v>
          </cell>
          <cell r="DA265">
            <v>2</v>
          </cell>
          <cell r="DB265">
            <v>0.3799999952316284</v>
          </cell>
          <cell r="GX265">
            <v>100</v>
          </cell>
        </row>
        <row r="266">
          <cell r="A266">
            <v>464</v>
          </cell>
          <cell r="B266">
            <v>10240</v>
          </cell>
          <cell r="C266">
            <v>1717</v>
          </cell>
          <cell r="D266">
            <v>1.717</v>
          </cell>
          <cell r="E266">
            <v>950</v>
          </cell>
          <cell r="F266" t="str">
            <v>-9.1</v>
          </cell>
          <cell r="G266" t="str">
            <v>Ag70Pd30</v>
          </cell>
          <cell r="H266" t="str">
            <v>Int.heat.</v>
          </cell>
          <cell r="I266" t="str">
            <v>Ni-Pd O2 sensor</v>
          </cell>
          <cell r="J266">
            <v>48</v>
          </cell>
          <cell r="K266">
            <v>63.29999923706055</v>
          </cell>
          <cell r="L266">
            <v>0.3700000047683716</v>
          </cell>
          <cell r="M266">
            <v>15.300000190734863</v>
          </cell>
          <cell r="O266">
            <v>2.200000047683716</v>
          </cell>
          <cell r="P266">
            <v>2.200000047683716</v>
          </cell>
          <cell r="R266">
            <v>1</v>
          </cell>
          <cell r="S266">
            <v>3.069999933242798</v>
          </cell>
          <cell r="T266">
            <v>4.400000095367432</v>
          </cell>
          <cell r="U266">
            <v>2.319999933242798</v>
          </cell>
          <cell r="X266">
            <v>5.099999904632568</v>
          </cell>
          <cell r="Y266">
            <v>2.200000047683716</v>
          </cell>
          <cell r="Z266">
            <v>0.20065358790661197</v>
          </cell>
          <cell r="AA266">
            <v>6.7200000286102295</v>
          </cell>
          <cell r="AB266">
            <v>0.2116935491623913</v>
          </cell>
          <cell r="AC266">
            <v>0.22177419664956527</v>
          </cell>
          <cell r="AD266">
            <v>0.4475743100422578</v>
          </cell>
          <cell r="AS266">
            <v>51.599998474121094</v>
          </cell>
          <cell r="AT266">
            <v>0.03999999910593033</v>
          </cell>
          <cell r="AU266">
            <v>30.399999618530273</v>
          </cell>
          <cell r="AW266">
            <v>0.6899999976158142</v>
          </cell>
          <cell r="AY266">
            <v>0.10000000149011612</v>
          </cell>
          <cell r="AZ266">
            <v>12.600000381469727</v>
          </cell>
          <cell r="BA266">
            <v>4.199999809265137</v>
          </cell>
          <cell r="BB266">
            <v>0.15000000596046448</v>
          </cell>
          <cell r="BE266">
            <v>61.82839708955676</v>
          </cell>
          <cell r="BF266">
            <v>37.29521615946077</v>
          </cell>
          <cell r="BG266">
            <v>0.8763867509824692</v>
          </cell>
          <cell r="BH266">
            <v>1</v>
          </cell>
          <cell r="CS266">
            <v>45.5</v>
          </cell>
          <cell r="CT266">
            <v>2.109999895095825</v>
          </cell>
          <cell r="CU266">
            <v>10.300000190734863</v>
          </cell>
          <cell r="CW266">
            <v>10.539999961853027</v>
          </cell>
          <cell r="CY266">
            <v>16</v>
          </cell>
          <cell r="CZ266">
            <v>11.239999771118164</v>
          </cell>
          <cell r="DA266">
            <v>1.899999976158142</v>
          </cell>
          <cell r="DB266">
            <v>0.3799999952316284</v>
          </cell>
          <cell r="EX266">
            <v>0.10000000149011612</v>
          </cell>
          <cell r="EY266">
            <v>8.399999618530273</v>
          </cell>
          <cell r="EZ266">
            <v>2.700000047683716</v>
          </cell>
          <cell r="FB266">
            <v>77.47000122070312</v>
          </cell>
          <cell r="FC266">
            <v>0.3100000023841858</v>
          </cell>
          <cell r="FD266">
            <v>3.200000047683716</v>
          </cell>
          <cell r="FE266">
            <v>0.10999999940395355</v>
          </cell>
          <cell r="FI266">
            <v>0.029999999329447746</v>
          </cell>
          <cell r="GK266">
            <v>1</v>
          </cell>
          <cell r="GX266">
            <v>100</v>
          </cell>
        </row>
        <row r="267">
          <cell r="A267">
            <v>464</v>
          </cell>
          <cell r="B267">
            <v>10241</v>
          </cell>
          <cell r="C267">
            <v>1010</v>
          </cell>
          <cell r="D267">
            <v>1.01</v>
          </cell>
          <cell r="E267">
            <v>950</v>
          </cell>
          <cell r="F267" t="str">
            <v>ND</v>
          </cell>
          <cell r="G267" t="str">
            <v>Ag70Pd30</v>
          </cell>
          <cell r="H267" t="str">
            <v>Int.heat.</v>
          </cell>
          <cell r="I267" t="str">
            <v>H2O-calc Moore e.a.1995</v>
          </cell>
          <cell r="J267">
            <v>48</v>
          </cell>
          <cell r="K267">
            <v>68.19999694824219</v>
          </cell>
          <cell r="L267">
            <v>0.4699999988079071</v>
          </cell>
          <cell r="M267">
            <v>14</v>
          </cell>
          <cell r="O267">
            <v>2.140000104904175</v>
          </cell>
          <cell r="P267">
            <v>2.140000104904175</v>
          </cell>
          <cell r="R267">
            <v>0.699999988079071</v>
          </cell>
          <cell r="S267">
            <v>2.450000047683716</v>
          </cell>
          <cell r="T267">
            <v>3.0999999046325684</v>
          </cell>
          <cell r="U267">
            <v>2.740000009536743</v>
          </cell>
          <cell r="X267">
            <v>3.700000047683716</v>
          </cell>
          <cell r="Y267">
            <v>3.0571430590688</v>
          </cell>
          <cell r="Z267">
            <v>0.1750000034059797</v>
          </cell>
          <cell r="AA267">
            <v>5.8399999141693115</v>
          </cell>
          <cell r="AB267">
            <v>0.20391705519269931</v>
          </cell>
          <cell r="AC267">
            <v>0.24654379068441892</v>
          </cell>
          <cell r="AD267">
            <v>0.36830394835834535</v>
          </cell>
          <cell r="AS267">
            <v>52.400001525878906</v>
          </cell>
          <cell r="AT267">
            <v>0.05000000074505806</v>
          </cell>
          <cell r="AU267">
            <v>30.299999237060547</v>
          </cell>
          <cell r="AW267">
            <v>0.7200000286102295</v>
          </cell>
          <cell r="AY267">
            <v>0.10000000149011612</v>
          </cell>
          <cell r="AZ267">
            <v>12.640000343322754</v>
          </cell>
          <cell r="BA267">
            <v>4.300000190734863</v>
          </cell>
          <cell r="BB267">
            <v>0.1599999964237213</v>
          </cell>
          <cell r="BE267">
            <v>61.32393448922912</v>
          </cell>
          <cell r="BF267">
            <v>37.75181436833832</v>
          </cell>
          <cell r="BG267">
            <v>0.9242511424325599</v>
          </cell>
          <cell r="BH267">
            <v>1</v>
          </cell>
          <cell r="BI267">
            <v>51.400001525878906</v>
          </cell>
          <cell r="BJ267">
            <v>1.1699999570846558</v>
          </cell>
          <cell r="BK267">
            <v>3.0999999046325684</v>
          </cell>
          <cell r="BM267">
            <v>6.050000190734863</v>
          </cell>
          <cell r="BO267">
            <v>15.5</v>
          </cell>
          <cell r="BP267">
            <v>21.010000228881836</v>
          </cell>
          <cell r="BQ267">
            <v>1.100000023841858</v>
          </cell>
          <cell r="BR267">
            <v>0.029999999329447746</v>
          </cell>
          <cell r="BU267">
            <v>82.0356217829593</v>
          </cell>
          <cell r="BV267">
            <v>45.59345786805472</v>
          </cell>
          <cell r="BW267">
            <v>44.42236570269339</v>
          </cell>
          <cell r="BX267">
            <v>9.98417642925189</v>
          </cell>
          <cell r="BY267">
            <v>32.19535928059859</v>
          </cell>
          <cell r="BZ267">
            <v>1</v>
          </cell>
          <cell r="CA267">
            <v>55</v>
          </cell>
          <cell r="CB267">
            <v>0.18000000715255737</v>
          </cell>
          <cell r="CC267">
            <v>0.8999999761581421</v>
          </cell>
          <cell r="CE267">
            <v>15.100000381469727</v>
          </cell>
          <cell r="CG267">
            <v>26.700000762939453</v>
          </cell>
          <cell r="CH267">
            <v>1.350000023841858</v>
          </cell>
          <cell r="CI267">
            <v>0.029999999329447746</v>
          </cell>
          <cell r="CJ267">
            <v>0.019999999552965164</v>
          </cell>
          <cell r="CM267">
            <v>75.91362513554022</v>
          </cell>
          <cell r="CN267">
            <v>73.87542411954178</v>
          </cell>
          <cell r="CO267">
            <v>2.684894855645916</v>
          </cell>
          <cell r="CP267">
            <v>23.43968102481232</v>
          </cell>
          <cell r="CQ267">
            <v>24.782128452635277</v>
          </cell>
          <cell r="CR267">
            <v>1</v>
          </cell>
          <cell r="CS267">
            <v>44.900001525878906</v>
          </cell>
          <cell r="CT267">
            <v>1.6699999570846558</v>
          </cell>
          <cell r="CU267">
            <v>12</v>
          </cell>
          <cell r="CW267">
            <v>9.3100004196167</v>
          </cell>
          <cell r="CY267">
            <v>16</v>
          </cell>
          <cell r="CZ267">
            <v>11.260000228881836</v>
          </cell>
          <cell r="DA267">
            <v>2.0999999046325684</v>
          </cell>
          <cell r="DB267">
            <v>0.38999998569488525</v>
          </cell>
          <cell r="EX267">
            <v>0.20000000298023224</v>
          </cell>
          <cell r="EY267">
            <v>12.010000228881836</v>
          </cell>
          <cell r="EZ267">
            <v>1.899999976158142</v>
          </cell>
          <cell r="FB267">
            <v>74.61000061035156</v>
          </cell>
          <cell r="FC267">
            <v>0.25</v>
          </cell>
          <cell r="FD267">
            <v>3.0999999046325684</v>
          </cell>
          <cell r="FE267">
            <v>0.12999999523162842</v>
          </cell>
          <cell r="FI267">
            <v>0.019999999552965164</v>
          </cell>
          <cell r="GK267">
            <v>1</v>
          </cell>
          <cell r="GX267">
            <v>100</v>
          </cell>
        </row>
        <row r="268">
          <cell r="A268">
            <v>464</v>
          </cell>
          <cell r="B268">
            <v>10242</v>
          </cell>
          <cell r="C268">
            <v>2482</v>
          </cell>
          <cell r="D268">
            <v>2.482</v>
          </cell>
          <cell r="E268">
            <v>935</v>
          </cell>
          <cell r="F268" t="str">
            <v>ND</v>
          </cell>
          <cell r="G268" t="str">
            <v>Ag70Pd30</v>
          </cell>
          <cell r="H268" t="str">
            <v>Int.heat.</v>
          </cell>
          <cell r="I268" t="str">
            <v>H2O-calc Moore e.a.1995</v>
          </cell>
          <cell r="J268">
            <v>48</v>
          </cell>
          <cell r="K268">
            <v>59.900001525878906</v>
          </cell>
          <cell r="L268">
            <v>0.3400000035762787</v>
          </cell>
          <cell r="M268">
            <v>15.5</v>
          </cell>
          <cell r="O268">
            <v>1.75</v>
          </cell>
          <cell r="P268">
            <v>1.75</v>
          </cell>
          <cell r="R268">
            <v>1.399999976158142</v>
          </cell>
          <cell r="S268">
            <v>4.329999923706055</v>
          </cell>
          <cell r="T268">
            <v>3.700000047683716</v>
          </cell>
          <cell r="U268">
            <v>1.7300000190734863</v>
          </cell>
          <cell r="X268">
            <v>6.099999904632568</v>
          </cell>
          <cell r="Y268">
            <v>1.2500000212873734</v>
          </cell>
          <cell r="Z268">
            <v>0.2793548337874874</v>
          </cell>
          <cell r="AA268">
            <v>5.430000066757202</v>
          </cell>
          <cell r="AB268">
            <v>0.2651515110465121</v>
          </cell>
          <cell r="AC268">
            <v>0.2039627029425257</v>
          </cell>
          <cell r="AD268">
            <v>0.5877901584670888</v>
          </cell>
          <cell r="AS268">
            <v>50.5</v>
          </cell>
          <cell r="AT268">
            <v>0.029999999329447746</v>
          </cell>
          <cell r="AU268">
            <v>30.100000381469727</v>
          </cell>
          <cell r="AW268">
            <v>0.6100000143051147</v>
          </cell>
          <cell r="AY268">
            <v>0.10000000149011612</v>
          </cell>
          <cell r="AZ268">
            <v>12.65999984741211</v>
          </cell>
          <cell r="BA268">
            <v>3.9000000953674316</v>
          </cell>
          <cell r="BB268">
            <v>0.12999999523162842</v>
          </cell>
          <cell r="BE268">
            <v>63.706805423067244</v>
          </cell>
          <cell r="BF268">
            <v>35.5142930383785</v>
          </cell>
          <cell r="BG268">
            <v>0.7789015385542584</v>
          </cell>
          <cell r="BH268">
            <v>1</v>
          </cell>
          <cell r="CS268">
            <v>45.400001525878906</v>
          </cell>
          <cell r="CT268">
            <v>1.4900000095367432</v>
          </cell>
          <cell r="CU268">
            <v>10.199999809265137</v>
          </cell>
          <cell r="CW268">
            <v>7.619999885559082</v>
          </cell>
          <cell r="CY268">
            <v>17.100000381469727</v>
          </cell>
          <cell r="CZ268">
            <v>11.239999771118164</v>
          </cell>
          <cell r="DA268">
            <v>2.0999999046325684</v>
          </cell>
          <cell r="DB268">
            <v>0.4000000059604645</v>
          </cell>
          <cell r="GX268">
            <v>100</v>
          </cell>
        </row>
        <row r="269">
          <cell r="A269">
            <v>464</v>
          </cell>
          <cell r="B269">
            <v>10244</v>
          </cell>
          <cell r="C269">
            <v>2851</v>
          </cell>
          <cell r="D269">
            <v>2.851</v>
          </cell>
          <cell r="E269">
            <v>900</v>
          </cell>
          <cell r="F269" t="str">
            <v>ND</v>
          </cell>
          <cell r="G269" t="str">
            <v>Ag70Pd30</v>
          </cell>
          <cell r="H269" t="str">
            <v>Int.heat.</v>
          </cell>
          <cell r="I269" t="str">
            <v>H2O-calc Moore e.a.1995</v>
          </cell>
          <cell r="J269">
            <v>48</v>
          </cell>
          <cell r="K269">
            <v>58.70000076293945</v>
          </cell>
          <cell r="L269">
            <v>0.5099999904632568</v>
          </cell>
          <cell r="M269">
            <v>15.5</v>
          </cell>
          <cell r="O269">
            <v>3.009999990463257</v>
          </cell>
          <cell r="P269">
            <v>3.009999990463257</v>
          </cell>
          <cell r="R269">
            <v>1.600000023841858</v>
          </cell>
          <cell r="S269">
            <v>4.480000019073486</v>
          </cell>
          <cell r="T269">
            <v>3.5</v>
          </cell>
          <cell r="U269">
            <v>1.6299999952316284</v>
          </cell>
          <cell r="X269">
            <v>6.599999904632568</v>
          </cell>
          <cell r="Y269">
            <v>1.8812499660067266</v>
          </cell>
          <cell r="Z269">
            <v>0.28903225929506365</v>
          </cell>
          <cell r="AA269">
            <v>5.129999995231628</v>
          </cell>
          <cell r="AB269">
            <v>0.31878850267282155</v>
          </cell>
          <cell r="AC269">
            <v>0.3090349063158183</v>
          </cell>
          <cell r="AD269">
            <v>0.48651442241287995</v>
          </cell>
          <cell r="AS269">
            <v>48.29999923706055</v>
          </cell>
          <cell r="AT269">
            <v>0.10000000149011612</v>
          </cell>
          <cell r="AU269">
            <v>32.20000076293945</v>
          </cell>
          <cell r="AW269">
            <v>0.5699999928474426</v>
          </cell>
          <cell r="AY269">
            <v>0.10000000149011612</v>
          </cell>
          <cell r="AZ269">
            <v>15.109999656677246</v>
          </cell>
          <cell r="BA269">
            <v>2.700000047683716</v>
          </cell>
          <cell r="BB269">
            <v>0.07999999821186066</v>
          </cell>
          <cell r="BE269">
            <v>75.20699568885385</v>
          </cell>
          <cell r="BF269">
            <v>24.318903322665</v>
          </cell>
          <cell r="BG269">
            <v>0.47410098848114757</v>
          </cell>
          <cell r="BH269">
            <v>1</v>
          </cell>
          <cell r="CS269">
            <v>44.900001525878906</v>
          </cell>
          <cell r="CT269">
            <v>1.5299999713897705</v>
          </cell>
          <cell r="CU269">
            <v>10.899999618530273</v>
          </cell>
          <cell r="CW269">
            <v>8.699999809265137</v>
          </cell>
          <cell r="CY269">
            <v>16.600000381469727</v>
          </cell>
          <cell r="CZ269">
            <v>11.180000305175781</v>
          </cell>
          <cell r="DA269">
            <v>2.0999999046325684</v>
          </cell>
          <cell r="DB269">
            <v>0.4000000059604645</v>
          </cell>
          <cell r="GX269">
            <v>100</v>
          </cell>
        </row>
        <row r="270">
          <cell r="A270">
            <v>464</v>
          </cell>
          <cell r="B270">
            <v>10256</v>
          </cell>
          <cell r="C270">
            <v>3027</v>
          </cell>
          <cell r="D270">
            <v>3.027</v>
          </cell>
          <cell r="E270">
            <v>1000</v>
          </cell>
          <cell r="F270" t="str">
            <v>ND</v>
          </cell>
          <cell r="G270" t="str">
            <v>Ag70Pd30</v>
          </cell>
          <cell r="H270" t="str">
            <v>Int.heat.</v>
          </cell>
          <cell r="I270" t="str">
            <v>H2O-calc Moore e.a.1995</v>
          </cell>
          <cell r="J270">
            <v>48</v>
          </cell>
          <cell r="K270">
            <v>53</v>
          </cell>
          <cell r="L270">
            <v>0.5099999904632568</v>
          </cell>
          <cell r="M270">
            <v>16.700000762939453</v>
          </cell>
          <cell r="O270">
            <v>4.840000152587891</v>
          </cell>
          <cell r="P270">
            <v>4.840000152587891</v>
          </cell>
          <cell r="R270">
            <v>3.4000000953674316</v>
          </cell>
          <cell r="S270">
            <v>5.159999847412109</v>
          </cell>
          <cell r="T270">
            <v>3.799999952316284</v>
          </cell>
          <cell r="U270">
            <v>1.2899999618530273</v>
          </cell>
          <cell r="X270">
            <v>6.400000095367432</v>
          </cell>
          <cell r="Y270">
            <v>1.4235294167145724</v>
          </cell>
          <cell r="Z270">
            <v>0.3089820126753019</v>
          </cell>
          <cell r="AA270">
            <v>5.0899999141693115</v>
          </cell>
          <cell r="AB270">
            <v>0.4366091598556847</v>
          </cell>
          <cell r="AC270">
            <v>0.36309077972407583</v>
          </cell>
          <cell r="AD270">
            <v>0.5559748224422454</v>
          </cell>
          <cell r="AE270">
            <v>39.400001525878906</v>
          </cell>
          <cell r="AF270">
            <v>0.019999999552965164</v>
          </cell>
          <cell r="AG270">
            <v>0.009999999776482582</v>
          </cell>
          <cell r="AH270">
            <v>15.760000228881836</v>
          </cell>
          <cell r="AJ270">
            <v>43.79999923706055</v>
          </cell>
          <cell r="AM270">
            <v>0.009999999776482582</v>
          </cell>
          <cell r="AP270">
            <v>83.20379143179429</v>
          </cell>
          <cell r="AQ270">
            <v>83.20379143179429</v>
          </cell>
          <cell r="AR270">
            <v>1</v>
          </cell>
          <cell r="CS270">
            <v>42.900001525878906</v>
          </cell>
          <cell r="CT270">
            <v>1.5099999904632568</v>
          </cell>
          <cell r="CU270">
            <v>12.199999809265137</v>
          </cell>
          <cell r="CW270">
            <v>9.050000190734863</v>
          </cell>
          <cell r="CY270">
            <v>16.200000762939453</v>
          </cell>
          <cell r="CZ270">
            <v>10.970000267028809</v>
          </cell>
          <cell r="DA270">
            <v>2.4200000762939453</v>
          </cell>
          <cell r="DB270">
            <v>0.4099999964237213</v>
          </cell>
        </row>
        <row r="271">
          <cell r="A271">
            <v>464</v>
          </cell>
          <cell r="B271">
            <v>10257</v>
          </cell>
          <cell r="C271">
            <v>2496</v>
          </cell>
          <cell r="D271">
            <v>2.496</v>
          </cell>
          <cell r="E271">
            <v>1000</v>
          </cell>
          <cell r="F271" t="str">
            <v>ND</v>
          </cell>
          <cell r="G271" t="str">
            <v>Ag70Pd30</v>
          </cell>
          <cell r="H271" t="str">
            <v>Int.heat.</v>
          </cell>
          <cell r="I271" t="str">
            <v>H2O-calc Moore e.a.1995</v>
          </cell>
          <cell r="J271">
            <v>48</v>
          </cell>
          <cell r="K271">
            <v>52.20000076293945</v>
          </cell>
          <cell r="L271">
            <v>0.49000000953674316</v>
          </cell>
          <cell r="M271">
            <v>16.700000762939453</v>
          </cell>
          <cell r="O271">
            <v>4.949999809265137</v>
          </cell>
          <cell r="P271">
            <v>4.949999809265137</v>
          </cell>
          <cell r="R271">
            <v>3.4000000953674316</v>
          </cell>
          <cell r="S271">
            <v>6.570000171661377</v>
          </cell>
          <cell r="T271">
            <v>3.9000000953674316</v>
          </cell>
          <cell r="U271">
            <v>1.190000057220459</v>
          </cell>
          <cell r="X271">
            <v>5.800000190734863</v>
          </cell>
          <cell r="Y271">
            <v>1.4558822560062898</v>
          </cell>
          <cell r="Z271">
            <v>0.3934131659587396</v>
          </cell>
          <cell r="AA271">
            <v>5.090000152587891</v>
          </cell>
          <cell r="AB271">
            <v>0.43712797432941497</v>
          </cell>
          <cell r="AC271">
            <v>0.3683035556689463</v>
          </cell>
          <cell r="AD271">
            <v>0.5504202839467093</v>
          </cell>
          <cell r="AE271">
            <v>39.599998474121094</v>
          </cell>
          <cell r="AF271">
            <v>0.019999999552965164</v>
          </cell>
          <cell r="AG271">
            <v>0.009999999776482582</v>
          </cell>
          <cell r="AH271">
            <v>14.710000038146973</v>
          </cell>
          <cell r="AJ271">
            <v>44.79999923706055</v>
          </cell>
          <cell r="AK271">
            <v>0.14000000059604645</v>
          </cell>
          <cell r="AL271">
            <v>0.009999999776482582</v>
          </cell>
          <cell r="AP271">
            <v>84.44425541811874</v>
          </cell>
          <cell r="AQ271">
            <v>84.28438355007222</v>
          </cell>
          <cell r="AR271">
            <v>1</v>
          </cell>
          <cell r="BI271">
            <v>50.20000076293945</v>
          </cell>
          <cell r="BJ271">
            <v>0.75</v>
          </cell>
          <cell r="BK271">
            <v>4.369999885559082</v>
          </cell>
          <cell r="BM271">
            <v>6.96999979019165</v>
          </cell>
          <cell r="BO271">
            <v>14.800000190734863</v>
          </cell>
          <cell r="BP271">
            <v>21.700000762939453</v>
          </cell>
          <cell r="BQ271">
            <v>0.3499999940395355</v>
          </cell>
          <cell r="BR271">
            <v>0.009999999776482582</v>
          </cell>
          <cell r="CS271">
            <v>42.79999923706055</v>
          </cell>
          <cell r="CT271">
            <v>1.7400000095367432</v>
          </cell>
          <cell r="CU271">
            <v>11.899999618530273</v>
          </cell>
          <cell r="CW271">
            <v>8.880000114440918</v>
          </cell>
          <cell r="CY271">
            <v>16.399999618530273</v>
          </cell>
          <cell r="CZ271">
            <v>11.119999885559082</v>
          </cell>
          <cell r="DA271">
            <v>2.440000057220459</v>
          </cell>
          <cell r="DB271">
            <v>0.4000000059604645</v>
          </cell>
        </row>
        <row r="272">
          <cell r="A272">
            <v>464</v>
          </cell>
          <cell r="B272">
            <v>10259</v>
          </cell>
          <cell r="C272">
            <v>2220</v>
          </cell>
          <cell r="D272">
            <v>2.22</v>
          </cell>
          <cell r="E272">
            <v>975</v>
          </cell>
          <cell r="F272" t="str">
            <v>ND</v>
          </cell>
          <cell r="G272" t="str">
            <v>Ag70Pd30</v>
          </cell>
          <cell r="H272" t="str">
            <v>Int.heat.</v>
          </cell>
          <cell r="I272" t="str">
            <v>H2O-calc Moore e.a.1995</v>
          </cell>
          <cell r="J272">
            <v>48</v>
          </cell>
          <cell r="K272">
            <v>56.20000076293945</v>
          </cell>
          <cell r="L272">
            <v>0.33000001311302185</v>
          </cell>
          <cell r="M272">
            <v>17.399999618530273</v>
          </cell>
          <cell r="O272">
            <v>2.930000066757202</v>
          </cell>
          <cell r="P272">
            <v>2.930000066757202</v>
          </cell>
          <cell r="R272">
            <v>2.200000047683716</v>
          </cell>
          <cell r="S272">
            <v>5</v>
          </cell>
          <cell r="T272">
            <v>3.0999999046325684</v>
          </cell>
          <cell r="U272">
            <v>1.440000057220459</v>
          </cell>
          <cell r="X272">
            <v>5.300000190734863</v>
          </cell>
          <cell r="Y272">
            <v>1.331818183295983</v>
          </cell>
          <cell r="Z272">
            <v>0.28735632813895057</v>
          </cell>
          <cell r="AA272">
            <v>4.539999961853027</v>
          </cell>
          <cell r="AB272">
            <v>0.3790072442757352</v>
          </cell>
          <cell r="AC272">
            <v>0.30299897038678547</v>
          </cell>
          <cell r="AD272">
            <v>0.5723476461582656</v>
          </cell>
          <cell r="AS272">
            <v>46.900001525878906</v>
          </cell>
          <cell r="AT272">
            <v>0.029999999329447746</v>
          </cell>
          <cell r="AU272">
            <v>32.099998474121094</v>
          </cell>
          <cell r="AW272">
            <v>0.9700000286102295</v>
          </cell>
          <cell r="AY272">
            <v>0.10000000149011612</v>
          </cell>
          <cell r="AZ272">
            <v>16.299999237060547</v>
          </cell>
          <cell r="BA272">
            <v>1.899999976158142</v>
          </cell>
          <cell r="BB272">
            <v>0.07999999821186066</v>
          </cell>
          <cell r="BE272">
            <v>82.18408725923831</v>
          </cell>
          <cell r="BF272">
            <v>17.335651844227183</v>
          </cell>
          <cell r="BG272">
            <v>0.48026089653450654</v>
          </cell>
          <cell r="BH272">
            <v>1</v>
          </cell>
          <cell r="CS272">
            <v>42.900001525878906</v>
          </cell>
          <cell r="CT272">
            <v>1.5700000524520874</v>
          </cell>
          <cell r="CU272">
            <v>11.899999618530273</v>
          </cell>
          <cell r="CW272">
            <v>7.71999979019165</v>
          </cell>
          <cell r="CY272">
            <v>17.299999237060547</v>
          </cell>
          <cell r="CZ272">
            <v>11.5</v>
          </cell>
          <cell r="DA272">
            <v>2.299999952316284</v>
          </cell>
          <cell r="DB272">
            <v>0.3100000023841858</v>
          </cell>
        </row>
        <row r="273">
          <cell r="A273">
            <v>464</v>
          </cell>
          <cell r="B273">
            <v>10260</v>
          </cell>
          <cell r="C273">
            <v>2806</v>
          </cell>
          <cell r="D273">
            <v>2.806</v>
          </cell>
          <cell r="E273">
            <v>950</v>
          </cell>
          <cell r="F273" t="str">
            <v>ND</v>
          </cell>
          <cell r="G273" t="str">
            <v>Ag70Pd30</v>
          </cell>
          <cell r="H273" t="str">
            <v>Int.heat.</v>
          </cell>
          <cell r="I273" t="str">
            <v>H2O-calc Moore e.a.1995</v>
          </cell>
          <cell r="J273">
            <v>48</v>
          </cell>
          <cell r="K273">
            <v>56.79999923706055</v>
          </cell>
          <cell r="L273">
            <v>0.3199999928474426</v>
          </cell>
          <cell r="M273">
            <v>17.700000762939453</v>
          </cell>
          <cell r="O273">
            <v>3.009999990463257</v>
          </cell>
          <cell r="P273">
            <v>3.009999990463257</v>
          </cell>
          <cell r="R273">
            <v>2.4000000953674316</v>
          </cell>
          <cell r="S273">
            <v>5.320000171661377</v>
          </cell>
          <cell r="T273">
            <v>3.299999952316284</v>
          </cell>
          <cell r="U273">
            <v>1.409999966621399</v>
          </cell>
          <cell r="X273">
            <v>6</v>
          </cell>
          <cell r="Y273">
            <v>1.25416661285692</v>
          </cell>
          <cell r="Z273">
            <v>0.3005649684942658</v>
          </cell>
          <cell r="AA273">
            <v>4.709999918937683</v>
          </cell>
          <cell r="AB273">
            <v>0.38586957398805244</v>
          </cell>
          <cell r="AC273">
            <v>0.29743082895701545</v>
          </cell>
          <cell r="AD273">
            <v>0.5869836382422416</v>
          </cell>
          <cell r="AS273">
            <v>46.900001525878906</v>
          </cell>
          <cell r="AT273">
            <v>0.009999999776482582</v>
          </cell>
          <cell r="AU273">
            <v>33.20000076293945</v>
          </cell>
          <cell r="AW273">
            <v>0.7900000214576721</v>
          </cell>
          <cell r="AY273">
            <v>0.10000000149011612</v>
          </cell>
          <cell r="AZ273">
            <v>16.700000762939453</v>
          </cell>
          <cell r="BA273">
            <v>1.899999976158142</v>
          </cell>
          <cell r="BB273">
            <v>0.05000000074505806</v>
          </cell>
          <cell r="BE273">
            <v>82.68225956906473</v>
          </cell>
          <cell r="BF273">
            <v>17.02299101423402</v>
          </cell>
          <cell r="BG273">
            <v>0.2947494167012543</v>
          </cell>
          <cell r="BH273">
            <v>1</v>
          </cell>
          <cell r="CS273">
            <v>43.400001525878906</v>
          </cell>
          <cell r="CT273">
            <v>1.590000033378601</v>
          </cell>
          <cell r="CU273">
            <v>12.300000190734863</v>
          </cell>
          <cell r="CW273">
            <v>9.390000343322754</v>
          </cell>
          <cell r="CY273">
            <v>16.200000762939453</v>
          </cell>
          <cell r="CZ273">
            <v>10.989999771118164</v>
          </cell>
          <cell r="DA273">
            <v>2.4000000953674316</v>
          </cell>
          <cell r="DB273">
            <v>0.3700000047683716</v>
          </cell>
        </row>
        <row r="274">
          <cell r="A274">
            <v>504</v>
          </cell>
          <cell r="B274">
            <v>10963</v>
          </cell>
          <cell r="C274">
            <v>2212</v>
          </cell>
          <cell r="D274">
            <v>2.212</v>
          </cell>
          <cell r="E274">
            <v>785</v>
          </cell>
          <cell r="F274" t="str">
            <v>NiNiO+2.7</v>
          </cell>
          <cell r="G274" t="str">
            <v>Au caps.</v>
          </cell>
          <cell r="H274" t="str">
            <v>Int.heat.</v>
          </cell>
          <cell r="I274" t="str">
            <v>PH2=0.4 bar</v>
          </cell>
          <cell r="J274">
            <v>470</v>
          </cell>
          <cell r="K274">
            <v>75.54000091552734</v>
          </cell>
          <cell r="L274">
            <v>0.17000000178813934</v>
          </cell>
          <cell r="M274">
            <v>14.380000114440918</v>
          </cell>
          <cell r="O274">
            <v>1.0399999618530273</v>
          </cell>
          <cell r="P274">
            <v>1.0399999618530273</v>
          </cell>
          <cell r="Q274">
            <v>0.07000000029802322</v>
          </cell>
          <cell r="R274">
            <v>0.3799999952316284</v>
          </cell>
          <cell r="S274">
            <v>1.9500000476837158</v>
          </cell>
          <cell r="T274">
            <v>3.690000057220459</v>
          </cell>
          <cell r="U274">
            <v>2.7799999713897705</v>
          </cell>
          <cell r="X274">
            <v>7.880000114440918</v>
          </cell>
          <cell r="Y274">
            <v>2.7368420392192294</v>
          </cell>
          <cell r="Z274">
            <v>0.13560500919088694</v>
          </cell>
          <cell r="AA274">
            <v>6.4700000286102295</v>
          </cell>
          <cell r="AB274">
            <v>0.114068438249671</v>
          </cell>
          <cell r="AC274">
            <v>0.13181241618993905</v>
          </cell>
          <cell r="AD274">
            <v>0.3944072609042518</v>
          </cell>
          <cell r="AS274">
            <v>58.04999923706055</v>
          </cell>
          <cell r="AU274">
            <v>25.399999618530273</v>
          </cell>
          <cell r="AW274">
            <v>0.6499999761581421</v>
          </cell>
          <cell r="AZ274">
            <v>8</v>
          </cell>
          <cell r="BA274">
            <v>6.289999961853027</v>
          </cell>
          <cell r="BB274">
            <v>0.3199999928474426</v>
          </cell>
          <cell r="BE274">
            <v>40.47866996569325</v>
          </cell>
          <cell r="BF274">
            <v>57.59347970654739</v>
          </cell>
          <cell r="BG274">
            <v>1.9278503277593586</v>
          </cell>
          <cell r="BH274">
            <v>1</v>
          </cell>
          <cell r="CS274">
            <v>48.349998474121094</v>
          </cell>
          <cell r="CT274">
            <v>1.0800000429153442</v>
          </cell>
          <cell r="CU274">
            <v>9.100000381469727</v>
          </cell>
          <cell r="CW274">
            <v>10.6899995803833</v>
          </cell>
          <cell r="CX274">
            <v>0.38999998569488525</v>
          </cell>
          <cell r="CY274">
            <v>16.280000686645508</v>
          </cell>
          <cell r="CZ274">
            <v>9.800000190734863</v>
          </cell>
          <cell r="DA274">
            <v>1.6200000047683716</v>
          </cell>
          <cell r="DB274">
            <v>0.33000001311302185</v>
          </cell>
          <cell r="DL274">
            <v>18.15999984741211</v>
          </cell>
          <cell r="DM274">
            <v>0.6899999976158142</v>
          </cell>
          <cell r="DN274">
            <v>63.97999954223633</v>
          </cell>
          <cell r="DO274">
            <v>14.130000114440918</v>
          </cell>
          <cell r="DP274">
            <v>0.1899999976158142</v>
          </cell>
          <cell r="DQ274">
            <v>1.1299999952316284</v>
          </cell>
          <cell r="DW274">
            <v>0.22728410322167844</v>
          </cell>
          <cell r="DX274">
            <v>0.01353471945107521</v>
          </cell>
          <cell r="DY274">
            <v>0.8013526996773087</v>
          </cell>
          <cell r="DZ274">
            <v>0.1966597093172014</v>
          </cell>
          <cell r="EA274">
            <v>0.028032746098527125</v>
          </cell>
          <cell r="EB274">
            <v>0</v>
          </cell>
          <cell r="EC274">
            <v>1.2668639777657906</v>
          </cell>
          <cell r="ED274">
            <v>0.1794068717799609</v>
          </cell>
          <cell r="EE274">
            <v>0.010683640618580615</v>
          </cell>
          <cell r="EG274">
            <v>0.15523348423247893</v>
          </cell>
          <cell r="EH274">
            <v>0.022127668471531546</v>
          </cell>
          <cell r="EI274">
            <v>0</v>
          </cell>
          <cell r="EJ274">
            <v>0.29717261582149757</v>
          </cell>
          <cell r="EK274">
            <v>0.49060920330842944</v>
          </cell>
          <cell r="EL274">
            <v>1</v>
          </cell>
          <cell r="EM274">
            <v>0.03470334091020853</v>
          </cell>
          <cell r="EN274">
            <v>0.9652966590897915</v>
          </cell>
          <cell r="EO274">
            <v>0</v>
          </cell>
          <cell r="EP274">
            <v>0.04315599226307943</v>
          </cell>
          <cell r="EQ274">
            <v>0</v>
          </cell>
          <cell r="ER274">
            <v>0.04315599226307943</v>
          </cell>
          <cell r="ES274">
            <v>0</v>
          </cell>
          <cell r="ET274">
            <v>4.315599226307943</v>
          </cell>
          <cell r="EU274">
            <v>0.5448032977203382</v>
          </cell>
          <cell r="EW274">
            <v>1</v>
          </cell>
          <cell r="EY274">
            <v>1.9500000476837158</v>
          </cell>
          <cell r="EZ274">
            <v>2.1500000953674316</v>
          </cell>
          <cell r="FA274">
            <v>62.65999984741211</v>
          </cell>
          <cell r="FB274">
            <v>29.1200008392334</v>
          </cell>
          <cell r="FC274">
            <v>0.5299999713897705</v>
          </cell>
          <cell r="FD274">
            <v>2</v>
          </cell>
          <cell r="GK274">
            <v>1</v>
          </cell>
        </row>
        <row r="275">
          <cell r="A275">
            <v>504</v>
          </cell>
          <cell r="B275">
            <v>10965</v>
          </cell>
          <cell r="C275">
            <v>2238</v>
          </cell>
          <cell r="D275">
            <v>2.238</v>
          </cell>
          <cell r="E275">
            <v>776</v>
          </cell>
          <cell r="F275" t="str">
            <v>NiNiO-0.01</v>
          </cell>
          <cell r="G275" t="str">
            <v>Au caps.</v>
          </cell>
          <cell r="H275" t="str">
            <v>Coldseal</v>
          </cell>
          <cell r="I275" t="str">
            <v>PH2=8.5 bar</v>
          </cell>
          <cell r="J275">
            <v>310</v>
          </cell>
          <cell r="K275">
            <v>75.45999908447266</v>
          </cell>
          <cell r="L275">
            <v>0.25999999046325684</v>
          </cell>
          <cell r="M275">
            <v>13.960000038146973</v>
          </cell>
          <cell r="O275">
            <v>1.0099999904632568</v>
          </cell>
          <cell r="P275">
            <v>1.0099999904632568</v>
          </cell>
          <cell r="Q275">
            <v>0.11999999731779099</v>
          </cell>
          <cell r="R275">
            <v>0.699999988079071</v>
          </cell>
          <cell r="S275">
            <v>2.0899999141693115</v>
          </cell>
          <cell r="T275">
            <v>3.640000104904175</v>
          </cell>
          <cell r="U275">
            <v>2.759999990463257</v>
          </cell>
          <cell r="X275">
            <v>7.420000076293945</v>
          </cell>
          <cell r="Y275">
            <v>1.4428571538049348</v>
          </cell>
          <cell r="Z275">
            <v>0.1497134604912748</v>
          </cell>
          <cell r="AA275">
            <v>6.400000095367432</v>
          </cell>
          <cell r="AB275">
            <v>0.14858199412195314</v>
          </cell>
          <cell r="AC275">
            <v>0.12453760558060571</v>
          </cell>
          <cell r="AD275">
            <v>0.5526431145060812</v>
          </cell>
          <cell r="AS275">
            <v>58.720001220703125</v>
          </cell>
          <cell r="AU275">
            <v>23.829999923706055</v>
          </cell>
          <cell r="AW275">
            <v>1.4700000286102295</v>
          </cell>
          <cell r="AZ275">
            <v>7.940000057220459</v>
          </cell>
          <cell r="BA275">
            <v>6.349999904632568</v>
          </cell>
          <cell r="BB275">
            <v>0.4099999964237213</v>
          </cell>
          <cell r="BE275">
            <v>39.86097611854485</v>
          </cell>
          <cell r="BF275">
            <v>57.688277473685936</v>
          </cell>
          <cell r="BG275">
            <v>2.4507464077692163</v>
          </cell>
          <cell r="BH275">
            <v>1</v>
          </cell>
          <cell r="CS275">
            <v>47.040000915527344</v>
          </cell>
          <cell r="CT275">
            <v>1.559999942779541</v>
          </cell>
          <cell r="CU275">
            <v>7.639999866485596</v>
          </cell>
          <cell r="CW275">
            <v>17.6299991607666</v>
          </cell>
          <cell r="CX275">
            <v>0.3100000023841858</v>
          </cell>
          <cell r="CY275">
            <v>12.770000457763672</v>
          </cell>
          <cell r="CZ275">
            <v>9</v>
          </cell>
          <cell r="DA275">
            <v>1.649999976158142</v>
          </cell>
          <cell r="DB275">
            <v>0.15000000596046448</v>
          </cell>
          <cell r="DL275">
            <v>46.95000076293945</v>
          </cell>
          <cell r="DM275">
            <v>0.7200000286102295</v>
          </cell>
          <cell r="DN275">
            <v>12.0600004196167</v>
          </cell>
          <cell r="DO275">
            <v>38.029998779296875</v>
          </cell>
          <cell r="DP275">
            <v>0.6499999761581421</v>
          </cell>
          <cell r="DQ275">
            <v>1.9800000190734863</v>
          </cell>
          <cell r="DW275">
            <v>0.5876095214385413</v>
          </cell>
          <cell r="DX275">
            <v>0.014123186124170841</v>
          </cell>
          <cell r="DY275">
            <v>0.151052109464137</v>
          </cell>
          <cell r="DZ275">
            <v>0.5292971298440763</v>
          </cell>
          <cell r="EA275">
            <v>0.04911932570264168</v>
          </cell>
          <cell r="EB275">
            <v>0</v>
          </cell>
          <cell r="EC275">
            <v>1.3312012725735671</v>
          </cell>
          <cell r="ED275">
            <v>0.4414129805499174</v>
          </cell>
          <cell r="EE275">
            <v>0.010609354434335054</v>
          </cell>
          <cell r="EG275">
            <v>0.3976086417201238</v>
          </cell>
          <cell r="EH275">
            <v>0.03689849665458997</v>
          </cell>
          <cell r="EI275">
            <v>0</v>
          </cell>
          <cell r="EJ275">
            <v>-0.2267653155341699</v>
          </cell>
          <cell r="EK275">
            <v>0.7378444838953274</v>
          </cell>
          <cell r="EL275">
            <v>0.9999999999999999</v>
          </cell>
          <cell r="EM275">
            <v>-0.049081942410253335</v>
          </cell>
          <cell r="EN275">
            <v>1.0490819424102533</v>
          </cell>
          <cell r="EO275">
            <v>0</v>
          </cell>
          <cell r="EP275">
            <v>0.04762675826814099</v>
          </cell>
          <cell r="EQ275">
            <v>0</v>
          </cell>
          <cell r="ER275">
            <v>0.04762675826814099</v>
          </cell>
          <cell r="ES275">
            <v>0</v>
          </cell>
          <cell r="ET275">
            <v>4.762675826814099</v>
          </cell>
          <cell r="EU275">
            <v>1.394595361763181</v>
          </cell>
          <cell r="EW275">
            <v>1</v>
          </cell>
        </row>
        <row r="276">
          <cell r="A276">
            <v>504</v>
          </cell>
          <cell r="B276">
            <v>10966</v>
          </cell>
          <cell r="C276">
            <v>2238</v>
          </cell>
          <cell r="D276">
            <v>2.238</v>
          </cell>
          <cell r="E276">
            <v>776</v>
          </cell>
          <cell r="F276" t="str">
            <v>NiNiO-0.01</v>
          </cell>
          <cell r="G276" t="str">
            <v>Au caps.</v>
          </cell>
          <cell r="H276" t="str">
            <v>Coldseal</v>
          </cell>
          <cell r="I276" t="str">
            <v>PH2=8.5 bar</v>
          </cell>
          <cell r="J276">
            <v>310</v>
          </cell>
          <cell r="K276">
            <v>75.93000030517578</v>
          </cell>
          <cell r="L276">
            <v>0.23000000417232513</v>
          </cell>
          <cell r="M276">
            <v>14.039999961853027</v>
          </cell>
          <cell r="O276">
            <v>0.8700000047683716</v>
          </cell>
          <cell r="P276">
            <v>0.8700000047683716</v>
          </cell>
          <cell r="Q276">
            <v>0.07999999821186066</v>
          </cell>
          <cell r="R276">
            <v>0.5400000214576721</v>
          </cell>
          <cell r="S276">
            <v>2</v>
          </cell>
          <cell r="T276">
            <v>3.5999999046325684</v>
          </cell>
          <cell r="U276">
            <v>2.7300000190734863</v>
          </cell>
          <cell r="X276">
            <v>7.760000228881836</v>
          </cell>
          <cell r="Y276">
            <v>1.6111110559216275</v>
          </cell>
          <cell r="Z276">
            <v>0.14245014283718246</v>
          </cell>
          <cell r="AA276">
            <v>6.329999923706055</v>
          </cell>
          <cell r="AB276">
            <v>0.12596899614326373</v>
          </cell>
          <cell r="AC276">
            <v>0.11240310211836681</v>
          </cell>
          <cell r="AD276">
            <v>0.52524277036134</v>
          </cell>
          <cell r="AS276">
            <v>57.65999984741211</v>
          </cell>
          <cell r="AU276">
            <v>25.760000228881836</v>
          </cell>
          <cell r="AW276">
            <v>0.4399999976158142</v>
          </cell>
          <cell r="AZ276">
            <v>8.420000076293945</v>
          </cell>
          <cell r="BA276">
            <v>6.010000228881836</v>
          </cell>
          <cell r="BB276">
            <v>0.36000001430511475</v>
          </cell>
          <cell r="BE276">
            <v>42.68818023867325</v>
          </cell>
          <cell r="BF276">
            <v>55.13869248969241</v>
          </cell>
          <cell r="BG276">
            <v>2.1731272716343426</v>
          </cell>
          <cell r="BH276">
            <v>1</v>
          </cell>
          <cell r="CS276">
            <v>48.970001220703125</v>
          </cell>
          <cell r="CT276">
            <v>1.4900000095367432</v>
          </cell>
          <cell r="CU276">
            <v>7.119999885559082</v>
          </cell>
          <cell r="CW276">
            <v>13.050000190734863</v>
          </cell>
          <cell r="CX276">
            <v>0.5600000023841858</v>
          </cell>
          <cell r="CY276">
            <v>14.149999618530273</v>
          </cell>
          <cell r="CZ276">
            <v>10.5</v>
          </cell>
          <cell r="DA276">
            <v>1.2400000095367432</v>
          </cell>
          <cell r="DB276">
            <v>0.23000000417232513</v>
          </cell>
          <cell r="DL276">
            <v>50.70000076293945</v>
          </cell>
          <cell r="DM276">
            <v>0.28999999165534973</v>
          </cell>
          <cell r="DN276">
            <v>6.960000038146973</v>
          </cell>
          <cell r="DO276">
            <v>35.380001068115234</v>
          </cell>
          <cell r="DP276">
            <v>1.5800000429153442</v>
          </cell>
          <cell r="DQ276">
            <v>4.829999923706055</v>
          </cell>
          <cell r="DW276">
            <v>0.6345431885223961</v>
          </cell>
          <cell r="DX276">
            <v>0.0056885051325098026</v>
          </cell>
          <cell r="DY276">
            <v>0.08717434917518753</v>
          </cell>
          <cell r="DZ276">
            <v>0.49241476782345495</v>
          </cell>
          <cell r="EA276">
            <v>0.11982138237921246</v>
          </cell>
          <cell r="EB276">
            <v>0</v>
          </cell>
          <cell r="EC276">
            <v>1.3396421930327609</v>
          </cell>
          <cell r="ED276">
            <v>0.4736661713273452</v>
          </cell>
          <cell r="EE276">
            <v>0.00424628692802802</v>
          </cell>
          <cell r="EG276">
            <v>0.3675718564139111</v>
          </cell>
          <cell r="EH276">
            <v>0.08944282510836252</v>
          </cell>
          <cell r="EI276">
            <v>0</v>
          </cell>
          <cell r="EJ276">
            <v>-0.28490862958271834</v>
          </cell>
          <cell r="EK276">
            <v>0.7175533462189827</v>
          </cell>
          <cell r="EL276">
            <v>1</v>
          </cell>
          <cell r="EM276">
            <v>-0.015129521430854692</v>
          </cell>
          <cell r="EN276">
            <v>1.0151295214308547</v>
          </cell>
          <cell r="EO276">
            <v>0</v>
          </cell>
          <cell r="EP276">
            <v>0.1108342620278448</v>
          </cell>
          <cell r="EQ276">
            <v>0</v>
          </cell>
          <cell r="ER276">
            <v>0.1108342620278448</v>
          </cell>
          <cell r="ES276">
            <v>0</v>
          </cell>
          <cell r="ET276">
            <v>11.08342620278448</v>
          </cell>
          <cell r="EU276">
            <v>1.522890322345554</v>
          </cell>
          <cell r="EW276">
            <v>1</v>
          </cell>
        </row>
        <row r="277">
          <cell r="A277">
            <v>504</v>
          </cell>
          <cell r="B277">
            <v>10967</v>
          </cell>
          <cell r="C277">
            <v>2238</v>
          </cell>
          <cell r="D277">
            <v>2.238</v>
          </cell>
          <cell r="E277">
            <v>776</v>
          </cell>
          <cell r="F277" t="str">
            <v>NiNiO+1.04</v>
          </cell>
          <cell r="G277" t="str">
            <v>Au caps.</v>
          </cell>
          <cell r="H277" t="str">
            <v>Coldseal</v>
          </cell>
          <cell r="I277" t="str">
            <v>PH2=2.6 bar</v>
          </cell>
          <cell r="J277">
            <v>310</v>
          </cell>
          <cell r="K277">
            <v>75.61000061035156</v>
          </cell>
          <cell r="L277">
            <v>0.2199999988079071</v>
          </cell>
          <cell r="M277">
            <v>14.199999809265137</v>
          </cell>
          <cell r="O277">
            <v>1.149999976158142</v>
          </cell>
          <cell r="P277">
            <v>1.149999976158142</v>
          </cell>
          <cell r="Q277">
            <v>0.05999999865889549</v>
          </cell>
          <cell r="R277">
            <v>0.4000000059604645</v>
          </cell>
          <cell r="S277">
            <v>1.940000057220459</v>
          </cell>
          <cell r="T277">
            <v>3.490000009536743</v>
          </cell>
          <cell r="U277">
            <v>2.940000057220459</v>
          </cell>
          <cell r="X277">
            <v>7.940000057220459</v>
          </cell>
          <cell r="Y277">
            <v>2.874999897554518</v>
          </cell>
          <cell r="Z277">
            <v>0.13661972417454954</v>
          </cell>
          <cell r="AA277">
            <v>6.430000066757202</v>
          </cell>
          <cell r="AB277">
            <v>0.12218044963256483</v>
          </cell>
          <cell r="AC277">
            <v>0.1441102718188767</v>
          </cell>
          <cell r="AD277">
            <v>0.38270759132806775</v>
          </cell>
          <cell r="AS277">
            <v>59.4900016784668</v>
          </cell>
          <cell r="AU277">
            <v>24.239999771118164</v>
          </cell>
          <cell r="AW277">
            <v>0.5699999928474426</v>
          </cell>
          <cell r="AZ277">
            <v>7.610000133514404</v>
          </cell>
          <cell r="BA277">
            <v>6.519999980926514</v>
          </cell>
          <cell r="BB277">
            <v>0.4699999988079071</v>
          </cell>
          <cell r="BE277">
            <v>38.11039460421487</v>
          </cell>
          <cell r="BF277">
            <v>59.08711756228649</v>
          </cell>
          <cell r="BG277">
            <v>2.8024878334986454</v>
          </cell>
          <cell r="BH277">
            <v>1</v>
          </cell>
          <cell r="CS277">
            <v>49.0099983215332</v>
          </cell>
          <cell r="CT277">
            <v>1.2300000190734863</v>
          </cell>
          <cell r="CU277">
            <v>8.850000381469727</v>
          </cell>
          <cell r="CW277">
            <v>13.880000114440918</v>
          </cell>
          <cell r="CX277">
            <v>0.3100000023841858</v>
          </cell>
          <cell r="CY277">
            <v>12.0600004196167</v>
          </cell>
          <cell r="CZ277">
            <v>9</v>
          </cell>
          <cell r="DA277">
            <v>1.6399999856948853</v>
          </cell>
          <cell r="DB277">
            <v>0.38999998569488525</v>
          </cell>
          <cell r="DL277">
            <v>44.349998474121094</v>
          </cell>
          <cell r="DM277">
            <v>0.36000001430511475</v>
          </cell>
          <cell r="DN277">
            <v>16.200000762939453</v>
          </cell>
          <cell r="DO277">
            <v>35.060001373291016</v>
          </cell>
          <cell r="DP277">
            <v>0.699999988079071</v>
          </cell>
          <cell r="DQ277">
            <v>2.299999952316284</v>
          </cell>
          <cell r="DW277">
            <v>0.5550688169476983</v>
          </cell>
          <cell r="DX277">
            <v>0.007061593062085421</v>
          </cell>
          <cell r="DY277">
            <v>0.20290582117910136</v>
          </cell>
          <cell r="DZ277">
            <v>0.4879610490367574</v>
          </cell>
          <cell r="EA277">
            <v>0.05705780085130945</v>
          </cell>
          <cell r="EB277">
            <v>0</v>
          </cell>
          <cell r="EC277">
            <v>1.3100550810769518</v>
          </cell>
          <cell r="ED277">
            <v>0.4236988390529313</v>
          </cell>
          <cell r="EE277">
            <v>0.005390302411010325</v>
          </cell>
          <cell r="EG277">
            <v>0.37247368914871976</v>
          </cell>
          <cell r="EH277">
            <v>0.04355374188114607</v>
          </cell>
          <cell r="EI277">
            <v>0</v>
          </cell>
          <cell r="EJ277">
            <v>-0.186117980516873</v>
          </cell>
          <cell r="EK277">
            <v>0.7134750971717854</v>
          </cell>
          <cell r="EL277">
            <v>1</v>
          </cell>
          <cell r="EM277">
            <v>-0.029825550062414417</v>
          </cell>
          <cell r="EN277">
            <v>1.0298255500624145</v>
          </cell>
          <cell r="EO277">
            <v>0</v>
          </cell>
          <cell r="EP277">
            <v>0.05753247384291631</v>
          </cell>
          <cell r="EQ277">
            <v>0</v>
          </cell>
          <cell r="ER277">
            <v>0.05753247384291631</v>
          </cell>
          <cell r="ES277">
            <v>0</v>
          </cell>
          <cell r="ET277">
            <v>5.7532473842916305</v>
          </cell>
          <cell r="EU277">
            <v>1.3157771200667083</v>
          </cell>
          <cell r="EW277">
            <v>1</v>
          </cell>
        </row>
        <row r="278">
          <cell r="A278">
            <v>504</v>
          </cell>
          <cell r="B278">
            <v>10968</v>
          </cell>
          <cell r="C278">
            <v>2238</v>
          </cell>
          <cell r="D278">
            <v>2.238</v>
          </cell>
          <cell r="E278">
            <v>776</v>
          </cell>
          <cell r="F278" t="str">
            <v>NiNiO+1.04</v>
          </cell>
          <cell r="G278" t="str">
            <v>Au caps.</v>
          </cell>
          <cell r="H278" t="str">
            <v>Coldseal</v>
          </cell>
          <cell r="I278" t="str">
            <v>PH2=2.6 bar</v>
          </cell>
          <cell r="J278">
            <v>310</v>
          </cell>
          <cell r="K278">
            <v>76.16000366210938</v>
          </cell>
          <cell r="L278">
            <v>0.23000000417232513</v>
          </cell>
          <cell r="M278">
            <v>14.270000457763672</v>
          </cell>
          <cell r="O278">
            <v>0.949999988079071</v>
          </cell>
          <cell r="P278">
            <v>0.949999988079071</v>
          </cell>
          <cell r="Q278">
            <v>0.05000000074505806</v>
          </cell>
          <cell r="R278">
            <v>0.38999998569488525</v>
          </cell>
          <cell r="S278">
            <v>1.7400000095367432</v>
          </cell>
          <cell r="T278">
            <v>3.359999895095825</v>
          </cell>
          <cell r="U278">
            <v>2.869999885559082</v>
          </cell>
          <cell r="X278">
            <v>8.109999656677246</v>
          </cell>
          <cell r="Y278">
            <v>2.435897494679139</v>
          </cell>
          <cell r="Z278">
            <v>0.12193412429710797</v>
          </cell>
          <cell r="AA278">
            <v>6.229999780654907</v>
          </cell>
          <cell r="AB278">
            <v>0.11426684383025885</v>
          </cell>
          <cell r="AC278">
            <v>0.1254953789824457</v>
          </cell>
          <cell r="AD278">
            <v>0.42254508127036533</v>
          </cell>
          <cell r="AS278">
            <v>58.279998779296875</v>
          </cell>
          <cell r="AU278">
            <v>24.809999465942383</v>
          </cell>
          <cell r="AW278">
            <v>0.7300000190734863</v>
          </cell>
          <cell r="AZ278">
            <v>8.170000076293945</v>
          </cell>
          <cell r="BA278">
            <v>6.170000076293945</v>
          </cell>
          <cell r="BB278">
            <v>0.4099999964237213</v>
          </cell>
          <cell r="BE278">
            <v>41.21370969348911</v>
          </cell>
          <cell r="BF278">
            <v>56.32370889004607</v>
          </cell>
          <cell r="BG278">
            <v>2.462581416464822</v>
          </cell>
          <cell r="BH278">
            <v>1</v>
          </cell>
          <cell r="CS278">
            <v>49.45000076293945</v>
          </cell>
          <cell r="CT278">
            <v>1.5700000524520874</v>
          </cell>
          <cell r="CU278">
            <v>7.559999942779541</v>
          </cell>
          <cell r="CW278">
            <v>11.3100004196167</v>
          </cell>
          <cell r="CX278">
            <v>0.47999998927116394</v>
          </cell>
          <cell r="CY278">
            <v>15.15999984741211</v>
          </cell>
          <cell r="CZ278">
            <v>10.5</v>
          </cell>
          <cell r="DA278">
            <v>1.4600000381469727</v>
          </cell>
          <cell r="DB278">
            <v>0.2199999988079071</v>
          </cell>
          <cell r="DL278">
            <v>47.36000061035156</v>
          </cell>
          <cell r="DM278">
            <v>0.15000000596046448</v>
          </cell>
          <cell r="DN278">
            <v>10.9399995803833</v>
          </cell>
          <cell r="DO278">
            <v>34.619998931884766</v>
          </cell>
          <cell r="DP278">
            <v>1.340000033378601</v>
          </cell>
          <cell r="DQ278">
            <v>3.7100000381469727</v>
          </cell>
          <cell r="DW278">
            <v>0.5927409337966403</v>
          </cell>
          <cell r="DX278">
            <v>0.0029423304425355923</v>
          </cell>
          <cell r="DY278">
            <v>0.1370240428404722</v>
          </cell>
          <cell r="DZ278">
            <v>0.48183714588566134</v>
          </cell>
          <cell r="EA278">
            <v>0.0920367164015622</v>
          </cell>
          <cell r="EB278">
            <v>0</v>
          </cell>
          <cell r="EC278">
            <v>1.3065811693668716</v>
          </cell>
          <cell r="ED278">
            <v>0.4536579492293341</v>
          </cell>
          <cell r="EE278">
            <v>0.0022519308493948015</v>
          </cell>
          <cell r="EG278">
            <v>0.36877704744447265</v>
          </cell>
          <cell r="EH278">
            <v>0.07044087161164302</v>
          </cell>
          <cell r="EI278">
            <v>0</v>
          </cell>
          <cell r="EJ278">
            <v>-0.24289782930806303</v>
          </cell>
          <cell r="EK278">
            <v>0.7165470776176911</v>
          </cell>
          <cell r="EL278">
            <v>1</v>
          </cell>
          <cell r="EM278">
            <v>-0.009357860922701654</v>
          </cell>
          <cell r="EN278">
            <v>1.0093578609227016</v>
          </cell>
          <cell r="EO278">
            <v>0</v>
          </cell>
          <cell r="EP278">
            <v>0.08950692533554415</v>
          </cell>
          <cell r="EQ278">
            <v>0</v>
          </cell>
          <cell r="ER278">
            <v>0.08950692533554415</v>
          </cell>
          <cell r="ES278">
            <v>0</v>
          </cell>
          <cell r="ET278">
            <v>8.950692533554415</v>
          </cell>
          <cell r="EU278">
            <v>1.42202871540601</v>
          </cell>
          <cell r="EW278">
            <v>1</v>
          </cell>
        </row>
        <row r="279">
          <cell r="A279">
            <v>504</v>
          </cell>
          <cell r="B279">
            <v>10969</v>
          </cell>
          <cell r="C279">
            <v>2245</v>
          </cell>
          <cell r="D279">
            <v>2.245</v>
          </cell>
          <cell r="E279">
            <v>776</v>
          </cell>
          <cell r="F279" t="str">
            <v>NiNiO+1.71</v>
          </cell>
          <cell r="G279" t="str">
            <v>Au caps.</v>
          </cell>
          <cell r="H279" t="str">
            <v>Coldseal</v>
          </cell>
          <cell r="I279" t="str">
            <v>PH2=1.2 bar</v>
          </cell>
          <cell r="J279">
            <v>310</v>
          </cell>
          <cell r="K279">
            <v>75.69000244140625</v>
          </cell>
          <cell r="L279">
            <v>0.25999999046325684</v>
          </cell>
          <cell r="M279">
            <v>14.039999961853027</v>
          </cell>
          <cell r="O279">
            <v>1.2699999809265137</v>
          </cell>
          <cell r="P279">
            <v>1.2699999809265137</v>
          </cell>
          <cell r="Q279">
            <v>0.10000000149011612</v>
          </cell>
          <cell r="R279">
            <v>0.38999998569488525</v>
          </cell>
          <cell r="S279">
            <v>1.9199999570846558</v>
          </cell>
          <cell r="T279">
            <v>3.5299999713897705</v>
          </cell>
          <cell r="U279">
            <v>2.799999952316284</v>
          </cell>
          <cell r="X279">
            <v>8.220000267028809</v>
          </cell>
          <cell r="Y279">
            <v>3.2564103269483002</v>
          </cell>
          <cell r="Z279">
            <v>0.1367521340670467</v>
          </cell>
          <cell r="AA279">
            <v>6.329999923706055</v>
          </cell>
          <cell r="AB279">
            <v>0.12828535547278144</v>
          </cell>
          <cell r="AC279">
            <v>0.1589486856519175</v>
          </cell>
          <cell r="AD279">
            <v>0.3537389239404974</v>
          </cell>
          <cell r="AS279">
            <v>61.04999923706055</v>
          </cell>
          <cell r="AU279">
            <v>23.65999984741211</v>
          </cell>
          <cell r="AW279">
            <v>0.41999998688697815</v>
          </cell>
          <cell r="AZ279">
            <v>6.829999923706055</v>
          </cell>
          <cell r="BA279">
            <v>7.139999866485596</v>
          </cell>
          <cell r="BB279">
            <v>0.44999998807907104</v>
          </cell>
          <cell r="BE279">
            <v>33.66778581539021</v>
          </cell>
          <cell r="BF279">
            <v>63.69106181318659</v>
          </cell>
          <cell r="BG279">
            <v>2.6411523714232032</v>
          </cell>
          <cell r="BH279">
            <v>1</v>
          </cell>
          <cell r="CS279">
            <v>48.0099983215332</v>
          </cell>
          <cell r="CT279">
            <v>1.190000057220459</v>
          </cell>
          <cell r="CU279">
            <v>8.579999923706055</v>
          </cell>
          <cell r="CW279">
            <v>12.449999809265137</v>
          </cell>
          <cell r="CX279">
            <v>0.3799999952316284</v>
          </cell>
          <cell r="CY279">
            <v>13.850000381469727</v>
          </cell>
          <cell r="CZ279">
            <v>9.609999656677246</v>
          </cell>
          <cell r="DA279">
            <v>1.3799999952316284</v>
          </cell>
          <cell r="DB279">
            <v>0.3100000023841858</v>
          </cell>
          <cell r="DL279">
            <v>26.149999618530273</v>
          </cell>
          <cell r="DM279">
            <v>1.0199999809265137</v>
          </cell>
          <cell r="DN279">
            <v>51.34000015258789</v>
          </cell>
          <cell r="DO279">
            <v>20.93000030517578</v>
          </cell>
          <cell r="DP279">
            <v>0.1599999964237213</v>
          </cell>
          <cell r="DQ279">
            <v>1.3600000143051147</v>
          </cell>
          <cell r="DW279">
            <v>0.3272841003570747</v>
          </cell>
          <cell r="DX279">
            <v>0.020007845840065</v>
          </cell>
          <cell r="DY279">
            <v>0.6430360740554595</v>
          </cell>
          <cell r="DZ279">
            <v>0.29130132644642703</v>
          </cell>
          <cell r="EA279">
            <v>0.03373852677512068</v>
          </cell>
          <cell r="EB279">
            <v>0</v>
          </cell>
          <cell r="EC279">
            <v>1.315367873474147</v>
          </cell>
          <cell r="ED279">
            <v>0.24881564082346988</v>
          </cell>
          <cell r="EE279">
            <v>0.015210836636309445</v>
          </cell>
          <cell r="EG279">
            <v>0.2214599674515712</v>
          </cell>
          <cell r="EH279">
            <v>0.02564949886301431</v>
          </cell>
          <cell r="EI279">
            <v>0</v>
          </cell>
          <cell r="EJ279">
            <v>0.15382788171675083</v>
          </cell>
          <cell r="EK279">
            <v>0.5564961419604556</v>
          </cell>
          <cell r="EL279">
            <v>1</v>
          </cell>
          <cell r="EM279">
            <v>0.08998433485835801</v>
          </cell>
          <cell r="EN279">
            <v>0.9100156651416419</v>
          </cell>
          <cell r="EO279">
            <v>0</v>
          </cell>
          <cell r="EP279">
            <v>0.044060278157768216</v>
          </cell>
          <cell r="EQ279">
            <v>0</v>
          </cell>
          <cell r="ER279">
            <v>0.044060278157768216</v>
          </cell>
          <cell r="ES279">
            <v>0</v>
          </cell>
          <cell r="ET279">
            <v>4.406027815776822</v>
          </cell>
          <cell r="EU279">
            <v>0.772636410273326</v>
          </cell>
          <cell r="EW279">
            <v>1</v>
          </cell>
          <cell r="EY279">
            <v>3.9100000858306885</v>
          </cell>
          <cell r="EZ279">
            <v>2.049999952316284</v>
          </cell>
          <cell r="FA279">
            <v>57.790000915527344</v>
          </cell>
          <cell r="FB279">
            <v>31.229999542236328</v>
          </cell>
          <cell r="FC279">
            <v>0.47999998927116394</v>
          </cell>
          <cell r="FD279">
            <v>1.5499999523162842</v>
          </cell>
          <cell r="GK279">
            <v>1</v>
          </cell>
        </row>
        <row r="280">
          <cell r="A280">
            <v>504</v>
          </cell>
          <cell r="B280">
            <v>10970</v>
          </cell>
          <cell r="C280">
            <v>2245</v>
          </cell>
          <cell r="D280">
            <v>2.245</v>
          </cell>
          <cell r="E280">
            <v>776</v>
          </cell>
          <cell r="F280" t="str">
            <v>NiNiO+1.71</v>
          </cell>
          <cell r="G280" t="str">
            <v>Au caps.</v>
          </cell>
          <cell r="H280" t="str">
            <v>Coldseal</v>
          </cell>
          <cell r="I280" t="str">
            <v>PH2=1.2 bar</v>
          </cell>
          <cell r="J280">
            <v>310</v>
          </cell>
          <cell r="K280">
            <v>77.08000183105469</v>
          </cell>
          <cell r="L280">
            <v>0.1599999964237213</v>
          </cell>
          <cell r="M280">
            <v>14.039999961853027</v>
          </cell>
          <cell r="O280">
            <v>0.949999988079071</v>
          </cell>
          <cell r="P280">
            <v>0.949999988079071</v>
          </cell>
          <cell r="Q280">
            <v>0.09000000357627869</v>
          </cell>
          <cell r="R280">
            <v>0.3400000035762787</v>
          </cell>
          <cell r="S280">
            <v>1.5299999713897705</v>
          </cell>
          <cell r="T280">
            <v>3.4100000858306885</v>
          </cell>
          <cell r="U280">
            <v>2.4000000953674316</v>
          </cell>
          <cell r="X280">
            <v>8.09000015258789</v>
          </cell>
          <cell r="Y280">
            <v>2.794117582607435</v>
          </cell>
          <cell r="Z280">
            <v>0.10897435723267894</v>
          </cell>
          <cell r="AA280">
            <v>5.81000018119812</v>
          </cell>
          <cell r="AB280">
            <v>0.11478872926396957</v>
          </cell>
          <cell r="AC280">
            <v>0.1338028119649001</v>
          </cell>
          <cell r="AD280">
            <v>0.3894712562920189</v>
          </cell>
          <cell r="AS280">
            <v>60.040000915527344</v>
          </cell>
          <cell r="AU280">
            <v>24.719999313354492</v>
          </cell>
          <cell r="AW280">
            <v>0.3199999928474426</v>
          </cell>
          <cell r="AZ280">
            <v>8.130000114440918</v>
          </cell>
          <cell r="BA280">
            <v>6.480000019073486</v>
          </cell>
          <cell r="BB280">
            <v>0.3199999928474426</v>
          </cell>
          <cell r="BE280">
            <v>40.173299242775634</v>
          </cell>
          <cell r="BF280">
            <v>57.943988220685966</v>
          </cell>
          <cell r="BG280">
            <v>1.8827125365383992</v>
          </cell>
          <cell r="BH280">
            <v>1</v>
          </cell>
          <cell r="CS280">
            <v>52.56999969482422</v>
          </cell>
          <cell r="CT280">
            <v>1.4700000286102295</v>
          </cell>
          <cell r="CU280">
            <v>6.889999866485596</v>
          </cell>
          <cell r="CW280">
            <v>12.390000343322754</v>
          </cell>
          <cell r="CX280">
            <v>0.6800000071525574</v>
          </cell>
          <cell r="CY280">
            <v>15.859999656677246</v>
          </cell>
          <cell r="CZ280">
            <v>8.869999885559082</v>
          </cell>
          <cell r="DA280">
            <v>1.149999976158142</v>
          </cell>
          <cell r="DB280">
            <v>0.20999999344348907</v>
          </cell>
          <cell r="DL280">
            <v>28.09000015258789</v>
          </cell>
          <cell r="DM280">
            <v>0.550000011920929</v>
          </cell>
          <cell r="DN280">
            <v>45.81999969482422</v>
          </cell>
          <cell r="DO280">
            <v>22.559999465942383</v>
          </cell>
          <cell r="DP280">
            <v>0.1599999964237213</v>
          </cell>
          <cell r="DQ280">
            <v>1.4199999570846558</v>
          </cell>
          <cell r="DW280">
            <v>0.3515644574791976</v>
          </cell>
          <cell r="DX280">
            <v>0.010788544761101</v>
          </cell>
          <cell r="DY280">
            <v>0.5738977917688404</v>
          </cell>
          <cell r="DZ280">
            <v>0.3139874664710144</v>
          </cell>
          <cell r="EA280">
            <v>0.03522698975650349</v>
          </cell>
          <cell r="EB280">
            <v>0</v>
          </cell>
          <cell r="EC280">
            <v>1.2854652502366568</v>
          </cell>
          <cell r="ED280">
            <v>0.2734919963137657</v>
          </cell>
          <cell r="EE280">
            <v>0.008392715990661596</v>
          </cell>
          <cell r="EG280">
            <v>0.2442597856404198</v>
          </cell>
          <cell r="EH280">
            <v>0.027404077823199133</v>
          </cell>
          <cell r="EI280">
            <v>0</v>
          </cell>
          <cell r="EJ280">
            <v>0.11129329138180699</v>
          </cell>
          <cell r="EK280">
            <v>0.5794179184905667</v>
          </cell>
          <cell r="EL280">
            <v>1</v>
          </cell>
          <cell r="EM280">
            <v>0.07012278356435654</v>
          </cell>
          <cell r="EN280">
            <v>0.9298772164356434</v>
          </cell>
          <cell r="EO280">
            <v>0</v>
          </cell>
          <cell r="EP280">
            <v>0.045159994182263415</v>
          </cell>
          <cell r="EQ280">
            <v>0</v>
          </cell>
          <cell r="ER280">
            <v>0.045159994182263415</v>
          </cell>
          <cell r="ES280">
            <v>0</v>
          </cell>
          <cell r="ET280">
            <v>4.515999418226341</v>
          </cell>
          <cell r="EU280">
            <v>0.8346215352566403</v>
          </cell>
          <cell r="EW280">
            <v>1</v>
          </cell>
          <cell r="EY280">
            <v>3.9200000762939453</v>
          </cell>
          <cell r="EZ280">
            <v>2.5</v>
          </cell>
          <cell r="FA280">
            <v>57.70000076293945</v>
          </cell>
          <cell r="FB280">
            <v>31.59000015258789</v>
          </cell>
          <cell r="FC280">
            <v>0.4000000059604645</v>
          </cell>
          <cell r="FD280">
            <v>1.559999942779541</v>
          </cell>
          <cell r="GK280">
            <v>1</v>
          </cell>
        </row>
        <row r="281">
          <cell r="A281">
            <v>504</v>
          </cell>
          <cell r="B281">
            <v>10971</v>
          </cell>
          <cell r="C281">
            <v>2300</v>
          </cell>
          <cell r="D281">
            <v>2.3</v>
          </cell>
          <cell r="E281">
            <v>834</v>
          </cell>
          <cell r="F281" t="str">
            <v>NiNiO+2.01</v>
          </cell>
          <cell r="G281" t="str">
            <v>Au caps.</v>
          </cell>
          <cell r="H281" t="str">
            <v>Int.heat.</v>
          </cell>
          <cell r="I281" t="str">
            <v>PH2=1 bar</v>
          </cell>
          <cell r="J281">
            <v>328</v>
          </cell>
          <cell r="K281">
            <v>73.58999633789062</v>
          </cell>
          <cell r="L281">
            <v>0.33000001311302185</v>
          </cell>
          <cell r="M281">
            <v>15.609999656677246</v>
          </cell>
          <cell r="O281">
            <v>1.600000023841858</v>
          </cell>
          <cell r="P281">
            <v>1.600000023841858</v>
          </cell>
          <cell r="Q281">
            <v>0.05999999865889549</v>
          </cell>
          <cell r="R281">
            <v>0.4099999964237213</v>
          </cell>
          <cell r="S281">
            <v>2.1500000953674316</v>
          </cell>
          <cell r="T281">
            <v>3.8399999141693115</v>
          </cell>
          <cell r="U281">
            <v>2.4100000858306885</v>
          </cell>
          <cell r="X281">
            <v>7.800000190734863</v>
          </cell>
          <cell r="Y281">
            <v>3.902439116580653</v>
          </cell>
          <cell r="Z281">
            <v>0.13773223207264837</v>
          </cell>
          <cell r="AA281">
            <v>6.25</v>
          </cell>
          <cell r="AB281">
            <v>0.14648910476706584</v>
          </cell>
          <cell r="AC281">
            <v>0.1937046028954385</v>
          </cell>
          <cell r="AD281">
            <v>0.3135400595211276</v>
          </cell>
          <cell r="AS281">
            <v>56.540000915527344</v>
          </cell>
          <cell r="AU281">
            <v>26.479999542236328</v>
          </cell>
          <cell r="AW281">
            <v>0.4300000071525574</v>
          </cell>
          <cell r="AZ281">
            <v>10.130000114440918</v>
          </cell>
          <cell r="BA281">
            <v>5.409999847412109</v>
          </cell>
          <cell r="BB281">
            <v>0.23000000417232513</v>
          </cell>
          <cell r="BE281">
            <v>50.16372890670357</v>
          </cell>
          <cell r="BF281">
            <v>48.4801598906127</v>
          </cell>
          <cell r="BG281">
            <v>1.356111202683735</v>
          </cell>
          <cell r="BH281">
            <v>1</v>
          </cell>
          <cell r="CS281">
            <v>46.68000030517578</v>
          </cell>
          <cell r="CT281">
            <v>1.6699999570846558</v>
          </cell>
          <cell r="CU281">
            <v>9.949999809265137</v>
          </cell>
          <cell r="CW281">
            <v>11.130000114440918</v>
          </cell>
          <cell r="CX281">
            <v>0.27000001072883606</v>
          </cell>
          <cell r="CY281">
            <v>14.170000076293945</v>
          </cell>
          <cell r="CZ281">
            <v>10.4399995803833</v>
          </cell>
          <cell r="DA281">
            <v>2.0899999141693115</v>
          </cell>
          <cell r="DB281">
            <v>0.4000000059604645</v>
          </cell>
          <cell r="EY281">
            <v>3.880000114440918</v>
          </cell>
          <cell r="EZ281">
            <v>2.630000114440918</v>
          </cell>
          <cell r="FA281">
            <v>57.65999984741211</v>
          </cell>
          <cell r="FB281">
            <v>30.3700008392334</v>
          </cell>
          <cell r="FC281">
            <v>0.5600000023841858</v>
          </cell>
          <cell r="FD281">
            <v>2.1500000953674316</v>
          </cell>
          <cell r="GK281">
            <v>1</v>
          </cell>
        </row>
        <row r="282">
          <cell r="A282">
            <v>504</v>
          </cell>
          <cell r="B282">
            <v>10972</v>
          </cell>
          <cell r="C282">
            <v>2300</v>
          </cell>
          <cell r="D282">
            <v>2.3</v>
          </cell>
          <cell r="E282">
            <v>834</v>
          </cell>
          <cell r="F282" t="str">
            <v>NiNiO+1.93</v>
          </cell>
          <cell r="G282" t="str">
            <v>Au caps.</v>
          </cell>
          <cell r="H282" t="str">
            <v>Int.heat.</v>
          </cell>
          <cell r="I282" t="str">
            <v>PH2=1 bar</v>
          </cell>
          <cell r="J282">
            <v>328</v>
          </cell>
          <cell r="K282">
            <v>74.45999908447266</v>
          </cell>
          <cell r="L282">
            <v>0.3499999940395355</v>
          </cell>
          <cell r="M282">
            <v>15.279999732971191</v>
          </cell>
          <cell r="O282">
            <v>1.0099999904632568</v>
          </cell>
          <cell r="P282">
            <v>1.0099999904632568</v>
          </cell>
          <cell r="Q282">
            <v>0.09000000357627869</v>
          </cell>
          <cell r="R282">
            <v>0.27000001072883606</v>
          </cell>
          <cell r="S282">
            <v>1.9299999475479126</v>
          </cell>
          <cell r="T282">
            <v>4.099999904632568</v>
          </cell>
          <cell r="U282">
            <v>2.5199999809265137</v>
          </cell>
          <cell r="X282">
            <v>7.760000228881836</v>
          </cell>
          <cell r="Y282">
            <v>3.740740556775795</v>
          </cell>
          <cell r="Z282">
            <v>0.12630889929816932</v>
          </cell>
          <cell r="AA282">
            <v>6.619999885559082</v>
          </cell>
          <cell r="AB282">
            <v>0.09810126798358454</v>
          </cell>
          <cell r="AC282">
            <v>0.12784810189138027</v>
          </cell>
          <cell r="AD282">
            <v>0.32271937407723095</v>
          </cell>
          <cell r="AS282">
            <v>56.599998474121094</v>
          </cell>
          <cell r="AU282">
            <v>26.219999313354492</v>
          </cell>
          <cell r="AW282">
            <v>0.5400000214576721</v>
          </cell>
          <cell r="AZ282">
            <v>10</v>
          </cell>
          <cell r="BA282">
            <v>5.389999866485596</v>
          </cell>
          <cell r="BB282">
            <v>0.27000001072883606</v>
          </cell>
          <cell r="BE282">
            <v>49.81243688278133</v>
          </cell>
          <cell r="BF282">
            <v>48.58620425463878</v>
          </cell>
          <cell r="BG282">
            <v>1.6013588625798931</v>
          </cell>
          <cell r="BH282">
            <v>1</v>
          </cell>
          <cell r="CS282">
            <v>47.08000183105469</v>
          </cell>
          <cell r="CT282">
            <v>1.8200000524520874</v>
          </cell>
          <cell r="CU282">
            <v>9.789999961853027</v>
          </cell>
          <cell r="CW282">
            <v>10.4399995803833</v>
          </cell>
          <cell r="CX282">
            <v>0.30000001192092896</v>
          </cell>
          <cell r="CY282">
            <v>14.520000457763672</v>
          </cell>
          <cell r="CZ282">
            <v>10.460000038146973</v>
          </cell>
          <cell r="DA282">
            <v>2.069999933242798</v>
          </cell>
          <cell r="DB282">
            <v>0.4000000059604645</v>
          </cell>
          <cell r="EY282">
            <v>4.21999979019165</v>
          </cell>
          <cell r="EZ282">
            <v>2.680000066757202</v>
          </cell>
          <cell r="FA282">
            <v>57.709999084472656</v>
          </cell>
          <cell r="FB282">
            <v>30.510000228881836</v>
          </cell>
          <cell r="FC282">
            <v>0.6499999761581421</v>
          </cell>
          <cell r="FD282">
            <v>2.4000000953674316</v>
          </cell>
          <cell r="GK282">
            <v>1</v>
          </cell>
        </row>
        <row r="283">
          <cell r="A283">
            <v>504</v>
          </cell>
          <cell r="B283">
            <v>10973</v>
          </cell>
          <cell r="C283">
            <v>2300</v>
          </cell>
          <cell r="D283">
            <v>2.3</v>
          </cell>
          <cell r="E283">
            <v>834</v>
          </cell>
          <cell r="F283" t="str">
            <v>NiNiO+1.82</v>
          </cell>
          <cell r="G283" t="str">
            <v>Au caps.</v>
          </cell>
          <cell r="H283" t="str">
            <v>Int.heat.</v>
          </cell>
          <cell r="I283" t="str">
            <v>PH2=1 bar</v>
          </cell>
          <cell r="J283">
            <v>328</v>
          </cell>
          <cell r="K283">
            <v>75.08999633789062</v>
          </cell>
          <cell r="L283">
            <v>0.3199999928474426</v>
          </cell>
          <cell r="M283">
            <v>14.069999694824219</v>
          </cell>
          <cell r="O283">
            <v>1.6799999475479126</v>
          </cell>
          <cell r="P283">
            <v>1.6799999475479126</v>
          </cell>
          <cell r="Q283">
            <v>0.07999999821186066</v>
          </cell>
          <cell r="R283">
            <v>0.3100000023841858</v>
          </cell>
          <cell r="S283">
            <v>1.7799999713897705</v>
          </cell>
          <cell r="T283">
            <v>3.799999952316284</v>
          </cell>
          <cell r="U283">
            <v>2.859999895095825</v>
          </cell>
          <cell r="X283">
            <v>6.559999942779541</v>
          </cell>
          <cell r="Y283">
            <v>5.419354627829562</v>
          </cell>
          <cell r="Z283">
            <v>0.1265103063253484</v>
          </cell>
          <cell r="AA283">
            <v>6.659999847412109</v>
          </cell>
          <cell r="AB283">
            <v>0.13294797723708898</v>
          </cell>
          <cell r="AC283">
            <v>0.19421965166562427</v>
          </cell>
          <cell r="AD283">
            <v>0.2474990155176962</v>
          </cell>
          <cell r="AS283">
            <v>58.33000183105469</v>
          </cell>
          <cell r="AU283">
            <v>25.299999237060547</v>
          </cell>
          <cell r="AW283">
            <v>0.5299999713897705</v>
          </cell>
          <cell r="AZ283">
            <v>8.880000114440918</v>
          </cell>
          <cell r="BA283">
            <v>5.96999979019165</v>
          </cell>
          <cell r="BB283">
            <v>0.36000001430511475</v>
          </cell>
          <cell r="BE283">
            <v>44.15264806568128</v>
          </cell>
          <cell r="BF283">
            <v>53.716106823281066</v>
          </cell>
          <cell r="BG283">
            <v>2.131245111037657</v>
          </cell>
          <cell r="BH283">
            <v>1</v>
          </cell>
          <cell r="CA283">
            <v>53.9900016784668</v>
          </cell>
          <cell r="CB283">
            <v>0.23000000417232513</v>
          </cell>
          <cell r="CC283">
            <v>2.7300000190734863</v>
          </cell>
          <cell r="CE283">
            <v>17.559999465942383</v>
          </cell>
          <cell r="CF283">
            <v>0.7599999904632568</v>
          </cell>
          <cell r="CG283">
            <v>23.489999771118164</v>
          </cell>
          <cell r="CH283">
            <v>1.7200000286102295</v>
          </cell>
          <cell r="CI283">
            <v>0.20999999344348907</v>
          </cell>
          <cell r="CM283">
            <v>70.45234763129814</v>
          </cell>
          <cell r="CN283">
            <v>67.93334453847345</v>
          </cell>
          <cell r="CO283">
            <v>3.5754707650162465</v>
          </cell>
          <cell r="CP283">
            <v>28.491184696510295</v>
          </cell>
          <cell r="CQ283">
            <v>30.27892007901842</v>
          </cell>
          <cell r="CR283">
            <v>1</v>
          </cell>
          <cell r="CS283">
            <v>48.77000045776367</v>
          </cell>
          <cell r="CT283">
            <v>1.7699999809265137</v>
          </cell>
          <cell r="CU283">
            <v>8.90999984741211</v>
          </cell>
          <cell r="CW283">
            <v>10.239999771118164</v>
          </cell>
          <cell r="CX283">
            <v>0.33000001311302185</v>
          </cell>
          <cell r="CY283">
            <v>14.34000015258789</v>
          </cell>
          <cell r="CZ283">
            <v>10.09000015258789</v>
          </cell>
          <cell r="DA283">
            <v>1.9700000286102295</v>
          </cell>
          <cell r="DB283">
            <v>0.4399999976158142</v>
          </cell>
          <cell r="DL283">
            <v>25.18000030517578</v>
          </cell>
          <cell r="DM283">
            <v>2.369999885559082</v>
          </cell>
          <cell r="DN283">
            <v>55.290000915527344</v>
          </cell>
          <cell r="DO283">
            <v>18.989999771118164</v>
          </cell>
          <cell r="DP283">
            <v>0.2199999988079071</v>
          </cell>
          <cell r="DQ283">
            <v>1.9199999570846558</v>
          </cell>
          <cell r="DW283">
            <v>0.31514393373186206</v>
          </cell>
          <cell r="DX283">
            <v>0.04648881689994277</v>
          </cell>
          <cell r="DY283">
            <v>0.692510031507106</v>
          </cell>
          <cell r="DZ283">
            <v>0.26430062311925073</v>
          </cell>
          <cell r="EA283">
            <v>0.047630859763945814</v>
          </cell>
          <cell r="EB283">
            <v>0</v>
          </cell>
          <cell r="EC283">
            <v>1.3660742650221074</v>
          </cell>
          <cell r="ED283">
            <v>0.23069311954775903</v>
          </cell>
          <cell r="EE283">
            <v>0.03403095870427691</v>
          </cell>
          <cell r="EG283">
            <v>0.1934745642214214</v>
          </cell>
          <cell r="EH283">
            <v>0.034866962202215995</v>
          </cell>
          <cell r="EI283">
            <v>0</v>
          </cell>
          <cell r="EJ283">
            <v>0.17125280220020506</v>
          </cell>
          <cell r="EK283">
            <v>0.5291561573455431</v>
          </cell>
          <cell r="EL283">
            <v>1</v>
          </cell>
          <cell r="EM283">
            <v>0.16577521063690678</v>
          </cell>
          <cell r="EN283">
            <v>0.8342247893630932</v>
          </cell>
          <cell r="EO283">
            <v>0</v>
          </cell>
          <cell r="EP283">
            <v>0.06181832090530752</v>
          </cell>
          <cell r="EQ283">
            <v>0</v>
          </cell>
          <cell r="ER283">
            <v>0.06181832090530752</v>
          </cell>
          <cell r="ES283">
            <v>0</v>
          </cell>
          <cell r="ET283">
            <v>6.181832090530752</v>
          </cell>
          <cell r="EU283">
            <v>0.7518559641288313</v>
          </cell>
          <cell r="EW283">
            <v>1</v>
          </cell>
          <cell r="EY283">
            <v>4.659999847412109</v>
          </cell>
          <cell r="EZ283">
            <v>2.299999952316284</v>
          </cell>
          <cell r="FA283">
            <v>57.2599983215332</v>
          </cell>
          <cell r="FB283">
            <v>31.079999923706055</v>
          </cell>
          <cell r="FC283">
            <v>0.550000011920929</v>
          </cell>
          <cell r="FD283">
            <v>2.309999942779541</v>
          </cell>
          <cell r="GK283">
            <v>1</v>
          </cell>
        </row>
        <row r="284">
          <cell r="A284">
            <v>504</v>
          </cell>
          <cell r="B284">
            <v>10975</v>
          </cell>
          <cell r="C284">
            <v>2088</v>
          </cell>
          <cell r="D284">
            <v>2.088</v>
          </cell>
          <cell r="E284">
            <v>866</v>
          </cell>
          <cell r="F284" t="str">
            <v>NiNiO+1.0</v>
          </cell>
          <cell r="G284" t="str">
            <v>Au caps.</v>
          </cell>
          <cell r="H284" t="str">
            <v>Int.heat.</v>
          </cell>
          <cell r="I284" t="str">
            <v>PH2=3.1 bar</v>
          </cell>
          <cell r="J284">
            <v>162</v>
          </cell>
          <cell r="K284">
            <v>73.25</v>
          </cell>
          <cell r="L284">
            <v>0.25999999046325684</v>
          </cell>
          <cell r="M284">
            <v>15.720000267028809</v>
          </cell>
          <cell r="O284">
            <v>1.809999942779541</v>
          </cell>
          <cell r="P284">
            <v>1.809999942779541</v>
          </cell>
          <cell r="Q284">
            <v>0.05999999865889549</v>
          </cell>
          <cell r="R284">
            <v>0.27000001072883606</v>
          </cell>
          <cell r="S284">
            <v>2.259999990463257</v>
          </cell>
          <cell r="T284">
            <v>3.880000114440918</v>
          </cell>
          <cell r="U284">
            <v>2.490000009536743</v>
          </cell>
          <cell r="X284">
            <v>7.78000020980835</v>
          </cell>
          <cell r="Y284">
            <v>6.703703225394845</v>
          </cell>
          <cell r="Z284">
            <v>0.14376590025913613</v>
          </cell>
          <cell r="AA284">
            <v>6.370000123977661</v>
          </cell>
          <cell r="AB284">
            <v>0.13905325104661787</v>
          </cell>
          <cell r="AC284">
            <v>0.21420117469608765</v>
          </cell>
          <cell r="AD284">
            <v>0.21004087341815125</v>
          </cell>
          <cell r="AS284">
            <v>56.720001220703125</v>
          </cell>
          <cell r="AU284">
            <v>27.530000686645508</v>
          </cell>
          <cell r="AW284">
            <v>0.4099999964237213</v>
          </cell>
          <cell r="AZ284">
            <v>9.960000038146973</v>
          </cell>
          <cell r="BA284">
            <v>5.579999923706055</v>
          </cell>
          <cell r="BB284">
            <v>0.23999999463558197</v>
          </cell>
          <cell r="BE284">
            <v>48.95933134978468</v>
          </cell>
          <cell r="BF284">
            <v>49.635998131089</v>
          </cell>
          <cell r="BG284">
            <v>1.40467051912632</v>
          </cell>
          <cell r="BH284">
            <v>1</v>
          </cell>
          <cell r="CS284">
            <v>45.58000183105469</v>
          </cell>
          <cell r="CT284">
            <v>1.9700000286102295</v>
          </cell>
          <cell r="CU284">
            <v>9.890000343322754</v>
          </cell>
          <cell r="CW284">
            <v>13.479999542236328</v>
          </cell>
          <cell r="CX284">
            <v>0.28999999165534973</v>
          </cell>
          <cell r="CY284">
            <v>14.229999542236328</v>
          </cell>
          <cell r="CZ284">
            <v>10.399999618530273</v>
          </cell>
          <cell r="DA284">
            <v>1.9900000095367432</v>
          </cell>
          <cell r="DB284">
            <v>0.23999999463558197</v>
          </cell>
          <cell r="EY284">
            <v>8.529999732971191</v>
          </cell>
          <cell r="EZ284">
            <v>3.2100000381469727</v>
          </cell>
          <cell r="FA284">
            <v>48.720001220703125</v>
          </cell>
          <cell r="FB284">
            <v>35.79999923706055</v>
          </cell>
          <cell r="FC284">
            <v>0.4000000059604645</v>
          </cell>
          <cell r="FD284">
            <v>1.8600000143051147</v>
          </cell>
          <cell r="GK284">
            <v>1</v>
          </cell>
        </row>
        <row r="285">
          <cell r="A285">
            <v>504</v>
          </cell>
          <cell r="B285">
            <v>10976</v>
          </cell>
          <cell r="C285">
            <v>2088</v>
          </cell>
          <cell r="D285">
            <v>2.088</v>
          </cell>
          <cell r="E285">
            <v>866</v>
          </cell>
          <cell r="F285" t="str">
            <v>NiNiO+0.91</v>
          </cell>
          <cell r="G285" t="str">
            <v>Au caps.</v>
          </cell>
          <cell r="H285" t="str">
            <v>Int.heat.</v>
          </cell>
          <cell r="I285" t="str">
            <v>PH2=3.1 bar</v>
          </cell>
          <cell r="J285">
            <v>162</v>
          </cell>
          <cell r="K285">
            <v>74.1500015258789</v>
          </cell>
          <cell r="L285">
            <v>0.3799999952316284</v>
          </cell>
          <cell r="M285">
            <v>14.670000076293945</v>
          </cell>
          <cell r="O285">
            <v>1.9500000476837158</v>
          </cell>
          <cell r="P285">
            <v>1.9500000476837158</v>
          </cell>
          <cell r="Q285">
            <v>0.10000000149011612</v>
          </cell>
          <cell r="R285">
            <v>0.2800000011920929</v>
          </cell>
          <cell r="S285">
            <v>2.0299999713897705</v>
          </cell>
          <cell r="T285">
            <v>3.7799999713897705</v>
          </cell>
          <cell r="U285">
            <v>2.6600000858306885</v>
          </cell>
          <cell r="X285">
            <v>6.989999771118164</v>
          </cell>
          <cell r="Y285">
            <v>6.964285854934429</v>
          </cell>
          <cell r="Z285">
            <v>0.13837763877521436</v>
          </cell>
          <cell r="AA285">
            <v>6.440000057220459</v>
          </cell>
          <cell r="AB285">
            <v>0.1447520195705077</v>
          </cell>
          <cell r="AC285">
            <v>0.22491349755723566</v>
          </cell>
          <cell r="AD285">
            <v>0.2037833287902887</v>
          </cell>
          <cell r="AS285">
            <v>58.119998931884766</v>
          </cell>
          <cell r="AU285">
            <v>26.770000457763672</v>
          </cell>
          <cell r="AW285">
            <v>0.7400000095367432</v>
          </cell>
          <cell r="AZ285">
            <v>9.670000076293945</v>
          </cell>
          <cell r="BA285">
            <v>5.630000114440918</v>
          </cell>
          <cell r="BB285">
            <v>0.20999999344348907</v>
          </cell>
          <cell r="BE285">
            <v>48.08989033701008</v>
          </cell>
          <cell r="BF285">
            <v>50.66664431198983</v>
          </cell>
          <cell r="BG285">
            <v>1.24346535100009</v>
          </cell>
          <cell r="BH285">
            <v>1</v>
          </cell>
          <cell r="CA285">
            <v>53.59000015258789</v>
          </cell>
          <cell r="CB285">
            <v>0.2199999988079071</v>
          </cell>
          <cell r="CC285">
            <v>1.7100000381469727</v>
          </cell>
          <cell r="CE285">
            <v>21.559999465942383</v>
          </cell>
          <cell r="CF285">
            <v>0.8500000238418579</v>
          </cell>
          <cell r="CG285">
            <v>21.239999771118164</v>
          </cell>
          <cell r="CH285">
            <v>1.7300000190734863</v>
          </cell>
          <cell r="CI285">
            <v>0.03999999910593033</v>
          </cell>
          <cell r="CM285">
            <v>63.715275549898934</v>
          </cell>
          <cell r="CN285">
            <v>61.42399627183656</v>
          </cell>
          <cell r="CO285">
            <v>3.5961223714208863</v>
          </cell>
          <cell r="CP285">
            <v>34.97988135674257</v>
          </cell>
          <cell r="CQ285">
            <v>36.77794254245301</v>
          </cell>
          <cell r="CR285">
            <v>1</v>
          </cell>
          <cell r="CS285">
            <v>46.47999954223633</v>
          </cell>
          <cell r="CT285">
            <v>2.1500000953674316</v>
          </cell>
          <cell r="CU285">
            <v>9.25</v>
          </cell>
          <cell r="CW285">
            <v>14.109999656677246</v>
          </cell>
          <cell r="CX285">
            <v>0.36000001430511475</v>
          </cell>
          <cell r="CY285">
            <v>13.789999961853027</v>
          </cell>
          <cell r="CZ285">
            <v>10.1899995803833</v>
          </cell>
          <cell r="DA285">
            <v>2.119999885559082</v>
          </cell>
          <cell r="DB285">
            <v>0.3100000023841858</v>
          </cell>
          <cell r="EY285">
            <v>10.75</v>
          </cell>
          <cell r="EZ285">
            <v>2.450000047683716</v>
          </cell>
          <cell r="FA285">
            <v>45.43000030517578</v>
          </cell>
          <cell r="FB285">
            <v>37.9900016784668</v>
          </cell>
          <cell r="FC285">
            <v>0.49000000953674316</v>
          </cell>
          <cell r="FD285">
            <v>1.7000000476837158</v>
          </cell>
          <cell r="GK285">
            <v>1</v>
          </cell>
        </row>
        <row r="286">
          <cell r="A286">
            <v>504</v>
          </cell>
          <cell r="B286">
            <v>10977</v>
          </cell>
          <cell r="C286">
            <v>2088</v>
          </cell>
          <cell r="D286">
            <v>2.088</v>
          </cell>
          <cell r="E286">
            <v>866</v>
          </cell>
          <cell r="F286" t="str">
            <v>NiNiO+0.81</v>
          </cell>
          <cell r="G286" t="str">
            <v>Au caps.</v>
          </cell>
          <cell r="H286" t="str">
            <v>Int.heat.</v>
          </cell>
          <cell r="I286" t="str">
            <v>PH2=3.1 bar</v>
          </cell>
          <cell r="J286">
            <v>162</v>
          </cell>
          <cell r="K286">
            <v>74.16999816894531</v>
          </cell>
          <cell r="L286">
            <v>0.3100000023841858</v>
          </cell>
          <cell r="M286">
            <v>14.300000190734863</v>
          </cell>
          <cell r="O286">
            <v>1.8600000143051147</v>
          </cell>
          <cell r="P286">
            <v>1.8600000143051147</v>
          </cell>
          <cell r="Q286">
            <v>0.09000000357627869</v>
          </cell>
          <cell r="R286">
            <v>0.25999999046325684</v>
          </cell>
          <cell r="S286">
            <v>1.9199999570846558</v>
          </cell>
          <cell r="T286">
            <v>4.03000020980835</v>
          </cell>
          <cell r="U286">
            <v>3.069999933242798</v>
          </cell>
          <cell r="X286">
            <v>5.820000171661377</v>
          </cell>
          <cell r="Y286">
            <v>7.153846471267351</v>
          </cell>
          <cell r="Z286">
            <v>0.1342657294738112</v>
          </cell>
          <cell r="AA286">
            <v>7.1000001430511475</v>
          </cell>
          <cell r="AB286">
            <v>0.12906724279144863</v>
          </cell>
          <cell r="AC286">
            <v>0.20173535623478214</v>
          </cell>
          <cell r="AD286">
            <v>0.19946058127094432</v>
          </cell>
          <cell r="AS286">
            <v>59.77000045776367</v>
          </cell>
          <cell r="AU286">
            <v>25.440000534057617</v>
          </cell>
          <cell r="AW286">
            <v>0.8700000047683716</v>
          </cell>
          <cell r="AZ286">
            <v>8.420000076293945</v>
          </cell>
          <cell r="BA286">
            <v>6.110000133514404</v>
          </cell>
          <cell r="BB286">
            <v>0.38999998569488525</v>
          </cell>
          <cell r="BE286">
            <v>42.22432826864292</v>
          </cell>
          <cell r="BF286">
            <v>55.44703178756829</v>
          </cell>
          <cell r="BG286">
            <v>2.3286399437887866</v>
          </cell>
          <cell r="BH286">
            <v>1</v>
          </cell>
          <cell r="CA286">
            <v>53.04999923706055</v>
          </cell>
          <cell r="CB286">
            <v>0.1899999976158142</v>
          </cell>
          <cell r="CC286">
            <v>1.809999942779541</v>
          </cell>
          <cell r="CE286">
            <v>22.6299991607666</v>
          </cell>
          <cell r="CF286">
            <v>0.6700000166893005</v>
          </cell>
          <cell r="CG286">
            <v>20.209999084472656</v>
          </cell>
          <cell r="CH286">
            <v>1.6399999856948853</v>
          </cell>
          <cell r="CI286">
            <v>0.09000000357627869</v>
          </cell>
          <cell r="CM286">
            <v>61.41717047517702</v>
          </cell>
          <cell r="CN286">
            <v>59.2930651405655</v>
          </cell>
          <cell r="CO286">
            <v>3.4584877782183394</v>
          </cell>
          <cell r="CP286">
            <v>37.24844708121615</v>
          </cell>
          <cell r="CQ286">
            <v>38.97769097032532</v>
          </cell>
          <cell r="CR286">
            <v>1</v>
          </cell>
          <cell r="CS286">
            <v>45.279998779296875</v>
          </cell>
          <cell r="CT286">
            <v>2.0299999713897705</v>
          </cell>
          <cell r="CU286">
            <v>9.0600004196167</v>
          </cell>
          <cell r="CW286">
            <v>13.989999771118164</v>
          </cell>
          <cell r="CX286">
            <v>0.20000000298023224</v>
          </cell>
          <cell r="CY286">
            <v>13.5</v>
          </cell>
          <cell r="CZ286">
            <v>10.90999984741211</v>
          </cell>
          <cell r="DA286">
            <v>2.1700000762939453</v>
          </cell>
          <cell r="DB286">
            <v>0.3799999952316284</v>
          </cell>
          <cell r="DL286">
            <v>44.40999984741211</v>
          </cell>
          <cell r="DM286">
            <v>0.4099999964237213</v>
          </cell>
          <cell r="DN286">
            <v>17.399999618530273</v>
          </cell>
          <cell r="DO286">
            <v>34.97999954223633</v>
          </cell>
          <cell r="DP286">
            <v>0.5799999833106995</v>
          </cell>
          <cell r="DQ286">
            <v>2.450000047683716</v>
          </cell>
          <cell r="DW286">
            <v>0.5558197728086621</v>
          </cell>
          <cell r="DX286">
            <v>0.008042369486538277</v>
          </cell>
          <cell r="DY286">
            <v>0.21793586696555953</v>
          </cell>
          <cell r="DZ286">
            <v>0.48684759279382506</v>
          </cell>
          <cell r="EA286">
            <v>0.0607789642193926</v>
          </cell>
          <cell r="EB286">
            <v>0</v>
          </cell>
          <cell r="EC286">
            <v>1.3294245662739776</v>
          </cell>
          <cell r="ED286">
            <v>0.41809049336772575</v>
          </cell>
          <cell r="EE286">
            <v>0.0060495117139883255</v>
          </cell>
          <cell r="EG286">
            <v>0.3662092646281759</v>
          </cell>
          <cell r="EH286">
            <v>0.045718249655743774</v>
          </cell>
          <cell r="EI286">
            <v>0</v>
          </cell>
          <cell r="EJ286">
            <v>-0.17556049844943988</v>
          </cell>
          <cell r="EK286">
            <v>0.705702243711982</v>
          </cell>
          <cell r="EL286">
            <v>1</v>
          </cell>
          <cell r="EM286">
            <v>-0.03568802135185217</v>
          </cell>
          <cell r="EN286">
            <v>1.0356880213518522</v>
          </cell>
          <cell r="EO286">
            <v>0</v>
          </cell>
          <cell r="EP286">
            <v>0.06084243118103307</v>
          </cell>
          <cell r="EQ286">
            <v>0</v>
          </cell>
          <cell r="ER286">
            <v>0.06084243118103307</v>
          </cell>
          <cell r="ES286">
            <v>0</v>
          </cell>
          <cell r="ET286">
            <v>6.084243118103307</v>
          </cell>
          <cell r="EU286">
            <v>1.3012957617994292</v>
          </cell>
          <cell r="EW286">
            <v>1</v>
          </cell>
          <cell r="EY286">
            <v>10.739999771118164</v>
          </cell>
          <cell r="EZ286">
            <v>2.450000047683716</v>
          </cell>
          <cell r="FA286">
            <v>45.939998626708984</v>
          </cell>
          <cell r="FB286">
            <v>38.779998779296875</v>
          </cell>
          <cell r="FC286">
            <v>0.23000000417232513</v>
          </cell>
          <cell r="FD286">
            <v>1.5199999809265137</v>
          </cell>
          <cell r="GK286">
            <v>1</v>
          </cell>
        </row>
        <row r="287">
          <cell r="A287">
            <v>504</v>
          </cell>
          <cell r="B287">
            <v>10980</v>
          </cell>
          <cell r="C287">
            <v>2250</v>
          </cell>
          <cell r="D287">
            <v>2.25</v>
          </cell>
          <cell r="E287">
            <v>899</v>
          </cell>
          <cell r="F287" t="str">
            <v>NiNiO+1.2</v>
          </cell>
          <cell r="G287" t="str">
            <v>Au caps.</v>
          </cell>
          <cell r="H287" t="str">
            <v>Int.heat.</v>
          </cell>
          <cell r="I287" t="str">
            <v>PH2=2.8 bar</v>
          </cell>
          <cell r="J287">
            <v>191</v>
          </cell>
          <cell r="K287">
            <v>68.05000305175781</v>
          </cell>
          <cell r="L287">
            <v>0.3700000047683716</v>
          </cell>
          <cell r="M287">
            <v>16.690000534057617</v>
          </cell>
          <cell r="O287">
            <v>3.3399999141693115</v>
          </cell>
          <cell r="P287">
            <v>3.3399999141693115</v>
          </cell>
          <cell r="Q287">
            <v>0.07999999821186066</v>
          </cell>
          <cell r="R287">
            <v>1.0800000429153442</v>
          </cell>
          <cell r="S287">
            <v>3.9600000381469727</v>
          </cell>
          <cell r="T287">
            <v>4.610000133514404</v>
          </cell>
          <cell r="U287">
            <v>1.8200000524520874</v>
          </cell>
          <cell r="X287">
            <v>6.960000038146973</v>
          </cell>
          <cell r="Y287">
            <v>3.0925923902311525</v>
          </cell>
          <cell r="Z287">
            <v>0.23726781973830355</v>
          </cell>
          <cell r="AA287">
            <v>6.430000185966492</v>
          </cell>
          <cell r="AB287">
            <v>0.253456217856479</v>
          </cell>
          <cell r="AC287">
            <v>0.3078340894132066</v>
          </cell>
          <cell r="AD287">
            <v>0.36562578378840077</v>
          </cell>
          <cell r="CS287">
            <v>45.63999938964844</v>
          </cell>
          <cell r="CT287">
            <v>1.9600000381469727</v>
          </cell>
          <cell r="CU287">
            <v>10.5600004196167</v>
          </cell>
          <cell r="CW287">
            <v>12.4399995803833</v>
          </cell>
          <cell r="CX287">
            <v>0.2199999988079071</v>
          </cell>
          <cell r="CY287">
            <v>13.859999656677246</v>
          </cell>
          <cell r="CZ287">
            <v>10.75</v>
          </cell>
          <cell r="DA287">
            <v>2.200000047683716</v>
          </cell>
          <cell r="DB287">
            <v>0.3700000047683716</v>
          </cell>
          <cell r="EY287">
            <v>6.449999809265137</v>
          </cell>
          <cell r="EZ287">
            <v>3.700000047683716</v>
          </cell>
          <cell r="FA287">
            <v>53.52000045776367</v>
          </cell>
          <cell r="FB287">
            <v>34.099998474121094</v>
          </cell>
          <cell r="FC287">
            <v>0.2199999988079071</v>
          </cell>
          <cell r="FD287">
            <v>2.2300000190734863</v>
          </cell>
          <cell r="GK287">
            <v>1</v>
          </cell>
        </row>
        <row r="288">
          <cell r="A288">
            <v>504</v>
          </cell>
          <cell r="B288">
            <v>10981</v>
          </cell>
          <cell r="C288">
            <v>2250</v>
          </cell>
          <cell r="D288">
            <v>2.25</v>
          </cell>
          <cell r="E288">
            <v>899</v>
          </cell>
          <cell r="F288" t="str">
            <v>NiNiO+1.2</v>
          </cell>
          <cell r="G288" t="str">
            <v>Au caps.</v>
          </cell>
          <cell r="H288" t="str">
            <v>Int.heat.</v>
          </cell>
          <cell r="I288" t="str">
            <v>PH2=2.8 bar</v>
          </cell>
          <cell r="J288">
            <v>191</v>
          </cell>
          <cell r="K288">
            <v>68.83999633789062</v>
          </cell>
          <cell r="L288">
            <v>0.33000001311302185</v>
          </cell>
          <cell r="M288">
            <v>16.850000381469727</v>
          </cell>
          <cell r="O288">
            <v>2.259999990463257</v>
          </cell>
          <cell r="P288">
            <v>2.259999990463257</v>
          </cell>
          <cell r="Q288">
            <v>0.10000000149011612</v>
          </cell>
          <cell r="R288">
            <v>1.1799999475479126</v>
          </cell>
          <cell r="S288">
            <v>4.03000020980835</v>
          </cell>
          <cell r="T288">
            <v>4.579999923706055</v>
          </cell>
          <cell r="U288">
            <v>1.8200000524520874</v>
          </cell>
          <cell r="X288">
            <v>6.239999771118164</v>
          </cell>
          <cell r="Y288">
            <v>1.915254314340969</v>
          </cell>
          <cell r="Z288">
            <v>0.2391691465028226</v>
          </cell>
          <cell r="AA288">
            <v>6.399999976158142</v>
          </cell>
          <cell r="AB288">
            <v>0.2347560937935791</v>
          </cell>
          <cell r="AC288">
            <v>0.22967479778215477</v>
          </cell>
          <cell r="AD288">
            <v>0.4820403848527298</v>
          </cell>
          <cell r="AS288">
            <v>54.13999938964844</v>
          </cell>
          <cell r="AU288">
            <v>29.079999923706055</v>
          </cell>
          <cell r="AW288">
            <v>0.5400000214576721</v>
          </cell>
          <cell r="AZ288">
            <v>12.1899995803833</v>
          </cell>
          <cell r="BA288">
            <v>4.730000019073486</v>
          </cell>
          <cell r="BB288">
            <v>0.14000000059604645</v>
          </cell>
          <cell r="BE288">
            <v>58.28025109623528</v>
          </cell>
          <cell r="BF288">
            <v>40.922795630127034</v>
          </cell>
          <cell r="BG288">
            <v>0.7969532736376834</v>
          </cell>
          <cell r="BH288">
            <v>1</v>
          </cell>
          <cell r="CS288">
            <v>47.66999816894531</v>
          </cell>
          <cell r="CT288">
            <v>1.690000057220459</v>
          </cell>
          <cell r="CU288">
            <v>10.149999618530273</v>
          </cell>
          <cell r="CW288">
            <v>8.170000076293945</v>
          </cell>
          <cell r="CX288">
            <v>0.30000001192092896</v>
          </cell>
          <cell r="CY288">
            <v>17.31999969482422</v>
          </cell>
          <cell r="CZ288">
            <v>10.270000457763672</v>
          </cell>
          <cell r="DA288">
            <v>2.0799999237060547</v>
          </cell>
          <cell r="DB288">
            <v>0.20000000298023224</v>
          </cell>
        </row>
        <row r="289">
          <cell r="A289">
            <v>504</v>
          </cell>
          <cell r="B289">
            <v>10982</v>
          </cell>
          <cell r="C289">
            <v>2250</v>
          </cell>
          <cell r="D289">
            <v>2.25</v>
          </cell>
          <cell r="E289">
            <v>899</v>
          </cell>
          <cell r="F289" t="str">
            <v>NiNiO+1.11</v>
          </cell>
          <cell r="G289" t="str">
            <v>Au caps.</v>
          </cell>
          <cell r="H289" t="str">
            <v>Int.heat.</v>
          </cell>
          <cell r="I289" t="str">
            <v>PH2=2.8 bar</v>
          </cell>
          <cell r="J289">
            <v>191</v>
          </cell>
          <cell r="K289">
            <v>69.6500015258789</v>
          </cell>
          <cell r="L289">
            <v>0.3799999952316284</v>
          </cell>
          <cell r="M289">
            <v>15.920000076293945</v>
          </cell>
          <cell r="O289">
            <v>3.1500000953674316</v>
          </cell>
          <cell r="P289">
            <v>3.1500000953674316</v>
          </cell>
          <cell r="Q289">
            <v>0.07999999821186066</v>
          </cell>
          <cell r="R289">
            <v>0.8999999761581421</v>
          </cell>
          <cell r="S289">
            <v>3.3399999141693115</v>
          </cell>
          <cell r="T289">
            <v>4.590000152587891</v>
          </cell>
          <cell r="U289">
            <v>1.9900000095367432</v>
          </cell>
          <cell r="X289">
            <v>6.039999961853027</v>
          </cell>
          <cell r="Y289">
            <v>3.5000001986821547</v>
          </cell>
          <cell r="Z289">
            <v>0.2097989885780728</v>
          </cell>
          <cell r="AA289">
            <v>6.580000162124634</v>
          </cell>
          <cell r="AB289">
            <v>0.23283160577993461</v>
          </cell>
          <cell r="AC289">
            <v>0.29633114074596417</v>
          </cell>
          <cell r="AD289">
            <v>0.337426901625328</v>
          </cell>
          <cell r="AS289">
            <v>57.7400016784668</v>
          </cell>
          <cell r="AU289">
            <v>25.670000076293945</v>
          </cell>
          <cell r="AW289">
            <v>0.7799999713897705</v>
          </cell>
          <cell r="AZ289">
            <v>9.109999656677246</v>
          </cell>
          <cell r="BA289">
            <v>5.710000038146973</v>
          </cell>
          <cell r="BB289">
            <v>0.4099999964237213</v>
          </cell>
          <cell r="BE289">
            <v>45.707513316535504</v>
          </cell>
          <cell r="BF289">
            <v>51.84319682298668</v>
          </cell>
          <cell r="BG289">
            <v>2.449289860477819</v>
          </cell>
          <cell r="BH289">
            <v>1</v>
          </cell>
          <cell r="CS289">
            <v>45.7400016784668</v>
          </cell>
          <cell r="CT289">
            <v>2.259999990463257</v>
          </cell>
          <cell r="CU289">
            <v>10.0600004196167</v>
          </cell>
          <cell r="CW289">
            <v>13.479999542236328</v>
          </cell>
          <cell r="CX289">
            <v>0.20999999344348907</v>
          </cell>
          <cell r="CY289">
            <v>13.829999923706055</v>
          </cell>
          <cell r="CZ289">
            <v>10.399999618530273</v>
          </cell>
          <cell r="DA289">
            <v>2.2200000286102295</v>
          </cell>
          <cell r="DB289">
            <v>0.33000001311302185</v>
          </cell>
        </row>
        <row r="290">
          <cell r="A290">
            <v>504</v>
          </cell>
          <cell r="B290">
            <v>10983</v>
          </cell>
          <cell r="C290">
            <v>2250</v>
          </cell>
          <cell r="D290">
            <v>2.25</v>
          </cell>
          <cell r="E290">
            <v>899</v>
          </cell>
          <cell r="F290" t="str">
            <v>NiNiO+1.01</v>
          </cell>
          <cell r="G290" t="str">
            <v>Au caps.</v>
          </cell>
          <cell r="H290" t="str">
            <v>Int.heat.</v>
          </cell>
          <cell r="I290" t="str">
            <v>PH2=2.8 bar</v>
          </cell>
          <cell r="J290">
            <v>191</v>
          </cell>
          <cell r="K290">
            <v>70.7699966430664</v>
          </cell>
          <cell r="L290">
            <v>0.4699999988079071</v>
          </cell>
          <cell r="M290">
            <v>15.25</v>
          </cell>
          <cell r="O290">
            <v>2.9100000858306885</v>
          </cell>
          <cell r="P290">
            <v>2.9100000858306885</v>
          </cell>
          <cell r="Q290">
            <v>0.029999999329447746</v>
          </cell>
          <cell r="R290">
            <v>0.7599999904632568</v>
          </cell>
          <cell r="S290">
            <v>2.950000047683716</v>
          </cell>
          <cell r="T290">
            <v>4.519999980926514</v>
          </cell>
          <cell r="U290">
            <v>2.3299999237060547</v>
          </cell>
          <cell r="X290">
            <v>5.659999847412109</v>
          </cell>
          <cell r="Y290">
            <v>3.8289475294031283</v>
          </cell>
          <cell r="Z290">
            <v>0.19344262607762072</v>
          </cell>
          <cell r="AA290">
            <v>6.849999904632568</v>
          </cell>
          <cell r="AB290">
            <v>0.21055133435309403</v>
          </cell>
          <cell r="AC290">
            <v>0.2766159782420836</v>
          </cell>
          <cell r="AD290">
            <v>0.31764645431737526</v>
          </cell>
          <cell r="CA290">
            <v>51.83000183105469</v>
          </cell>
          <cell r="CB290">
            <v>0.25999999046325684</v>
          </cell>
          <cell r="CC290">
            <v>2.1700000762939453</v>
          </cell>
          <cell r="CE290">
            <v>19.350000381469727</v>
          </cell>
          <cell r="CF290">
            <v>0.6200000047683716</v>
          </cell>
          <cell r="CG290">
            <v>21.31999969482422</v>
          </cell>
          <cell r="CH290">
            <v>3.5899999141693115</v>
          </cell>
          <cell r="CI290">
            <v>0.10000000149011612</v>
          </cell>
          <cell r="CM290">
            <v>66.26071229451546</v>
          </cell>
          <cell r="CN290">
            <v>61.3412172517272</v>
          </cell>
          <cell r="CO290">
            <v>7.424452397858471</v>
          </cell>
          <cell r="CP290">
            <v>31.234330350414336</v>
          </cell>
          <cell r="CQ290">
            <v>34.94655654934357</v>
          </cell>
          <cell r="CR290">
            <v>1</v>
          </cell>
          <cell r="CS290">
            <v>45.119998931884766</v>
          </cell>
          <cell r="CT290">
            <v>2.5799999237060547</v>
          </cell>
          <cell r="CU290">
            <v>9.550000190734863</v>
          </cell>
          <cell r="CW290">
            <v>14.210000038146973</v>
          </cell>
          <cell r="CX290">
            <v>0.2199999988079071</v>
          </cell>
          <cell r="CY290">
            <v>14.15999984741211</v>
          </cell>
          <cell r="CZ290">
            <v>10.920000076293945</v>
          </cell>
          <cell r="DA290">
            <v>2.1600000858306885</v>
          </cell>
          <cell r="DB290">
            <v>0.33000001311302185</v>
          </cell>
          <cell r="EY290">
            <v>10.710000038146973</v>
          </cell>
          <cell r="EZ290">
            <v>2.5799999237060547</v>
          </cell>
          <cell r="FA290">
            <v>46.15999984741211</v>
          </cell>
          <cell r="FB290">
            <v>37.52000045776367</v>
          </cell>
          <cell r="FC290">
            <v>0.4099999964237213</v>
          </cell>
          <cell r="FD290">
            <v>2.200000047683716</v>
          </cell>
          <cell r="GK290">
            <v>1</v>
          </cell>
        </row>
        <row r="291">
          <cell r="A291">
            <v>504</v>
          </cell>
          <cell r="B291">
            <v>10987</v>
          </cell>
          <cell r="C291">
            <v>2237</v>
          </cell>
          <cell r="D291">
            <v>2.237</v>
          </cell>
          <cell r="E291">
            <v>781</v>
          </cell>
          <cell r="F291" t="str">
            <v>NiNiO+2.27</v>
          </cell>
          <cell r="G291" t="str">
            <v>Au caps.</v>
          </cell>
          <cell r="H291" t="str">
            <v>Int.heat.</v>
          </cell>
          <cell r="I291" t="str">
            <v>PH2=0.6 bar</v>
          </cell>
          <cell r="J291">
            <v>330</v>
          </cell>
          <cell r="K291">
            <v>75.5999984741211</v>
          </cell>
          <cell r="L291">
            <v>0.23000000417232513</v>
          </cell>
          <cell r="M291">
            <v>14.640000343322754</v>
          </cell>
          <cell r="O291">
            <v>1.1799999475479126</v>
          </cell>
          <cell r="P291">
            <v>1.1799999475479126</v>
          </cell>
          <cell r="Q291">
            <v>0.029999999329447746</v>
          </cell>
          <cell r="R291">
            <v>0.3100000023841858</v>
          </cell>
          <cell r="S291">
            <v>1.840000033378601</v>
          </cell>
          <cell r="T291">
            <v>3.490000009536743</v>
          </cell>
          <cell r="U291">
            <v>2.690000057220459</v>
          </cell>
          <cell r="X291">
            <v>7.659999847412109</v>
          </cell>
          <cell r="Y291">
            <v>3.806451414427823</v>
          </cell>
          <cell r="Z291">
            <v>0.1256830594418543</v>
          </cell>
          <cell r="AA291">
            <v>6.180000066757202</v>
          </cell>
          <cell r="AB291">
            <v>0.11734028346803323</v>
          </cell>
          <cell r="AC291">
            <v>0.15384614667279375</v>
          </cell>
          <cell r="AD291">
            <v>0.3189250291882622</v>
          </cell>
          <cell r="AS291">
            <v>59.43000030517578</v>
          </cell>
          <cell r="AU291">
            <v>24.940000534057617</v>
          </cell>
          <cell r="AW291">
            <v>0.4399999976158142</v>
          </cell>
          <cell r="AZ291">
            <v>8.15999984741211</v>
          </cell>
          <cell r="BA291">
            <v>6.360000133514404</v>
          </cell>
          <cell r="BB291">
            <v>0.4399999976158142</v>
          </cell>
          <cell r="BE291">
            <v>40.4099473210422</v>
          </cell>
          <cell r="BF291">
            <v>56.99564688460371</v>
          </cell>
          <cell r="BG291">
            <v>2.5944057943540884</v>
          </cell>
          <cell r="BH291">
            <v>1</v>
          </cell>
          <cell r="CS291">
            <v>49.380001068115234</v>
          </cell>
          <cell r="CT291">
            <v>1.149999976158142</v>
          </cell>
          <cell r="CU291">
            <v>8.369999885559082</v>
          </cell>
          <cell r="CW291">
            <v>11.430000305175781</v>
          </cell>
          <cell r="CX291">
            <v>0.4300000071525574</v>
          </cell>
          <cell r="CY291">
            <v>14.579999923706055</v>
          </cell>
          <cell r="CZ291">
            <v>9.829999923706055</v>
          </cell>
          <cell r="DA291">
            <v>1.6399999856948853</v>
          </cell>
          <cell r="DB291">
            <v>0.3700000047683716</v>
          </cell>
          <cell r="DL291">
            <v>23.059999465942383</v>
          </cell>
          <cell r="DM291">
            <v>0.5699999928474426</v>
          </cell>
          <cell r="DN291">
            <v>54.72999954223633</v>
          </cell>
          <cell r="DO291">
            <v>17.959999084472656</v>
          </cell>
          <cell r="DP291">
            <v>0.3199999928474426</v>
          </cell>
          <cell r="DQ291">
            <v>1.3799999952316284</v>
          </cell>
          <cell r="DW291">
            <v>0.28861075677024256</v>
          </cell>
          <cell r="DX291">
            <v>0.011180855097046737</v>
          </cell>
          <cell r="DY291">
            <v>0.6854959862504549</v>
          </cell>
          <cell r="DZ291">
            <v>0.2499651925465923</v>
          </cell>
          <cell r="EA291">
            <v>0.03423468110224828</v>
          </cell>
          <cell r="EB291">
            <v>0</v>
          </cell>
          <cell r="EC291">
            <v>1.2694874717665847</v>
          </cell>
          <cell r="ED291">
            <v>0.227344312715918</v>
          </cell>
          <cell r="EE291">
            <v>0.008807377265005821</v>
          </cell>
          <cell r="EG291">
            <v>0.19690244930006867</v>
          </cell>
          <cell r="EH291">
            <v>0.026967324895777207</v>
          </cell>
          <cell r="EI291">
            <v>0</v>
          </cell>
          <cell r="EJ291">
            <v>0.20317399730315816</v>
          </cell>
          <cell r="EK291">
            <v>0.5337069878201408</v>
          </cell>
          <cell r="EL291">
            <v>1</v>
          </cell>
          <cell r="EM291">
            <v>0.04154788260500571</v>
          </cell>
          <cell r="EN291">
            <v>0.9584521173949943</v>
          </cell>
          <cell r="EO291">
            <v>0</v>
          </cell>
          <cell r="EP291">
            <v>0.04809802105102144</v>
          </cell>
          <cell r="EQ291">
            <v>0</v>
          </cell>
          <cell r="ER291">
            <v>0.04809802105102144</v>
          </cell>
          <cell r="ES291">
            <v>0</v>
          </cell>
          <cell r="ET291">
            <v>4.809802105102144</v>
          </cell>
          <cell r="EU291">
            <v>0.6896947384938286</v>
          </cell>
          <cell r="EW291">
            <v>1</v>
          </cell>
          <cell r="EY291">
            <v>3.5299999713897705</v>
          </cell>
          <cell r="EZ291">
            <v>2.3499999046325684</v>
          </cell>
          <cell r="FA291">
            <v>60.619998931884766</v>
          </cell>
          <cell r="FB291">
            <v>31.520000457763672</v>
          </cell>
          <cell r="FC291">
            <v>0.5600000023841858</v>
          </cell>
          <cell r="FD291">
            <v>1.7899999618530273</v>
          </cell>
          <cell r="GK291">
            <v>1</v>
          </cell>
        </row>
        <row r="292">
          <cell r="A292">
            <v>504</v>
          </cell>
          <cell r="B292">
            <v>10990</v>
          </cell>
          <cell r="C292">
            <v>2237</v>
          </cell>
          <cell r="D292">
            <v>2.237</v>
          </cell>
          <cell r="E292">
            <v>781</v>
          </cell>
          <cell r="F292" t="str">
            <v>NiNiO+2.27</v>
          </cell>
          <cell r="G292" t="str">
            <v>Au caps.</v>
          </cell>
          <cell r="H292" t="str">
            <v>Int.heat.</v>
          </cell>
          <cell r="I292" t="str">
            <v>PH2=0.6 bar</v>
          </cell>
          <cell r="J292">
            <v>330</v>
          </cell>
          <cell r="K292">
            <v>76.55999755859375</v>
          </cell>
          <cell r="L292">
            <v>0.20999999344348907</v>
          </cell>
          <cell r="M292">
            <v>13.520000457763672</v>
          </cell>
          <cell r="O292">
            <v>1.2000000476837158</v>
          </cell>
          <cell r="P292">
            <v>1.2000000476837158</v>
          </cell>
          <cell r="Q292">
            <v>0.029999999329447746</v>
          </cell>
          <cell r="R292">
            <v>0.3400000035762787</v>
          </cell>
          <cell r="S292">
            <v>1.6299999952316284</v>
          </cell>
          <cell r="T292">
            <v>3.759999990463257</v>
          </cell>
          <cell r="U292">
            <v>2.75</v>
          </cell>
          <cell r="X292">
            <v>6.519999980926514</v>
          </cell>
          <cell r="Y292">
            <v>3.529411867828104</v>
          </cell>
          <cell r="Z292">
            <v>0.12056212574280081</v>
          </cell>
          <cell r="AA292">
            <v>6.509999990463257</v>
          </cell>
          <cell r="AB292">
            <v>0.11677018913616208</v>
          </cell>
          <cell r="AC292">
            <v>0.1490683281321864</v>
          </cell>
          <cell r="AD292">
            <v>0.3355585709776592</v>
          </cell>
          <cell r="CA292">
            <v>52.81999969482422</v>
          </cell>
          <cell r="CB292">
            <v>0.3700000047683716</v>
          </cell>
          <cell r="CC292">
            <v>3.0999999046325684</v>
          </cell>
          <cell r="CE292">
            <v>17.84000015258789</v>
          </cell>
          <cell r="CF292">
            <v>0.9900000095367432</v>
          </cell>
          <cell r="CG292">
            <v>23.8799991607666</v>
          </cell>
          <cell r="CH292">
            <v>0.8100000023841858</v>
          </cell>
          <cell r="CI292">
            <v>0.1599999964237213</v>
          </cell>
          <cell r="CM292">
            <v>70.46581209613387</v>
          </cell>
          <cell r="CN292">
            <v>69.27562720166462</v>
          </cell>
          <cell r="CO292">
            <v>1.689024590883207</v>
          </cell>
          <cell r="CP292">
            <v>29.035348207452166</v>
          </cell>
          <cell r="CQ292">
            <v>29.87986050289377</v>
          </cell>
          <cell r="CR292">
            <v>1</v>
          </cell>
          <cell r="CS292">
            <v>49.459999084472656</v>
          </cell>
          <cell r="CT292">
            <v>1.2200000286102295</v>
          </cell>
          <cell r="CU292">
            <v>7.920000076293945</v>
          </cell>
          <cell r="CW292">
            <v>12.5600004196167</v>
          </cell>
          <cell r="CX292">
            <v>0.5899999737739563</v>
          </cell>
          <cell r="CY292">
            <v>16.360000610351562</v>
          </cell>
          <cell r="CZ292">
            <v>8.010000228881836</v>
          </cell>
          <cell r="DA292">
            <v>1.4299999475479126</v>
          </cell>
          <cell r="DB292">
            <v>0.23000000417232513</v>
          </cell>
          <cell r="DL292">
            <v>25.809999465942383</v>
          </cell>
          <cell r="DM292">
            <v>0.6299999952316284</v>
          </cell>
          <cell r="DN292">
            <v>53.290000915527344</v>
          </cell>
          <cell r="DO292">
            <v>20.600000381469727</v>
          </cell>
          <cell r="DP292">
            <v>0.18000000715255737</v>
          </cell>
          <cell r="DQ292">
            <v>1.3600000143051147</v>
          </cell>
          <cell r="DW292">
            <v>0.3230287792984028</v>
          </cell>
          <cell r="DX292">
            <v>0.012357787274060974</v>
          </cell>
          <cell r="DY292">
            <v>0.6674599313067052</v>
          </cell>
          <cell r="DZ292">
            <v>0.28670842562936294</v>
          </cell>
          <cell r="EA292">
            <v>0.03373852677512068</v>
          </cell>
          <cell r="EB292">
            <v>0</v>
          </cell>
          <cell r="EC292">
            <v>1.3232934502836524</v>
          </cell>
          <cell r="ED292">
            <v>0.2441097091723385</v>
          </cell>
          <cell r="EE292">
            <v>0.00933865974430089</v>
          </cell>
          <cell r="EG292">
            <v>0.21666277088268368</v>
          </cell>
          <cell r="EH292">
            <v>0.02549587679731107</v>
          </cell>
          <cell r="EI292">
            <v>0</v>
          </cell>
          <cell r="EJ292">
            <v>0.16911192191102203</v>
          </cell>
          <cell r="EK292">
            <v>0.5519438323750275</v>
          </cell>
          <cell r="EL292">
            <v>1</v>
          </cell>
          <cell r="EM292">
            <v>0.05233190980760432</v>
          </cell>
          <cell r="EN292">
            <v>0.9476680901923956</v>
          </cell>
          <cell r="EO292">
            <v>0</v>
          </cell>
          <cell r="EP292">
            <v>0.044153314003733936</v>
          </cell>
          <cell r="EQ292">
            <v>0</v>
          </cell>
          <cell r="ER292">
            <v>0.044153314003733936</v>
          </cell>
          <cell r="ES292">
            <v>0</v>
          </cell>
          <cell r="ET292">
            <v>4.415331400373393</v>
          </cell>
          <cell r="EU292">
            <v>0.7443681438280125</v>
          </cell>
          <cell r="EW292">
            <v>1</v>
          </cell>
          <cell r="EY292">
            <v>3.799999952316284</v>
          </cell>
          <cell r="EZ292">
            <v>2.5299999713897705</v>
          </cell>
          <cell r="FA292">
            <v>58.7599983215332</v>
          </cell>
          <cell r="FB292">
            <v>31.530000686645508</v>
          </cell>
          <cell r="FC292">
            <v>0.3700000047683716</v>
          </cell>
          <cell r="FD292">
            <v>1.7699999809265137</v>
          </cell>
          <cell r="GK292">
            <v>1</v>
          </cell>
        </row>
        <row r="293">
          <cell r="A293">
            <v>504</v>
          </cell>
          <cell r="B293">
            <v>10991</v>
          </cell>
          <cell r="C293">
            <v>3890</v>
          </cell>
          <cell r="D293">
            <v>3.89</v>
          </cell>
          <cell r="E293">
            <v>780</v>
          </cell>
          <cell r="F293" t="str">
            <v>NiNiO+2.63</v>
          </cell>
          <cell r="G293" t="str">
            <v>Au caps.</v>
          </cell>
          <cell r="H293" t="str">
            <v>Int.heat.</v>
          </cell>
          <cell r="I293" t="str">
            <v>PH2=0.71 bar</v>
          </cell>
          <cell r="J293">
            <v>354</v>
          </cell>
          <cell r="K293">
            <v>74.94000244140625</v>
          </cell>
          <cell r="L293">
            <v>0.09000000357627869</v>
          </cell>
          <cell r="M293">
            <v>15.4399995803833</v>
          </cell>
          <cell r="O293">
            <v>0.8799999952316284</v>
          </cell>
          <cell r="P293">
            <v>0.8799999952316284</v>
          </cell>
          <cell r="Q293">
            <v>0.05999999865889549</v>
          </cell>
          <cell r="R293">
            <v>0.25</v>
          </cell>
          <cell r="S293">
            <v>2.3299999237060547</v>
          </cell>
          <cell r="T293">
            <v>3.5299999713897705</v>
          </cell>
          <cell r="U293">
            <v>2.4700000286102295</v>
          </cell>
          <cell r="X293">
            <v>8.5</v>
          </cell>
          <cell r="Y293">
            <v>3.5199999809265137</v>
          </cell>
          <cell r="Z293">
            <v>0.1509067349112073</v>
          </cell>
          <cell r="AA293">
            <v>6</v>
          </cell>
          <cell r="AB293">
            <v>0.09677419327871942</v>
          </cell>
          <cell r="AC293">
            <v>0.12342215930156397</v>
          </cell>
          <cell r="AD293">
            <v>0.336154191416783</v>
          </cell>
          <cell r="AS293">
            <v>58.380001068115234</v>
          </cell>
          <cell r="AU293">
            <v>25.559999465942383</v>
          </cell>
          <cell r="AW293">
            <v>0.8500000238418579</v>
          </cell>
          <cell r="AZ293">
            <v>8.210000038146973</v>
          </cell>
          <cell r="BA293">
            <v>6.460000038146973</v>
          </cell>
          <cell r="BB293">
            <v>0.3799999952316284</v>
          </cell>
          <cell r="BE293">
            <v>40.33888692727667</v>
          </cell>
          <cell r="BF293">
            <v>57.43805176228739</v>
          </cell>
          <cell r="BG293">
            <v>2.223061310435945</v>
          </cell>
          <cell r="BH293">
            <v>1</v>
          </cell>
          <cell r="CS293">
            <v>47.25</v>
          </cell>
          <cell r="CT293">
            <v>1.0199999809265137</v>
          </cell>
          <cell r="CU293">
            <v>10.489999771118164</v>
          </cell>
          <cell r="CW293">
            <v>12.350000381469727</v>
          </cell>
          <cell r="CX293">
            <v>0.4000000059604645</v>
          </cell>
          <cell r="CY293">
            <v>13.260000228881836</v>
          </cell>
          <cell r="CZ293">
            <v>10.149999618530273</v>
          </cell>
          <cell r="DA293">
            <v>1.8200000524520874</v>
          </cell>
          <cell r="DB293">
            <v>0.4000000059604645</v>
          </cell>
          <cell r="DL293">
            <v>18.530000686645508</v>
          </cell>
          <cell r="DM293">
            <v>0.6100000143051147</v>
          </cell>
          <cell r="DN293">
            <v>64.20999908447266</v>
          </cell>
          <cell r="DO293">
            <v>15.109999656677246</v>
          </cell>
          <cell r="DP293">
            <v>0.18000000715255737</v>
          </cell>
          <cell r="DQ293">
            <v>0.7699999809265137</v>
          </cell>
          <cell r="DW293">
            <v>0.23191490221083239</v>
          </cell>
          <cell r="DX293">
            <v>0.011965476938115237</v>
          </cell>
          <cell r="DY293">
            <v>0.8042334554668419</v>
          </cell>
          <cell r="DZ293">
            <v>0.21029922973802712</v>
          </cell>
          <cell r="EA293">
            <v>0.019101959338291084</v>
          </cell>
          <cell r="EB293">
            <v>0</v>
          </cell>
          <cell r="EC293">
            <v>1.2775150236921076</v>
          </cell>
          <cell r="ED293">
            <v>0.18153594901810402</v>
          </cell>
          <cell r="EE293">
            <v>0.009366212307651908</v>
          </cell>
          <cell r="EG293">
            <v>0.1646158564384219</v>
          </cell>
          <cell r="EH293">
            <v>0.014952434205497708</v>
          </cell>
          <cell r="EI293">
            <v>0</v>
          </cell>
          <cell r="EJ293">
            <v>0.29423188965614006</v>
          </cell>
          <cell r="EK293">
            <v>0.4999135148126063</v>
          </cell>
          <cell r="EL293">
            <v>1</v>
          </cell>
          <cell r="EM293">
            <v>0.030850694543436082</v>
          </cell>
          <cell r="EN293">
            <v>0.969149305456564</v>
          </cell>
          <cell r="EO293">
            <v>0</v>
          </cell>
          <cell r="EP293">
            <v>0.02904141210739097</v>
          </cell>
          <cell r="EQ293">
            <v>0</v>
          </cell>
          <cell r="ER293">
            <v>0.02904141210739097</v>
          </cell>
          <cell r="ES293">
            <v>0</v>
          </cell>
          <cell r="ET293">
            <v>2.904141210739097</v>
          </cell>
          <cell r="EU293">
            <v>0.552826567719637</v>
          </cell>
          <cell r="EW293">
            <v>1</v>
          </cell>
          <cell r="EY293">
            <v>1.850000023841858</v>
          </cell>
          <cell r="EZ293">
            <v>2.319999933242798</v>
          </cell>
          <cell r="FA293">
            <v>62.560001373291016</v>
          </cell>
          <cell r="FB293">
            <v>30.100000381469727</v>
          </cell>
          <cell r="FC293">
            <v>0.6299999952316284</v>
          </cell>
          <cell r="FD293">
            <v>1.3300000429153442</v>
          </cell>
          <cell r="GK293">
            <v>1</v>
          </cell>
        </row>
        <row r="294">
          <cell r="A294">
            <v>504</v>
          </cell>
          <cell r="B294">
            <v>10992</v>
          </cell>
          <cell r="C294">
            <v>3890</v>
          </cell>
          <cell r="D294">
            <v>3.89</v>
          </cell>
          <cell r="E294">
            <v>780</v>
          </cell>
          <cell r="F294" t="str">
            <v>NiNiO+2.54</v>
          </cell>
          <cell r="G294" t="str">
            <v>Au caps.</v>
          </cell>
          <cell r="H294" t="str">
            <v>Int.heat.</v>
          </cell>
          <cell r="I294" t="str">
            <v>PH2=0.71 bar</v>
          </cell>
          <cell r="J294">
            <v>354</v>
          </cell>
          <cell r="K294">
            <v>76.18000030517578</v>
          </cell>
          <cell r="L294">
            <v>0.1599999964237213</v>
          </cell>
          <cell r="M294">
            <v>14.460000038146973</v>
          </cell>
          <cell r="O294">
            <v>0.9599999785423279</v>
          </cell>
          <cell r="P294">
            <v>0.9599999785423279</v>
          </cell>
          <cell r="Q294">
            <v>0.019999999552965164</v>
          </cell>
          <cell r="R294">
            <v>0.3100000023841858</v>
          </cell>
          <cell r="S294">
            <v>1.7400000095367432</v>
          </cell>
          <cell r="T294">
            <v>3.2799999713897705</v>
          </cell>
          <cell r="U294">
            <v>2.880000114440918</v>
          </cell>
          <cell r="X294">
            <v>8.079999923706055</v>
          </cell>
          <cell r="Y294">
            <v>3.0967741005130422</v>
          </cell>
          <cell r="Z294">
            <v>0.12033195054954658</v>
          </cell>
          <cell r="AA294">
            <v>6.1600000858306885</v>
          </cell>
          <cell r="AB294">
            <v>0.10632570451646611</v>
          </cell>
          <cell r="AC294">
            <v>0.1292059178892197</v>
          </cell>
          <cell r="AD294">
            <v>0.3653124254721424</v>
          </cell>
          <cell r="AS294">
            <v>60.75</v>
          </cell>
          <cell r="AU294">
            <v>24.309999465942383</v>
          </cell>
          <cell r="AW294">
            <v>0.49000000953674316</v>
          </cell>
          <cell r="AZ294">
            <v>6.860000133514404</v>
          </cell>
          <cell r="BA294">
            <v>7.179999828338623</v>
          </cell>
          <cell r="BB294">
            <v>0.44999998807907104</v>
          </cell>
          <cell r="BE294">
            <v>33.645859706788535</v>
          </cell>
          <cell r="BF294">
            <v>63.72625075683071</v>
          </cell>
          <cell r="BG294">
            <v>2.6278895363807493</v>
          </cell>
          <cell r="BH294">
            <v>1</v>
          </cell>
          <cell r="CS294">
            <v>49.06999969482422</v>
          </cell>
          <cell r="CT294">
            <v>0.8500000238418579</v>
          </cell>
          <cell r="CU294">
            <v>9.569999694824219</v>
          </cell>
          <cell r="CW294">
            <v>12.130000114440918</v>
          </cell>
          <cell r="CX294">
            <v>0.4099999964237213</v>
          </cell>
          <cell r="CY294">
            <v>13.869999885559082</v>
          </cell>
          <cell r="CZ294">
            <v>9.649999618530273</v>
          </cell>
          <cell r="DA294">
            <v>1.659999966621399</v>
          </cell>
          <cell r="DB294">
            <v>0.46000000834465027</v>
          </cell>
          <cell r="DL294">
            <v>19.3700008392334</v>
          </cell>
          <cell r="DM294">
            <v>0.7300000190734863</v>
          </cell>
          <cell r="DN294">
            <v>65.02999877929688</v>
          </cell>
          <cell r="DO294">
            <v>15.729999542236328</v>
          </cell>
          <cell r="DP294">
            <v>0.14000000059604645</v>
          </cell>
          <cell r="DQ294">
            <v>0.8700000047683716</v>
          </cell>
          <cell r="DW294">
            <v>0.24242804554735164</v>
          </cell>
          <cell r="DX294">
            <v>0.014319341292143711</v>
          </cell>
          <cell r="DY294">
            <v>0.8145039927266642</v>
          </cell>
          <cell r="DZ294">
            <v>0.21892831652381808</v>
          </cell>
          <cell r="EA294">
            <v>0.021582733931242163</v>
          </cell>
          <cell r="EB294">
            <v>0</v>
          </cell>
          <cell r="EC294">
            <v>1.3117624300212198</v>
          </cell>
          <cell r="ED294">
            <v>0.18481093832168222</v>
          </cell>
          <cell r="EE294">
            <v>0.010916108713307235</v>
          </cell>
          <cell r="EG294">
            <v>0.1668963156082131</v>
          </cell>
          <cell r="EH294">
            <v>0.016453233784789086</v>
          </cell>
          <cell r="EI294">
            <v>0</v>
          </cell>
          <cell r="EJ294">
            <v>0.28613201464332827</v>
          </cell>
          <cell r="EK294">
            <v>0.501687704536893</v>
          </cell>
          <cell r="EL294">
            <v>0.9999999999999998</v>
          </cell>
          <cell r="EM294">
            <v>0.03674862035806021</v>
          </cell>
          <cell r="EN294">
            <v>0.9632513796419399</v>
          </cell>
          <cell r="EO294">
            <v>0</v>
          </cell>
          <cell r="EP294">
            <v>0.03175435980427062</v>
          </cell>
          <cell r="EQ294">
            <v>0</v>
          </cell>
          <cell r="ER294">
            <v>0.03175435980427062</v>
          </cell>
          <cell r="ES294">
            <v>0</v>
          </cell>
          <cell r="ET294">
            <v>3.175435980427062</v>
          </cell>
          <cell r="EU294">
            <v>0.5649309197084853</v>
          </cell>
          <cell r="EW294">
            <v>1</v>
          </cell>
          <cell r="EY294">
            <v>2.069999933242798</v>
          </cell>
          <cell r="EZ294">
            <v>2.380000114440918</v>
          </cell>
          <cell r="FA294">
            <v>63.34000015258789</v>
          </cell>
          <cell r="FB294">
            <v>30.93000030517578</v>
          </cell>
          <cell r="FC294">
            <v>0.5199999809265137</v>
          </cell>
          <cell r="FD294">
            <v>1.3700000047683716</v>
          </cell>
          <cell r="GK294">
            <v>1</v>
          </cell>
        </row>
        <row r="295">
          <cell r="A295">
            <v>504</v>
          </cell>
          <cell r="B295">
            <v>10993</v>
          </cell>
          <cell r="C295">
            <v>3890</v>
          </cell>
          <cell r="D295">
            <v>3.89</v>
          </cell>
          <cell r="E295">
            <v>780</v>
          </cell>
          <cell r="F295" t="str">
            <v>NiNiO+2.44</v>
          </cell>
          <cell r="G295" t="str">
            <v>Au caps.</v>
          </cell>
          <cell r="H295" t="str">
            <v>Int.heat.</v>
          </cell>
          <cell r="I295" t="str">
            <v>PH2=0.71 bar</v>
          </cell>
          <cell r="J295">
            <v>354</v>
          </cell>
          <cell r="K295">
            <v>77.30999755859375</v>
          </cell>
          <cell r="L295">
            <v>0.15000000596046448</v>
          </cell>
          <cell r="M295">
            <v>13.199999809265137</v>
          </cell>
          <cell r="O295">
            <v>0.9900000095367432</v>
          </cell>
          <cell r="P295">
            <v>0.9900000095367432</v>
          </cell>
          <cell r="Q295">
            <v>0.07000000029802322</v>
          </cell>
          <cell r="R295">
            <v>0.25</v>
          </cell>
          <cell r="S295">
            <v>1.5700000524520874</v>
          </cell>
          <cell r="T295">
            <v>3.3499999046325684</v>
          </cell>
          <cell r="U295">
            <v>3.0999999046325684</v>
          </cell>
          <cell r="X295">
            <v>7.269999980926514</v>
          </cell>
          <cell r="Y295">
            <v>3.9600000381469727</v>
          </cell>
          <cell r="Z295">
            <v>0.11893939963166496</v>
          </cell>
          <cell r="AA295">
            <v>6.449999809265137</v>
          </cell>
          <cell r="AB295">
            <v>0.09687906662193449</v>
          </cell>
          <cell r="AC295">
            <v>0.12873862586007023</v>
          </cell>
          <cell r="AD295">
            <v>0.31039720267836207</v>
          </cell>
          <cell r="AS295">
            <v>59.380001068115234</v>
          </cell>
          <cell r="AU295">
            <v>24.25</v>
          </cell>
          <cell r="AW295">
            <v>0.6700000166893005</v>
          </cell>
          <cell r="AZ295">
            <v>7.519999980926514</v>
          </cell>
          <cell r="BA295">
            <v>6.639999866485596</v>
          </cell>
          <cell r="BB295">
            <v>0.7799999713897705</v>
          </cell>
          <cell r="BE295">
            <v>36.74644726278981</v>
          </cell>
          <cell r="BF295">
            <v>58.71539902434686</v>
          </cell>
          <cell r="BG295">
            <v>4.538153712863334</v>
          </cell>
          <cell r="BH295">
            <v>1</v>
          </cell>
          <cell r="CS295">
            <v>48.86000061035156</v>
          </cell>
          <cell r="CT295">
            <v>1.059999942779541</v>
          </cell>
          <cell r="CU295">
            <v>8.710000038146973</v>
          </cell>
          <cell r="CW295">
            <v>13.960000038146973</v>
          </cell>
          <cell r="CX295">
            <v>0.5199999809265137</v>
          </cell>
          <cell r="CY295">
            <v>13.760000228881836</v>
          </cell>
          <cell r="CZ295">
            <v>8.789999961853027</v>
          </cell>
          <cell r="DA295">
            <v>1.6699999570846558</v>
          </cell>
          <cell r="DB295">
            <v>0.3100000023841858</v>
          </cell>
          <cell r="DL295">
            <v>20.700000762939453</v>
          </cell>
          <cell r="DM295">
            <v>0.5600000023841858</v>
          </cell>
          <cell r="DN295">
            <v>60.290000915527344</v>
          </cell>
          <cell r="DO295">
            <v>17.049999237060547</v>
          </cell>
          <cell r="DP295">
            <v>0.18000000715255737</v>
          </cell>
          <cell r="DQ295">
            <v>0.7799999713897705</v>
          </cell>
          <cell r="DW295">
            <v>0.25907385185155757</v>
          </cell>
          <cell r="DX295">
            <v>0.010984699929073869</v>
          </cell>
          <cell r="DY295">
            <v>0.755135282008108</v>
          </cell>
          <cell r="DZ295">
            <v>0.23729991979207443</v>
          </cell>
          <cell r="EA295">
            <v>0.019350036501854885</v>
          </cell>
          <cell r="EB295">
            <v>0</v>
          </cell>
          <cell r="EC295">
            <v>1.2818437900826687</v>
          </cell>
          <cell r="ED295">
            <v>0.20211031473253802</v>
          </cell>
          <cell r="EE295">
            <v>0.008569452856939334</v>
          </cell>
          <cell r="EG295">
            <v>0.18512389858109815</v>
          </cell>
          <cell r="EH295">
            <v>0.01509547157895656</v>
          </cell>
          <cell r="EI295">
            <v>0</v>
          </cell>
          <cell r="EJ295">
            <v>0.2538799176779846</v>
          </cell>
          <cell r="EK295">
            <v>0.5203448431535815</v>
          </cell>
          <cell r="EL295">
            <v>1</v>
          </cell>
          <cell r="EM295">
            <v>0.032651832387607126</v>
          </cell>
          <cell r="EN295">
            <v>0.9673481676123928</v>
          </cell>
          <cell r="EO295">
            <v>0</v>
          </cell>
          <cell r="EP295">
            <v>0.028192631678279616</v>
          </cell>
          <cell r="EQ295">
            <v>0</v>
          </cell>
          <cell r="ER295">
            <v>0.028192631678279616</v>
          </cell>
          <cell r="ES295">
            <v>0</v>
          </cell>
          <cell r="ET295">
            <v>2.8192631678279616</v>
          </cell>
          <cell r="EU295">
            <v>0.6153124107602889</v>
          </cell>
          <cell r="EW295">
            <v>1</v>
          </cell>
          <cell r="EY295">
            <v>2.450000047683716</v>
          </cell>
          <cell r="EZ295">
            <v>2.200000047683716</v>
          </cell>
          <cell r="FA295">
            <v>62.619998931884766</v>
          </cell>
          <cell r="FB295">
            <v>31.290000915527344</v>
          </cell>
          <cell r="FC295">
            <v>0.4300000071525574</v>
          </cell>
          <cell r="FD295">
            <v>1.350000023841858</v>
          </cell>
          <cell r="GK295">
            <v>1</v>
          </cell>
        </row>
        <row r="296">
          <cell r="A296">
            <v>509</v>
          </cell>
          <cell r="B296">
            <v>11031</v>
          </cell>
          <cell r="C296">
            <v>5000</v>
          </cell>
          <cell r="D296">
            <v>5</v>
          </cell>
          <cell r="E296">
            <v>800</v>
          </cell>
          <cell r="F296" t="str">
            <v>ND</v>
          </cell>
          <cell r="G296" t="str">
            <v>Gold caps.</v>
          </cell>
          <cell r="H296" t="str">
            <v>Int.heat.</v>
          </cell>
          <cell r="I296" t="str">
            <v>Amphibolite + minor andesitite</v>
          </cell>
          <cell r="J296">
            <v>96</v>
          </cell>
          <cell r="K296">
            <v>72.61000061035156</v>
          </cell>
          <cell r="M296">
            <v>15.359999656677246</v>
          </cell>
          <cell r="O296">
            <v>1.190000057220459</v>
          </cell>
          <cell r="P296">
            <v>1.190000057220459</v>
          </cell>
          <cell r="R296">
            <v>0.15000000596046448</v>
          </cell>
          <cell r="S296">
            <v>2.509999990463257</v>
          </cell>
          <cell r="T296">
            <v>5.630000114440918</v>
          </cell>
          <cell r="U296">
            <v>2.549999952316284</v>
          </cell>
          <cell r="X296">
            <v>-1</v>
          </cell>
          <cell r="Y296">
            <v>7.933333399560714</v>
          </cell>
          <cell r="Z296">
            <v>0.1634114613649824</v>
          </cell>
          <cell r="AA296">
            <v>8.180000066757202</v>
          </cell>
          <cell r="AB296">
            <v>0.07825630508426643</v>
          </cell>
          <cell r="AC296">
            <v>0.125000004304432</v>
          </cell>
          <cell r="AD296">
            <v>0.18345804894487747</v>
          </cell>
          <cell r="AS296">
            <v>58.83000183105469</v>
          </cell>
          <cell r="AU296">
            <v>23.489999771118164</v>
          </cell>
          <cell r="AW296">
            <v>0.3799999952316284</v>
          </cell>
          <cell r="AY296">
            <v>0</v>
          </cell>
          <cell r="AZ296">
            <v>5.579999923706055</v>
          </cell>
          <cell r="BA296">
            <v>8.130000114440918</v>
          </cell>
          <cell r="BB296">
            <v>0.38999998569488525</v>
          </cell>
          <cell r="BE296">
            <v>26.883099439448017</v>
          </cell>
          <cell r="BF296">
            <v>70.87974164855696</v>
          </cell>
          <cell r="BG296">
            <v>2.2371589119950244</v>
          </cell>
          <cell r="BH296">
            <v>1</v>
          </cell>
          <cell r="CA296">
            <v>50.5099983215332</v>
          </cell>
          <cell r="CB296">
            <v>0.27000001072883606</v>
          </cell>
          <cell r="CC296">
            <v>1.7100000381469727</v>
          </cell>
          <cell r="CE296">
            <v>14.6899995803833</v>
          </cell>
          <cell r="CF296">
            <v>0.36000001430511475</v>
          </cell>
          <cell r="CG296">
            <v>24.309999465942383</v>
          </cell>
          <cell r="CH296">
            <v>1.1699999570846558</v>
          </cell>
          <cell r="CI296">
            <v>0</v>
          </cell>
          <cell r="CM296">
            <v>74.68159056615352</v>
          </cell>
          <cell r="CN296">
            <v>72.80073683227658</v>
          </cell>
          <cell r="CO296">
            <v>2.5184971552137183</v>
          </cell>
          <cell r="CP296">
            <v>24.680766012509704</v>
          </cell>
          <cell r="CQ296">
            <v>25.94001459011656</v>
          </cell>
          <cell r="CR296">
            <v>1</v>
          </cell>
          <cell r="CS296">
            <v>43.310001373291016</v>
          </cell>
          <cell r="CT296">
            <v>1.2999999523162842</v>
          </cell>
          <cell r="CU296">
            <v>10.220000267028809</v>
          </cell>
          <cell r="CW296">
            <v>16.18000030517578</v>
          </cell>
          <cell r="CX296">
            <v>0.4000000059604645</v>
          </cell>
          <cell r="CY296">
            <v>9.619999885559082</v>
          </cell>
          <cell r="CZ296">
            <v>11.770000457763672</v>
          </cell>
          <cell r="DA296">
            <v>1.850000023841858</v>
          </cell>
          <cell r="DB296">
            <v>1.1799999475479126</v>
          </cell>
        </row>
        <row r="297">
          <cell r="A297">
            <v>509</v>
          </cell>
          <cell r="B297">
            <v>11032</v>
          </cell>
          <cell r="C297">
            <v>5000</v>
          </cell>
          <cell r="D297">
            <v>5</v>
          </cell>
          <cell r="E297">
            <v>900</v>
          </cell>
          <cell r="F297" t="str">
            <v>ND</v>
          </cell>
          <cell r="G297" t="str">
            <v>Gold caps.</v>
          </cell>
          <cell r="H297" t="str">
            <v>Int.heat.</v>
          </cell>
          <cell r="I297" t="str">
            <v>Amphibolite + minor andesitite</v>
          </cell>
          <cell r="J297">
            <v>96</v>
          </cell>
          <cell r="K297">
            <v>68.0199966430664</v>
          </cell>
          <cell r="M297">
            <v>18.149999618530273</v>
          </cell>
          <cell r="O297">
            <v>1.5800000429153442</v>
          </cell>
          <cell r="P297">
            <v>1.5800000429153442</v>
          </cell>
          <cell r="R297">
            <v>0.3100000023841858</v>
          </cell>
          <cell r="S297">
            <v>3.7100000381469727</v>
          </cell>
          <cell r="T297">
            <v>5.78000020980835</v>
          </cell>
          <cell r="U297">
            <v>2.450000047683716</v>
          </cell>
          <cell r="X297">
            <v>-1</v>
          </cell>
          <cell r="Y297">
            <v>5.096774292786089</v>
          </cell>
          <cell r="Z297">
            <v>0.2044077198965471</v>
          </cell>
          <cell r="AA297">
            <v>8.230000257492065</v>
          </cell>
          <cell r="AB297">
            <v>0.10869565127764114</v>
          </cell>
          <cell r="AC297">
            <v>0.15612648178276262</v>
          </cell>
          <cell r="AD297">
            <v>0.25910475375757186</v>
          </cell>
          <cell r="AS297">
            <v>53.63999938964844</v>
          </cell>
          <cell r="AU297">
            <v>25.75</v>
          </cell>
          <cell r="AW297">
            <v>0.7099999785423279</v>
          </cell>
          <cell r="AY297">
            <v>0.10999999940395355</v>
          </cell>
          <cell r="AZ297">
            <v>8.079999923706055</v>
          </cell>
          <cell r="BA297">
            <v>5.389999866485596</v>
          </cell>
          <cell r="BB297">
            <v>0.6800000071525574</v>
          </cell>
          <cell r="BE297">
            <v>43.3395535592177</v>
          </cell>
          <cell r="BF297">
            <v>52.31765381439653</v>
          </cell>
          <cell r="BG297">
            <v>4.342792626385773</v>
          </cell>
          <cell r="BH297">
            <v>1</v>
          </cell>
          <cell r="BI297">
            <v>49.33000183105469</v>
          </cell>
          <cell r="BJ297">
            <v>0.6800000071525574</v>
          </cell>
          <cell r="BK297">
            <v>2.7899999618530273</v>
          </cell>
          <cell r="BM297">
            <v>7.389999866485596</v>
          </cell>
          <cell r="BN297">
            <v>0.1599999964237213</v>
          </cell>
          <cell r="BO297">
            <v>14.949999809265137</v>
          </cell>
          <cell r="BP297">
            <v>19.59000015258789</v>
          </cell>
          <cell r="BQ297">
            <v>0.47999998927116394</v>
          </cell>
          <cell r="BR297">
            <v>0</v>
          </cell>
          <cell r="BU297">
            <v>78.28860127952268</v>
          </cell>
          <cell r="BV297">
            <v>45.06106982589509</v>
          </cell>
          <cell r="BW297">
            <v>42.44236186439398</v>
          </cell>
          <cell r="BX297">
            <v>12.496568309710934</v>
          </cell>
          <cell r="BY297">
            <v>33.717749241907924</v>
          </cell>
          <cell r="BZ297">
            <v>1</v>
          </cell>
          <cell r="CS297">
            <v>41.9900016784668</v>
          </cell>
          <cell r="CT297">
            <v>0.8100000023841858</v>
          </cell>
          <cell r="CU297">
            <v>11.1899995803833</v>
          </cell>
          <cell r="CW297">
            <v>15.949999809265137</v>
          </cell>
          <cell r="CX297">
            <v>0.1899999976158142</v>
          </cell>
          <cell r="CY297">
            <v>10.40999984741211</v>
          </cell>
          <cell r="CZ297">
            <v>11.579999923706055</v>
          </cell>
          <cell r="DA297">
            <v>1.899999976158142</v>
          </cell>
          <cell r="DB297">
            <v>1.2200000286102295</v>
          </cell>
        </row>
        <row r="298">
          <cell r="A298">
            <v>509</v>
          </cell>
          <cell r="B298">
            <v>11033</v>
          </cell>
          <cell r="C298">
            <v>5000</v>
          </cell>
          <cell r="D298">
            <v>5</v>
          </cell>
          <cell r="E298">
            <v>990</v>
          </cell>
          <cell r="F298" t="str">
            <v>ND</v>
          </cell>
          <cell r="G298" t="str">
            <v>Gold caps.</v>
          </cell>
          <cell r="H298" t="str">
            <v>Int.heat.</v>
          </cell>
          <cell r="I298" t="str">
            <v>Amphibolite + minor andesitite</v>
          </cell>
          <cell r="J298">
            <v>96</v>
          </cell>
          <cell r="K298">
            <v>60.02000045776367</v>
          </cell>
          <cell r="M298">
            <v>24.209999084472656</v>
          </cell>
          <cell r="O298">
            <v>1.2100000381469727</v>
          </cell>
          <cell r="P298">
            <v>1.2100000381469727</v>
          </cell>
          <cell r="R298">
            <v>0.7699999809265137</v>
          </cell>
          <cell r="S298">
            <v>7.300000190734863</v>
          </cell>
          <cell r="T298">
            <v>5.710000038146973</v>
          </cell>
          <cell r="U298">
            <v>0.7799999713897705</v>
          </cell>
          <cell r="X298">
            <v>-1</v>
          </cell>
          <cell r="Y298">
            <v>1.571428659895579</v>
          </cell>
          <cell r="Z298">
            <v>0.3015283133743197</v>
          </cell>
          <cell r="AA298">
            <v>6.490000009536743</v>
          </cell>
          <cell r="AB298">
            <v>0.16233766178931314</v>
          </cell>
          <cell r="AC298">
            <v>0.14285714687837037</v>
          </cell>
          <cell r="AD298">
            <v>0.5314573594967776</v>
          </cell>
          <cell r="AS298">
            <v>51.38999938964844</v>
          </cell>
          <cell r="AU298">
            <v>25.010000228881836</v>
          </cell>
          <cell r="AW298">
            <v>2.1700000762939453</v>
          </cell>
          <cell r="AY298">
            <v>0.44999998807907104</v>
          </cell>
          <cell r="AZ298">
            <v>9.350000381469727</v>
          </cell>
          <cell r="BA298">
            <v>4.070000171661377</v>
          </cell>
          <cell r="BB298">
            <v>0.8399999737739563</v>
          </cell>
          <cell r="BE298">
            <v>52.779265983398425</v>
          </cell>
          <cell r="BF298">
            <v>41.575030235886814</v>
          </cell>
          <cell r="BG298">
            <v>5.645703780714761</v>
          </cell>
          <cell r="BH298">
            <v>1</v>
          </cell>
          <cell r="BI298">
            <v>52.31999969482422</v>
          </cell>
          <cell r="BJ298">
            <v>0.3400000035762787</v>
          </cell>
          <cell r="BK298">
            <v>2.490000009536743</v>
          </cell>
          <cell r="BM298">
            <v>10.170000076293945</v>
          </cell>
          <cell r="BN298">
            <v>0.2199999988079071</v>
          </cell>
          <cell r="BO298">
            <v>14.779999732971191</v>
          </cell>
          <cell r="BP298">
            <v>19</v>
          </cell>
          <cell r="BQ298">
            <v>0.6800000071525574</v>
          </cell>
          <cell r="BR298">
            <v>0</v>
          </cell>
          <cell r="BU298">
            <v>72.14797844965918</v>
          </cell>
          <cell r="BV298">
            <v>43.28881123623013</v>
          </cell>
          <cell r="BW298">
            <v>39.99996650434961</v>
          </cell>
          <cell r="BX298">
            <v>16.711222259420254</v>
          </cell>
          <cell r="BY298">
            <v>36.711205511595054</v>
          </cell>
          <cell r="BZ298">
            <v>1</v>
          </cell>
          <cell r="CA298">
            <v>53.31999969482422</v>
          </cell>
          <cell r="CB298">
            <v>0.3400000035762787</v>
          </cell>
          <cell r="CC298">
            <v>1.0299999713897705</v>
          </cell>
          <cell r="CE298">
            <v>16.100000381469727</v>
          </cell>
          <cell r="CF298">
            <v>0.4000000059604645</v>
          </cell>
          <cell r="CG298">
            <v>26.40999984741211</v>
          </cell>
          <cell r="CH298">
            <v>1.309999942779541</v>
          </cell>
          <cell r="CI298">
            <v>0.18000000715255737</v>
          </cell>
          <cell r="CM298">
            <v>74.51488713444476</v>
          </cell>
          <cell r="CN298">
            <v>72.58644658207405</v>
          </cell>
          <cell r="CO298">
            <v>2.5879936567457738</v>
          </cell>
          <cell r="CP298">
            <v>24.825559761180166</v>
          </cell>
          <cell r="CQ298">
            <v>26.119556589553053</v>
          </cell>
          <cell r="CR298">
            <v>1</v>
          </cell>
          <cell r="CS298">
            <v>42.88999938964844</v>
          </cell>
          <cell r="CT298">
            <v>0.9900000095367432</v>
          </cell>
          <cell r="CU298">
            <v>11.199999809265137</v>
          </cell>
          <cell r="CW298">
            <v>14.5</v>
          </cell>
          <cell r="CX298">
            <v>0.3100000023841858</v>
          </cell>
          <cell r="CY298">
            <v>10.960000038146973</v>
          </cell>
          <cell r="CZ298">
            <v>10.850000381469727</v>
          </cell>
          <cell r="DA298">
            <v>1.8300000429153442</v>
          </cell>
          <cell r="DB298">
            <v>1.2999999523162842</v>
          </cell>
        </row>
        <row r="299">
          <cell r="A299">
            <v>509</v>
          </cell>
          <cell r="B299">
            <v>11034</v>
          </cell>
          <cell r="C299">
            <v>12500</v>
          </cell>
          <cell r="D299">
            <v>12.5</v>
          </cell>
          <cell r="E299">
            <v>800</v>
          </cell>
          <cell r="F299" t="str">
            <v>ND</v>
          </cell>
          <cell r="G299" t="str">
            <v>Gold caps.</v>
          </cell>
          <cell r="H299" t="str">
            <v>Int.heat.</v>
          </cell>
          <cell r="I299" t="str">
            <v>Amphibolite + minor andesitite</v>
          </cell>
          <cell r="J299">
            <v>96</v>
          </cell>
          <cell r="K299">
            <v>70.63999938964844</v>
          </cell>
          <cell r="M299">
            <v>13.359999656677246</v>
          </cell>
          <cell r="O299">
            <v>4.71999979019165</v>
          </cell>
          <cell r="P299">
            <v>4.71999979019165</v>
          </cell>
          <cell r="R299">
            <v>1.590000033378601</v>
          </cell>
          <cell r="S299">
            <v>2.369999885559082</v>
          </cell>
          <cell r="T299">
            <v>3.200000047683716</v>
          </cell>
          <cell r="U299">
            <v>4.119999885559082</v>
          </cell>
          <cell r="X299">
            <v>-1</v>
          </cell>
          <cell r="Y299">
            <v>2.968553264846223</v>
          </cell>
          <cell r="Z299">
            <v>0.1773952055735698</v>
          </cell>
          <cell r="AA299">
            <v>7.319999933242798</v>
          </cell>
          <cell r="AB299">
            <v>0.2898019074798583</v>
          </cell>
          <cell r="AC299">
            <v>0.34629492842304166</v>
          </cell>
          <cell r="AD299">
            <v>0.3751715644174385</v>
          </cell>
          <cell r="CS299">
            <v>41.790000915527344</v>
          </cell>
          <cell r="CT299">
            <v>2.380000114440918</v>
          </cell>
          <cell r="CU299">
            <v>11.5600004196167</v>
          </cell>
          <cell r="CW299">
            <v>19.530000686645508</v>
          </cell>
          <cell r="CX299">
            <v>0.1899999976158142</v>
          </cell>
          <cell r="CY299">
            <v>9.079999923706055</v>
          </cell>
          <cell r="CZ299">
            <v>11.890000343322754</v>
          </cell>
          <cell r="DA299">
            <v>1.75</v>
          </cell>
          <cell r="DB299">
            <v>1.7000000476837158</v>
          </cell>
        </row>
        <row r="300">
          <cell r="A300">
            <v>509</v>
          </cell>
          <cell r="B300">
            <v>11035</v>
          </cell>
          <cell r="C300">
            <v>14000</v>
          </cell>
          <cell r="D300">
            <v>14</v>
          </cell>
          <cell r="E300">
            <v>880</v>
          </cell>
          <cell r="F300" t="str">
            <v>ND</v>
          </cell>
          <cell r="G300" t="str">
            <v>Gold caps.</v>
          </cell>
          <cell r="H300" t="str">
            <v>Int.heat.</v>
          </cell>
          <cell r="I300" t="str">
            <v>Amphibolite + minor andesitite</v>
          </cell>
          <cell r="J300">
            <v>96</v>
          </cell>
          <cell r="K300">
            <v>69.97000122070312</v>
          </cell>
          <cell r="M300">
            <v>18.719999313354492</v>
          </cell>
          <cell r="O300">
            <v>1.2899999618530273</v>
          </cell>
          <cell r="P300">
            <v>1.2899999618530273</v>
          </cell>
          <cell r="R300">
            <v>0.01</v>
          </cell>
          <cell r="S300">
            <v>1.9199999570846558</v>
          </cell>
          <cell r="T300">
            <v>5.409999847412109</v>
          </cell>
          <cell r="U300">
            <v>2.690000057220459</v>
          </cell>
          <cell r="X300">
            <v>-1</v>
          </cell>
          <cell r="Y300">
            <v>128.99999618530273</v>
          </cell>
          <cell r="Z300">
            <v>0.10256410403364515</v>
          </cell>
          <cell r="AA300">
            <v>8.099999904632568</v>
          </cell>
          <cell r="AB300">
            <v>0.0696808500244586</v>
          </cell>
          <cell r="AC300">
            <v>0.13723404044422857</v>
          </cell>
          <cell r="AD300">
            <v>0.013629017970147077</v>
          </cell>
          <cell r="AS300">
            <v>53.91999816894531</v>
          </cell>
          <cell r="AU300">
            <v>23.239999771118164</v>
          </cell>
          <cell r="AW300">
            <v>0.5299999713897705</v>
          </cell>
          <cell r="AY300">
            <v>0.4699999988079071</v>
          </cell>
          <cell r="AZ300">
            <v>6.619999885559082</v>
          </cell>
          <cell r="BA300">
            <v>6.320000171661377</v>
          </cell>
          <cell r="BB300">
            <v>0.4699999988079071</v>
          </cell>
          <cell r="BE300">
            <v>35.56007628370538</v>
          </cell>
          <cell r="BF300">
            <v>61.43391900663599</v>
          </cell>
          <cell r="BG300">
            <v>3.00600470965864</v>
          </cell>
          <cell r="BH300">
            <v>1</v>
          </cell>
          <cell r="CA300">
            <v>53.36000061035156</v>
          </cell>
          <cell r="CB300">
            <v>0.8600000143051147</v>
          </cell>
          <cell r="CC300">
            <v>3.7899999618530273</v>
          </cell>
          <cell r="CE300">
            <v>17.440000534057617</v>
          </cell>
          <cell r="CF300">
            <v>0.4000000059604645</v>
          </cell>
          <cell r="CG300">
            <v>19.25</v>
          </cell>
          <cell r="CH300">
            <v>1.690000057220459</v>
          </cell>
          <cell r="CI300">
            <v>0.949999988079071</v>
          </cell>
          <cell r="CM300">
            <v>66.30075043790004</v>
          </cell>
          <cell r="CN300">
            <v>63.63820431714634</v>
          </cell>
          <cell r="CO300">
            <v>4.0158612129851345</v>
          </cell>
          <cell r="CP300">
            <v>32.345934469868524</v>
          </cell>
          <cell r="CQ300">
            <v>34.35386507636109</v>
          </cell>
          <cell r="CR300">
            <v>1</v>
          </cell>
          <cell r="CS300">
            <v>41.52000045776367</v>
          </cell>
          <cell r="CT300">
            <v>1.5</v>
          </cell>
          <cell r="CU300">
            <v>12.390000343322754</v>
          </cell>
          <cell r="CW300">
            <v>17.610000610351562</v>
          </cell>
          <cell r="CX300">
            <v>0.2199999988079071</v>
          </cell>
          <cell r="CY300">
            <v>9.40999984741211</v>
          </cell>
          <cell r="CZ300">
            <v>11.739999771118164</v>
          </cell>
          <cell r="DA300">
            <v>1.600000023841858</v>
          </cell>
          <cell r="DB300">
            <v>1.559999942779541</v>
          </cell>
        </row>
        <row r="301">
          <cell r="A301">
            <v>509</v>
          </cell>
          <cell r="B301">
            <v>11038</v>
          </cell>
          <cell r="C301">
            <v>20000</v>
          </cell>
          <cell r="D301">
            <v>20</v>
          </cell>
          <cell r="E301">
            <v>800</v>
          </cell>
          <cell r="F301" t="str">
            <v>ND</v>
          </cell>
          <cell r="G301" t="str">
            <v>Gold caps.</v>
          </cell>
          <cell r="H301" t="str">
            <v>PC</v>
          </cell>
          <cell r="I301" t="str">
            <v>Amphibolite + minor andesitite</v>
          </cell>
          <cell r="J301">
            <v>96</v>
          </cell>
          <cell r="K301">
            <v>76.20999908447266</v>
          </cell>
          <cell r="M301">
            <v>14.489999771118164</v>
          </cell>
          <cell r="O301">
            <v>1.5</v>
          </cell>
          <cell r="P301">
            <v>1.5</v>
          </cell>
          <cell r="R301">
            <v>0.28999999165534973</v>
          </cell>
          <cell r="S301">
            <v>1.9600000381469727</v>
          </cell>
          <cell r="T301">
            <v>2.950000047683716</v>
          </cell>
          <cell r="U301">
            <v>2.5999999046325684</v>
          </cell>
          <cell r="X301">
            <v>-1</v>
          </cell>
          <cell r="Y301">
            <v>5.17241394193788</v>
          </cell>
          <cell r="Z301">
            <v>0.1352657052523696</v>
          </cell>
          <cell r="AA301">
            <v>5.549999952316284</v>
          </cell>
          <cell r="AB301">
            <v>0.1416893732416858</v>
          </cell>
          <cell r="AC301">
            <v>0.2043596745844603</v>
          </cell>
          <cell r="AD301">
            <v>0.25628677889211116</v>
          </cell>
          <cell r="AS301">
            <v>53.939998626708984</v>
          </cell>
          <cell r="AU301">
            <v>28.440000534057617</v>
          </cell>
          <cell r="AW301">
            <v>0.7699999809265137</v>
          </cell>
          <cell r="AY301">
            <v>0.18000000715255737</v>
          </cell>
          <cell r="AZ301">
            <v>12.25</v>
          </cell>
          <cell r="BA301">
            <v>4.460000038146973</v>
          </cell>
          <cell r="BB301">
            <v>0.10999999940395355</v>
          </cell>
          <cell r="BE301">
            <v>59.8967531048331</v>
          </cell>
          <cell r="BF301">
            <v>39.46285331043451</v>
          </cell>
          <cell r="BG301">
            <v>0.6403935847323865</v>
          </cell>
          <cell r="BH301">
            <v>1</v>
          </cell>
          <cell r="CA301">
            <v>52.779998779296875</v>
          </cell>
          <cell r="CB301">
            <v>0.4300000071525574</v>
          </cell>
          <cell r="CC301">
            <v>1.75</v>
          </cell>
          <cell r="CE301">
            <v>16.219999313354492</v>
          </cell>
          <cell r="CF301">
            <v>0.25999999046325684</v>
          </cell>
          <cell r="CG301">
            <v>25.59000015258789</v>
          </cell>
          <cell r="CH301">
            <v>1.2200000286102295</v>
          </cell>
          <cell r="CI301">
            <v>0</v>
          </cell>
          <cell r="CM301">
            <v>73.76785857392429</v>
          </cell>
          <cell r="CN301">
            <v>71.94905166192541</v>
          </cell>
          <cell r="CO301">
            <v>2.4655818227069983</v>
          </cell>
          <cell r="CP301">
            <v>25.585366515367603</v>
          </cell>
          <cell r="CQ301">
            <v>26.818157426721104</v>
          </cell>
          <cell r="CR301">
            <v>1</v>
          </cell>
          <cell r="CS301">
            <v>43.04999923706055</v>
          </cell>
          <cell r="CT301">
            <v>1.2100000381469727</v>
          </cell>
          <cell r="CU301">
            <v>13.170000076293945</v>
          </cell>
          <cell r="CW301">
            <v>16.5</v>
          </cell>
          <cell r="CX301">
            <v>0.30000001192092896</v>
          </cell>
          <cell r="CY301">
            <v>8.75</v>
          </cell>
          <cell r="CZ301">
            <v>10.789999961853027</v>
          </cell>
          <cell r="DA301">
            <v>1.8300000429153442</v>
          </cell>
          <cell r="DB301">
            <v>1.8700000047683716</v>
          </cell>
          <cell r="GL301">
            <v>38.630001068115234</v>
          </cell>
          <cell r="GM301">
            <v>0.3199999928474426</v>
          </cell>
          <cell r="GN301">
            <v>21.059999465942383</v>
          </cell>
          <cell r="GO301">
            <v>24.540000915527344</v>
          </cell>
          <cell r="GP301">
            <v>0.3100000023841858</v>
          </cell>
          <cell r="GQ301">
            <v>2.490000009536743</v>
          </cell>
          <cell r="GR301">
            <v>12.449999809265137</v>
          </cell>
          <cell r="GW301">
            <v>1</v>
          </cell>
        </row>
        <row r="302">
          <cell r="A302">
            <v>509</v>
          </cell>
          <cell r="B302">
            <v>11039</v>
          </cell>
          <cell r="C302">
            <v>20000</v>
          </cell>
          <cell r="D302">
            <v>20</v>
          </cell>
          <cell r="E302">
            <v>900</v>
          </cell>
          <cell r="F302" t="str">
            <v>ND</v>
          </cell>
          <cell r="G302" t="str">
            <v>Gold caps.</v>
          </cell>
          <cell r="H302" t="str">
            <v>PC</v>
          </cell>
          <cell r="I302" t="str">
            <v>Amphibolite + minor andesitite</v>
          </cell>
          <cell r="J302">
            <v>96</v>
          </cell>
          <cell r="K302">
            <v>69.16000366210938</v>
          </cell>
          <cell r="M302">
            <v>14.859999656677246</v>
          </cell>
          <cell r="O302">
            <v>2.609999895095825</v>
          </cell>
          <cell r="P302">
            <v>2.609999895095825</v>
          </cell>
          <cell r="R302">
            <v>2.140000104904175</v>
          </cell>
          <cell r="S302">
            <v>4.769999980926514</v>
          </cell>
          <cell r="T302">
            <v>3.4800000190734863</v>
          </cell>
          <cell r="U302">
            <v>2.9800000190734863</v>
          </cell>
          <cell r="X302">
            <v>-1</v>
          </cell>
          <cell r="Y302">
            <v>1.2196260594168036</v>
          </cell>
          <cell r="Z302">
            <v>0.32099596844762673</v>
          </cell>
          <cell r="AA302">
            <v>6.460000038146973</v>
          </cell>
          <cell r="AB302">
            <v>0.3073149010462939</v>
          </cell>
          <cell r="AC302">
            <v>0.23282782214220774</v>
          </cell>
          <cell r="AD302">
            <v>0.5937372424359595</v>
          </cell>
          <cell r="BI302">
            <v>52.4900016784668</v>
          </cell>
          <cell r="BJ302">
            <v>0.38999998569488525</v>
          </cell>
          <cell r="BK302">
            <v>8.050000190734863</v>
          </cell>
          <cell r="BM302">
            <v>8.649999618530273</v>
          </cell>
          <cell r="BN302">
            <v>0.17000000178813934</v>
          </cell>
          <cell r="BO302">
            <v>9.3100004196167</v>
          </cell>
          <cell r="BP302">
            <v>18.020000457763672</v>
          </cell>
          <cell r="BQ302">
            <v>2.8299999237060547</v>
          </cell>
          <cell r="BR302">
            <v>0.03999999910593033</v>
          </cell>
          <cell r="CA302">
            <v>54.029998779296875</v>
          </cell>
          <cell r="CB302">
            <v>0.1899999976158142</v>
          </cell>
          <cell r="CC302">
            <v>0.8999999761581421</v>
          </cell>
          <cell r="CE302">
            <v>15.579999923706055</v>
          </cell>
          <cell r="CF302">
            <v>0.5299999713897705</v>
          </cell>
          <cell r="CG302">
            <v>23.260000228881836</v>
          </cell>
          <cell r="CH302">
            <v>1.440000057220459</v>
          </cell>
          <cell r="CI302">
            <v>0.46000000834465027</v>
          </cell>
          <cell r="CM302">
            <v>72.68557819657862</v>
          </cell>
          <cell r="CN302">
            <v>70.40823088057908</v>
          </cell>
          <cell r="CO302">
            <v>3.133148793066536</v>
          </cell>
          <cell r="CP302">
            <v>26.45862032635438</v>
          </cell>
          <cell r="CQ302">
            <v>28.02519472288765</v>
          </cell>
          <cell r="CR302">
            <v>1</v>
          </cell>
          <cell r="CS302">
            <v>45.40999984741211</v>
          </cell>
          <cell r="CT302">
            <v>1.5</v>
          </cell>
          <cell r="CU302">
            <v>13.130000114440918</v>
          </cell>
          <cell r="CW302">
            <v>13.930000305175781</v>
          </cell>
          <cell r="CX302">
            <v>0.05999999865889549</v>
          </cell>
          <cell r="CY302">
            <v>7.989999771118164</v>
          </cell>
          <cell r="CZ302">
            <v>9.859999656677246</v>
          </cell>
          <cell r="DA302">
            <v>2.9600000381469727</v>
          </cell>
          <cell r="DB302">
            <v>1.6299999952316284</v>
          </cell>
          <cell r="GL302">
            <v>37.720001220703125</v>
          </cell>
          <cell r="GM302">
            <v>1.350000023841858</v>
          </cell>
          <cell r="GN302">
            <v>20.889999389648438</v>
          </cell>
          <cell r="GO302">
            <v>21.43000030517578</v>
          </cell>
          <cell r="GP302">
            <v>0.8799999952316284</v>
          </cell>
          <cell r="GQ302">
            <v>5.320000171661377</v>
          </cell>
          <cell r="GR302">
            <v>12.579999923706055</v>
          </cell>
          <cell r="GW302">
            <v>1</v>
          </cell>
        </row>
        <row r="303">
          <cell r="A303">
            <v>510</v>
          </cell>
          <cell r="B303">
            <v>11044</v>
          </cell>
          <cell r="C303">
            <v>980</v>
          </cell>
          <cell r="D303">
            <v>0.98</v>
          </cell>
          <cell r="E303">
            <v>871</v>
          </cell>
          <cell r="F303" t="str">
            <v>ND</v>
          </cell>
          <cell r="G303" t="str">
            <v>Ag50Pd50 caps.</v>
          </cell>
          <cell r="H303" t="str">
            <v>Int.heated</v>
          </cell>
          <cell r="I303" t="str">
            <v>Preheated 1 h at 1021 C</v>
          </cell>
          <cell r="J303">
            <v>133.60000610351562</v>
          </cell>
          <cell r="K303">
            <v>74.16999816894531</v>
          </cell>
          <cell r="L303">
            <v>0.3700000047683716</v>
          </cell>
          <cell r="M303">
            <v>11.8100004196167</v>
          </cell>
          <cell r="O303">
            <v>0.9599999785423279</v>
          </cell>
          <cell r="P303">
            <v>0.9599999785423279</v>
          </cell>
          <cell r="Q303">
            <v>0.029999999329447746</v>
          </cell>
          <cell r="R303">
            <v>0.38999998569488525</v>
          </cell>
          <cell r="S303">
            <v>1.4900000095367432</v>
          </cell>
          <cell r="T303">
            <v>2.7899999618530273</v>
          </cell>
          <cell r="U303">
            <v>4.179999828338623</v>
          </cell>
          <cell r="X303">
            <v>-1</v>
          </cell>
          <cell r="Y303">
            <v>2.4615384968074836</v>
          </cell>
          <cell r="Z303">
            <v>0.12616426389467494</v>
          </cell>
          <cell r="AA303">
            <v>6.96999979019165</v>
          </cell>
          <cell r="AB303">
            <v>0.10456730776980311</v>
          </cell>
          <cell r="AC303">
            <v>0.11538461621123308</v>
          </cell>
          <cell r="AD303">
            <v>0.41999217266316263</v>
          </cell>
          <cell r="AS303">
            <v>53.79999923706055</v>
          </cell>
          <cell r="AT303">
            <v>0.029999999329447746</v>
          </cell>
          <cell r="AU303">
            <v>29.139999389648438</v>
          </cell>
          <cell r="AW303">
            <v>0.4000000059604645</v>
          </cell>
          <cell r="AX303">
            <v>0</v>
          </cell>
          <cell r="AY303">
            <v>0.07999999821186066</v>
          </cell>
          <cell r="AZ303">
            <v>12.699999809265137</v>
          </cell>
          <cell r="BA303">
            <v>4.039999961853027</v>
          </cell>
          <cell r="BB303">
            <v>0.23000000417232513</v>
          </cell>
          <cell r="BE303">
            <v>62.608763960935036</v>
          </cell>
          <cell r="BF303">
            <v>36.04119690662534</v>
          </cell>
          <cell r="BG303">
            <v>1.3500391324396261</v>
          </cell>
          <cell r="BH303">
            <v>1</v>
          </cell>
          <cell r="CA303">
            <v>54.13999938964844</v>
          </cell>
          <cell r="CB303">
            <v>0.25</v>
          </cell>
          <cell r="CC303">
            <v>2.259999990463257</v>
          </cell>
          <cell r="CE303">
            <v>15.289999961853027</v>
          </cell>
          <cell r="CF303">
            <v>0.5799999833106995</v>
          </cell>
          <cell r="CG303">
            <v>26.770000457763672</v>
          </cell>
          <cell r="CH303">
            <v>0.8600000143051147</v>
          </cell>
          <cell r="CI303">
            <v>0.03999999910593033</v>
          </cell>
          <cell r="CJ303">
            <v>0.029999999329447746</v>
          </cell>
          <cell r="CM303">
            <v>75.73239900308202</v>
          </cell>
          <cell r="CN303">
            <v>74.43076445571934</v>
          </cell>
          <cell r="CO303">
            <v>1.7187287930885489</v>
          </cell>
          <cell r="CP303">
            <v>23.85050675119211</v>
          </cell>
          <cell r="CQ303">
            <v>24.709871147736386</v>
          </cell>
          <cell r="CR303">
            <v>1</v>
          </cell>
          <cell r="CS303">
            <v>45.650001525878906</v>
          </cell>
          <cell r="CT303">
            <v>2.4000000953674316</v>
          </cell>
          <cell r="CU303">
            <v>10.289999961853027</v>
          </cell>
          <cell r="CW303">
            <v>10.300000190734863</v>
          </cell>
          <cell r="CX303">
            <v>0.28999999165534973</v>
          </cell>
          <cell r="CY303">
            <v>15.470000267028809</v>
          </cell>
          <cell r="CZ303">
            <v>11.010000228881836</v>
          </cell>
          <cell r="DA303">
            <v>1.840000033378601</v>
          </cell>
          <cell r="DB303">
            <v>0.550000011920929</v>
          </cell>
          <cell r="DK303">
            <v>0.17000000178813934</v>
          </cell>
          <cell r="DL303">
            <v>16.440000534057617</v>
          </cell>
          <cell r="DM303">
            <v>0.6399999856948853</v>
          </cell>
          <cell r="DO303">
            <v>72.0199966430664</v>
          </cell>
          <cell r="DP303">
            <v>0.1899999976158142</v>
          </cell>
          <cell r="DQ303">
            <v>1.7000000476837158</v>
          </cell>
          <cell r="DR303">
            <v>0.029999999329447746</v>
          </cell>
          <cell r="DS303">
            <v>0.05000000074505806</v>
          </cell>
          <cell r="DT303">
            <v>0.07999999821186066</v>
          </cell>
          <cell r="DW303">
            <v>0.20575720317969481</v>
          </cell>
          <cell r="DX303">
            <v>0.012553942442033842</v>
          </cell>
          <cell r="DY303">
            <v>0</v>
          </cell>
          <cell r="DZ303">
            <v>1.0023659936404512</v>
          </cell>
          <cell r="EA303">
            <v>0.042173159208229116</v>
          </cell>
          <cell r="EB303">
            <v>0</v>
          </cell>
          <cell r="EC303">
            <v>1.2628502984704089</v>
          </cell>
          <cell r="ED303">
            <v>0.16293079506645586</v>
          </cell>
          <cell r="EE303">
            <v>0.009940958526311031</v>
          </cell>
          <cell r="EG303">
            <v>0.7937330298409385</v>
          </cell>
          <cell r="EH303">
            <v>0.03339521656629463</v>
          </cell>
          <cell r="EI303">
            <v>0</v>
          </cell>
          <cell r="EJ303">
            <v>0.3308674513407772</v>
          </cell>
          <cell r="EK303">
            <v>0.46286557850016125</v>
          </cell>
          <cell r="EL303">
            <v>1</v>
          </cell>
          <cell r="EM303">
            <v>0.029168759451059033</v>
          </cell>
          <cell r="EN303">
            <v>0.9708312405489409</v>
          </cell>
          <cell r="EO303">
            <v>0</v>
          </cell>
          <cell r="EP303">
            <v>0.06729368287459131</v>
          </cell>
          <cell r="EQ303">
            <v>0</v>
          </cell>
          <cell r="ER303">
            <v>0.06729368287459131</v>
          </cell>
          <cell r="ES303">
            <v>0</v>
          </cell>
          <cell r="ET303">
            <v>6.729368287459131</v>
          </cell>
          <cell r="EU303">
            <v>0.4861766735415327</v>
          </cell>
          <cell r="EW303">
            <v>1</v>
          </cell>
        </row>
        <row r="304">
          <cell r="A304">
            <v>510</v>
          </cell>
          <cell r="B304">
            <v>11045</v>
          </cell>
          <cell r="C304">
            <v>980</v>
          </cell>
          <cell r="D304">
            <v>0.98</v>
          </cell>
          <cell r="E304">
            <v>819</v>
          </cell>
          <cell r="F304" t="str">
            <v>ND</v>
          </cell>
          <cell r="G304" t="str">
            <v>Ag50Pd50 caps.</v>
          </cell>
          <cell r="H304" t="str">
            <v>Int.heated</v>
          </cell>
          <cell r="I304" t="str">
            <v>Preheated 2 h at 969 C</v>
          </cell>
          <cell r="J304">
            <v>157.39999389648438</v>
          </cell>
          <cell r="K304">
            <v>75.19999694824219</v>
          </cell>
          <cell r="L304">
            <v>0.17000000178813934</v>
          </cell>
          <cell r="M304">
            <v>10.979999542236328</v>
          </cell>
          <cell r="O304">
            <v>0.7400000095367432</v>
          </cell>
          <cell r="P304">
            <v>0.7400000095367432</v>
          </cell>
          <cell r="Q304">
            <v>0.029999999329447746</v>
          </cell>
          <cell r="R304">
            <v>0.23999999463558197</v>
          </cell>
          <cell r="S304">
            <v>1.0499999523162842</v>
          </cell>
          <cell r="T304">
            <v>2.569999933242798</v>
          </cell>
          <cell r="U304">
            <v>4.369999885559082</v>
          </cell>
          <cell r="X304">
            <v>-1</v>
          </cell>
          <cell r="Y304">
            <v>3.083333441987636</v>
          </cell>
          <cell r="Z304">
            <v>0.09562841494458092</v>
          </cell>
          <cell r="AA304">
            <v>6.93999981880188</v>
          </cell>
          <cell r="AB304">
            <v>0.07702020366647934</v>
          </cell>
          <cell r="AC304">
            <v>0.09343434672689807</v>
          </cell>
          <cell r="AD304">
            <v>0.36632152372540683</v>
          </cell>
          <cell r="AS304">
            <v>54.27000045776367</v>
          </cell>
          <cell r="AT304">
            <v>0.009999999776482582</v>
          </cell>
          <cell r="AU304">
            <v>28.649999618530273</v>
          </cell>
          <cell r="AW304">
            <v>0.550000011920929</v>
          </cell>
          <cell r="AX304">
            <v>0</v>
          </cell>
          <cell r="AY304">
            <v>0.05000000074505806</v>
          </cell>
          <cell r="AZ304">
            <v>12.3100004196167</v>
          </cell>
          <cell r="BA304">
            <v>4.090000152587891</v>
          </cell>
          <cell r="BB304">
            <v>0.30000001192092896</v>
          </cell>
          <cell r="BE304">
            <v>61.33982846522198</v>
          </cell>
          <cell r="BF304">
            <v>36.880282779966436</v>
          </cell>
          <cell r="BG304">
            <v>1.7798887548115871</v>
          </cell>
          <cell r="BH304">
            <v>1</v>
          </cell>
          <cell r="BI304">
            <v>52.77000045776367</v>
          </cell>
          <cell r="BJ304">
            <v>0.6100000143051147</v>
          </cell>
          <cell r="BK304">
            <v>4.78000020980835</v>
          </cell>
          <cell r="BM304">
            <v>7.480000019073486</v>
          </cell>
          <cell r="BN304">
            <v>0.1899999976158142</v>
          </cell>
          <cell r="BO304">
            <v>14.279999732971191</v>
          </cell>
          <cell r="BP304">
            <v>18.34000015258789</v>
          </cell>
          <cell r="BQ304">
            <v>0.44999998807907104</v>
          </cell>
          <cell r="BR304">
            <v>0.27000001072883606</v>
          </cell>
          <cell r="BU304">
            <v>77.28734864812189</v>
          </cell>
          <cell r="BV304">
            <v>45.105376695088545</v>
          </cell>
          <cell r="BW304">
            <v>41.63937890993415</v>
          </cell>
          <cell r="BX304">
            <v>13.2552443949773</v>
          </cell>
          <cell r="BY304">
            <v>34.07493384994437</v>
          </cell>
          <cell r="BZ304">
            <v>1</v>
          </cell>
          <cell r="CA304">
            <v>54.040000915527344</v>
          </cell>
          <cell r="CB304">
            <v>0.18000000715255737</v>
          </cell>
          <cell r="CC304">
            <v>1.2200000286102295</v>
          </cell>
          <cell r="CE304">
            <v>17.309999465942383</v>
          </cell>
          <cell r="CF304">
            <v>0.7200000286102295</v>
          </cell>
          <cell r="CG304">
            <v>24.190000534057617</v>
          </cell>
          <cell r="CH304">
            <v>1.850000023841858</v>
          </cell>
          <cell r="CI304">
            <v>0.05999999865889549</v>
          </cell>
          <cell r="CJ304">
            <v>0.07000000029802322</v>
          </cell>
          <cell r="CM304">
            <v>71.35392758279839</v>
          </cell>
          <cell r="CN304">
            <v>68.66073756026215</v>
          </cell>
          <cell r="CO304">
            <v>3.7744103425996993</v>
          </cell>
          <cell r="CP304">
            <v>27.564852097138154</v>
          </cell>
          <cell r="CQ304">
            <v>29.452057268438004</v>
          </cell>
          <cell r="CR304">
            <v>1</v>
          </cell>
          <cell r="CS304">
            <v>48.43000030517578</v>
          </cell>
          <cell r="CT304">
            <v>1.600000023841858</v>
          </cell>
          <cell r="CU304">
            <v>9.149999618530273</v>
          </cell>
          <cell r="CW304">
            <v>10.079999923706055</v>
          </cell>
          <cell r="CX304">
            <v>0.3799999952316284</v>
          </cell>
          <cell r="CY304">
            <v>14.65999984741211</v>
          </cell>
          <cell r="CZ304">
            <v>10.6899995803833</v>
          </cell>
          <cell r="DA304">
            <v>1.3899999856948853</v>
          </cell>
          <cell r="DB304">
            <v>0.6600000262260437</v>
          </cell>
        </row>
        <row r="305">
          <cell r="A305">
            <v>510</v>
          </cell>
          <cell r="B305">
            <v>11046</v>
          </cell>
          <cell r="C305">
            <v>490</v>
          </cell>
          <cell r="D305">
            <v>0.49</v>
          </cell>
          <cell r="E305">
            <v>813</v>
          </cell>
          <cell r="F305" t="str">
            <v>ND</v>
          </cell>
          <cell r="G305" t="str">
            <v>Ag50Pd50 caps.</v>
          </cell>
          <cell r="H305" t="str">
            <v>Int.heated</v>
          </cell>
          <cell r="I305" t="str">
            <v>Preheated 1 h at 1050 C</v>
          </cell>
          <cell r="J305">
            <v>113.80000305175781</v>
          </cell>
          <cell r="K305">
            <v>71.6500015258789</v>
          </cell>
          <cell r="L305">
            <v>0.23999999463558197</v>
          </cell>
          <cell r="M305">
            <v>14.350000381469727</v>
          </cell>
          <cell r="O305">
            <v>0.7300000190734863</v>
          </cell>
          <cell r="P305">
            <v>0.7300000190734863</v>
          </cell>
          <cell r="Q305">
            <v>0.05000000074505806</v>
          </cell>
          <cell r="R305">
            <v>0.28999999165534973</v>
          </cell>
          <cell r="S305">
            <v>2.3499999046325684</v>
          </cell>
          <cell r="T305">
            <v>2.890000104904175</v>
          </cell>
          <cell r="U305">
            <v>4.300000190734863</v>
          </cell>
          <cell r="X305">
            <v>-1</v>
          </cell>
          <cell r="Y305">
            <v>2.5172415175137464</v>
          </cell>
          <cell r="Z305">
            <v>0.16376305520292128</v>
          </cell>
          <cell r="AA305">
            <v>7.190000295639038</v>
          </cell>
          <cell r="AB305">
            <v>0.0797807523446813</v>
          </cell>
          <cell r="AC305">
            <v>0.08891595515621123</v>
          </cell>
          <cell r="AD305">
            <v>0.41455110599206346</v>
          </cell>
          <cell r="AS305">
            <v>65.16000366210938</v>
          </cell>
          <cell r="AT305">
            <v>0.05999999865889549</v>
          </cell>
          <cell r="AU305">
            <v>22.389999389648438</v>
          </cell>
          <cell r="AW305">
            <v>0.5600000023841858</v>
          </cell>
          <cell r="AX305">
            <v>0.019999999552965164</v>
          </cell>
          <cell r="AY305">
            <v>0.05000000074505806</v>
          </cell>
          <cell r="AZ305">
            <v>6.28000020980835</v>
          </cell>
          <cell r="BA305">
            <v>5.699999809265137</v>
          </cell>
          <cell r="BB305">
            <v>0.9700000286102295</v>
          </cell>
          <cell r="BE305">
            <v>35.3807820760186</v>
          </cell>
          <cell r="BF305">
            <v>58.112430550843754</v>
          </cell>
          <cell r="BG305">
            <v>6.506787373137655</v>
          </cell>
          <cell r="BH305">
            <v>1</v>
          </cell>
          <cell r="CS305">
            <v>44.72999954223633</v>
          </cell>
          <cell r="CT305">
            <v>1.9800000190734863</v>
          </cell>
          <cell r="CU305">
            <v>13.359999656677246</v>
          </cell>
          <cell r="CW305">
            <v>9.6899995803833</v>
          </cell>
          <cell r="CX305">
            <v>0.28999999165534973</v>
          </cell>
          <cell r="CY305">
            <v>14.0600004196167</v>
          </cell>
          <cell r="CZ305">
            <v>11.270000457763672</v>
          </cell>
          <cell r="DA305">
            <v>1.8300000429153442</v>
          </cell>
          <cell r="DB305">
            <v>0.5299999713897705</v>
          </cell>
        </row>
        <row r="306">
          <cell r="A306">
            <v>517</v>
          </cell>
          <cell r="B306">
            <v>11195</v>
          </cell>
          <cell r="C306">
            <v>2919</v>
          </cell>
          <cell r="D306">
            <v>2.919</v>
          </cell>
          <cell r="E306">
            <v>950</v>
          </cell>
          <cell r="F306" t="str">
            <v>-7.85</v>
          </cell>
          <cell r="G306" t="str">
            <v>Ag70Pd30 caps.</v>
          </cell>
          <cell r="H306" t="str">
            <v>Int.heat.</v>
          </cell>
          <cell r="I306" t="str">
            <v>NiO-Pd O2 sensor</v>
          </cell>
          <cell r="J306">
            <v>46</v>
          </cell>
          <cell r="K306">
            <v>56.560001373291016</v>
          </cell>
          <cell r="L306">
            <v>0.7699999809265137</v>
          </cell>
          <cell r="M306">
            <v>15.609999656677246</v>
          </cell>
          <cell r="O306">
            <v>4.360000133514404</v>
          </cell>
          <cell r="P306">
            <v>4.360000133514404</v>
          </cell>
          <cell r="Q306">
            <v>0.07000000029802322</v>
          </cell>
          <cell r="R306">
            <v>3.359999895095825</v>
          </cell>
          <cell r="S306">
            <v>5.820000171661377</v>
          </cell>
          <cell r="T306">
            <v>3.809999942779541</v>
          </cell>
          <cell r="U306">
            <v>1.8700000047683716</v>
          </cell>
          <cell r="X306">
            <v>7.059999942779541</v>
          </cell>
          <cell r="Y306">
            <v>1.2976191278690679</v>
          </cell>
          <cell r="Z306">
            <v>0.37283794360442835</v>
          </cell>
          <cell r="AA306">
            <v>5.679999947547913</v>
          </cell>
          <cell r="AB306">
            <v>0.413432833709704</v>
          </cell>
          <cell r="AC306">
            <v>0.32537314487103763</v>
          </cell>
          <cell r="AD306">
            <v>0.5787026454354804</v>
          </cell>
          <cell r="BI306">
            <v>53.400001525878906</v>
          </cell>
          <cell r="BJ306">
            <v>0.36000001430511475</v>
          </cell>
          <cell r="BK306">
            <v>1.7999999523162842</v>
          </cell>
          <cell r="BM306">
            <v>4.199999809265137</v>
          </cell>
          <cell r="BN306">
            <v>0.07999999821186066</v>
          </cell>
          <cell r="BO306">
            <v>17.600000381469727</v>
          </cell>
          <cell r="BP306">
            <v>20.829999923706055</v>
          </cell>
          <cell r="BQ306">
            <v>0.3400000035762787</v>
          </cell>
          <cell r="BR306">
            <v>0.019999999552965164</v>
          </cell>
          <cell r="CA306">
            <v>57.619998931884766</v>
          </cell>
          <cell r="CB306">
            <v>0.10999999940395355</v>
          </cell>
          <cell r="CC306">
            <v>0.6700000166893005</v>
          </cell>
          <cell r="CE306">
            <v>5.820000171661377</v>
          </cell>
          <cell r="CF306">
            <v>0.10000000149011612</v>
          </cell>
          <cell r="CG306">
            <v>33.63999938964844</v>
          </cell>
          <cell r="CH306">
            <v>1.2400000095367432</v>
          </cell>
          <cell r="CI306">
            <v>0.029999999329447746</v>
          </cell>
          <cell r="CJ306">
            <v>0</v>
          </cell>
          <cell r="CM306">
            <v>91.15248037279667</v>
          </cell>
          <cell r="CN306">
            <v>89.00295092405135</v>
          </cell>
          <cell r="CO306">
            <v>2.3581689055022426</v>
          </cell>
          <cell r="CP306">
            <v>8.63888017044641</v>
          </cell>
          <cell r="CQ306">
            <v>9.81796462319753</v>
          </cell>
          <cell r="CR306">
            <v>1</v>
          </cell>
          <cell r="CS306">
            <v>44.90999984741211</v>
          </cell>
          <cell r="CT306">
            <v>2.180000066757202</v>
          </cell>
          <cell r="CU306">
            <v>9.930000305175781</v>
          </cell>
          <cell r="CW306">
            <v>7.849999904632568</v>
          </cell>
          <cell r="CX306">
            <v>0.07000000029802322</v>
          </cell>
          <cell r="CY306">
            <v>16.959999084472656</v>
          </cell>
          <cell r="CZ306">
            <v>11.0600004196167</v>
          </cell>
          <cell r="DA306">
            <v>2.180000066757202</v>
          </cell>
          <cell r="DB306">
            <v>0.47999998927116394</v>
          </cell>
          <cell r="GX306">
            <v>100</v>
          </cell>
        </row>
        <row r="307">
          <cell r="A307">
            <v>517</v>
          </cell>
          <cell r="B307">
            <v>11196</v>
          </cell>
          <cell r="C307">
            <v>2054</v>
          </cell>
          <cell r="D307">
            <v>2.054</v>
          </cell>
          <cell r="E307">
            <v>950</v>
          </cell>
          <cell r="F307" t="str">
            <v>ND</v>
          </cell>
          <cell r="G307" t="str">
            <v>Ag70Pd30 caps.</v>
          </cell>
          <cell r="H307" t="str">
            <v>Int.heat.</v>
          </cell>
          <cell r="J307">
            <v>48</v>
          </cell>
          <cell r="K307">
            <v>58.7400016784668</v>
          </cell>
          <cell r="L307">
            <v>0.6000000238418579</v>
          </cell>
          <cell r="M307">
            <v>15.979999542236328</v>
          </cell>
          <cell r="O307">
            <v>3.6700000762939453</v>
          </cell>
          <cell r="P307">
            <v>3.6700000762939453</v>
          </cell>
          <cell r="Q307">
            <v>0.05999999865889549</v>
          </cell>
          <cell r="R307">
            <v>2.2200000286102295</v>
          </cell>
          <cell r="S307">
            <v>4.460000038146973</v>
          </cell>
          <cell r="T307">
            <v>4.039999961853027</v>
          </cell>
          <cell r="U307">
            <v>2.0399999618530273</v>
          </cell>
          <cell r="X307">
            <v>5.739999771118164</v>
          </cell>
          <cell r="Y307">
            <v>1.6531531662147991</v>
          </cell>
          <cell r="Z307">
            <v>0.2790988839742367</v>
          </cell>
          <cell r="AA307">
            <v>6.079999923706055</v>
          </cell>
          <cell r="AB307">
            <v>0.3387635803730241</v>
          </cell>
          <cell r="AC307">
            <v>0.30659983855656253</v>
          </cell>
          <cell r="AD307">
            <v>0.5188152516324918</v>
          </cell>
          <cell r="BI307">
            <v>54.20000076293945</v>
          </cell>
          <cell r="BJ307">
            <v>0.4099999964237213</v>
          </cell>
          <cell r="BK307">
            <v>1.5099999904632568</v>
          </cell>
          <cell r="BM307">
            <v>5</v>
          </cell>
          <cell r="BN307">
            <v>0.11999999731779099</v>
          </cell>
          <cell r="BO307">
            <v>17.760000228881836</v>
          </cell>
          <cell r="BP307">
            <v>20.110000610351562</v>
          </cell>
          <cell r="BQ307">
            <v>0.23000000417232513</v>
          </cell>
          <cell r="BR307">
            <v>0</v>
          </cell>
          <cell r="CA307">
            <v>56.31999969482422</v>
          </cell>
          <cell r="CB307">
            <v>0.18000000715255737</v>
          </cell>
          <cell r="CC307">
            <v>2.190000057220459</v>
          </cell>
          <cell r="CE307">
            <v>6.510000228881836</v>
          </cell>
          <cell r="CF307">
            <v>0.10999999940395355</v>
          </cell>
          <cell r="CG307">
            <v>32.2599983215332</v>
          </cell>
          <cell r="CH307">
            <v>1.5399999618530273</v>
          </cell>
          <cell r="CI307">
            <v>0.07000000029802322</v>
          </cell>
          <cell r="CJ307">
            <v>0.009999999776482582</v>
          </cell>
          <cell r="CM307">
            <v>89.829934035446</v>
          </cell>
          <cell r="CN307">
            <v>87.14385365398701</v>
          </cell>
          <cell r="CO307">
            <v>2.9901840742742722</v>
          </cell>
          <cell r="CP307">
            <v>9.865962271738722</v>
          </cell>
          <cell r="CQ307">
            <v>11.361054308875858</v>
          </cell>
          <cell r="CR307">
            <v>1</v>
          </cell>
          <cell r="CS307">
            <v>42.72999954223633</v>
          </cell>
          <cell r="CT307">
            <v>2.6700000762939453</v>
          </cell>
          <cell r="CU307">
            <v>11.739999771118164</v>
          </cell>
          <cell r="CW307">
            <v>8.569999694824219</v>
          </cell>
          <cell r="CX307">
            <v>0.10000000149011612</v>
          </cell>
          <cell r="CY307">
            <v>16.229999542236328</v>
          </cell>
          <cell r="CZ307">
            <v>11.029999732971191</v>
          </cell>
          <cell r="DA307">
            <v>2.3499999046325684</v>
          </cell>
          <cell r="DB307">
            <v>0.5</v>
          </cell>
          <cell r="GX307">
            <v>100</v>
          </cell>
        </row>
        <row r="308">
          <cell r="A308">
            <v>517</v>
          </cell>
          <cell r="B308">
            <v>11197</v>
          </cell>
          <cell r="C308">
            <v>1564</v>
          </cell>
          <cell r="D308">
            <v>1.564</v>
          </cell>
          <cell r="E308">
            <v>950</v>
          </cell>
          <cell r="F308" t="str">
            <v>ND</v>
          </cell>
          <cell r="G308" t="str">
            <v>Ag70Pd30 caps.</v>
          </cell>
          <cell r="H308" t="str">
            <v>Int.heat.</v>
          </cell>
          <cell r="J308">
            <v>66</v>
          </cell>
          <cell r="K308">
            <v>58.04999923706055</v>
          </cell>
          <cell r="L308">
            <v>0.7400000095367432</v>
          </cell>
          <cell r="M308">
            <v>16.260000228881836</v>
          </cell>
          <cell r="O308">
            <v>3.7699999809265137</v>
          </cell>
          <cell r="P308">
            <v>3.7699999809265137</v>
          </cell>
          <cell r="Q308">
            <v>0.10000000149011612</v>
          </cell>
          <cell r="R308">
            <v>2.240000009536743</v>
          </cell>
          <cell r="S308">
            <v>4.659999847412109</v>
          </cell>
          <cell r="T308">
            <v>4.059999942779541</v>
          </cell>
          <cell r="U308">
            <v>2.0399999618530273</v>
          </cell>
          <cell r="X308">
            <v>4.920000076293945</v>
          </cell>
          <cell r="Y308">
            <v>1.6830356986052832</v>
          </cell>
          <cell r="Z308">
            <v>0.2865928525102221</v>
          </cell>
          <cell r="AA308">
            <v>6.099999904632568</v>
          </cell>
          <cell r="AB308">
            <v>0.34062758346269656</v>
          </cell>
          <cell r="AC308">
            <v>0.3113129656139177</v>
          </cell>
          <cell r="AD308">
            <v>0.5143415423159018</v>
          </cell>
          <cell r="AE308">
            <v>39.45000076293945</v>
          </cell>
          <cell r="AF308">
            <v>0.07000000029802322</v>
          </cell>
          <cell r="AG308">
            <v>0.17000000178813934</v>
          </cell>
          <cell r="AH308">
            <v>17.25</v>
          </cell>
          <cell r="AI308">
            <v>0.28999999165534973</v>
          </cell>
          <cell r="AJ308">
            <v>41.5</v>
          </cell>
          <cell r="AK308">
            <v>0.2800000011920929</v>
          </cell>
          <cell r="AL308">
            <v>0.03999999910593033</v>
          </cell>
          <cell r="AM308">
            <v>0.009999999776482582</v>
          </cell>
          <cell r="AP308">
            <v>81.08990113873007</v>
          </cell>
          <cell r="AQ308">
            <v>80.51402576492607</v>
          </cell>
          <cell r="AR308">
            <v>1</v>
          </cell>
          <cell r="BI308">
            <v>53.939998626708984</v>
          </cell>
          <cell r="BJ308">
            <v>0.3400000035762787</v>
          </cell>
          <cell r="BK308">
            <v>1.7100000381469727</v>
          </cell>
          <cell r="BM308">
            <v>4.769999980926514</v>
          </cell>
          <cell r="BN308">
            <v>0.10000000149011612</v>
          </cell>
          <cell r="BO308">
            <v>17.850000381469727</v>
          </cell>
          <cell r="BP308">
            <v>19.780000686645508</v>
          </cell>
          <cell r="BQ308">
            <v>0.30000001192092896</v>
          </cell>
          <cell r="BR308">
            <v>0.009999999776482582</v>
          </cell>
          <cell r="CA308">
            <v>57.04999923706055</v>
          </cell>
          <cell r="CB308">
            <v>0.11999999731779099</v>
          </cell>
          <cell r="CC308">
            <v>0.9300000071525574</v>
          </cell>
          <cell r="CE308">
            <v>6.119999885559082</v>
          </cell>
          <cell r="CF308">
            <v>0.12999999523162842</v>
          </cell>
          <cell r="CG308">
            <v>32.810001373291016</v>
          </cell>
          <cell r="CH308">
            <v>1.5800000429153442</v>
          </cell>
          <cell r="CI308">
            <v>0.029999999329447746</v>
          </cell>
          <cell r="CJ308">
            <v>0</v>
          </cell>
          <cell r="CM308">
            <v>90.52656987696795</v>
          </cell>
          <cell r="CN308">
            <v>87.77609326929823</v>
          </cell>
          <cell r="CO308">
            <v>3.0383086550256087</v>
          </cell>
          <cell r="CP308">
            <v>9.185598075676163</v>
          </cell>
          <cell r="CQ308">
            <v>10.704752403188968</v>
          </cell>
          <cell r="CR308">
            <v>1</v>
          </cell>
          <cell r="CS308">
            <v>43.2400016784668</v>
          </cell>
          <cell r="CT308">
            <v>2.5899999141693115</v>
          </cell>
          <cell r="CU308">
            <v>10.859999656677246</v>
          </cell>
          <cell r="CW308">
            <v>8.619999885559082</v>
          </cell>
          <cell r="CX308">
            <v>0.07999999821186066</v>
          </cell>
          <cell r="CY308">
            <v>15.829999923706055</v>
          </cell>
          <cell r="CZ308">
            <v>11.479999542236328</v>
          </cell>
          <cell r="DA308">
            <v>2.2200000286102295</v>
          </cell>
          <cell r="DB308">
            <v>0.4699999988079071</v>
          </cell>
          <cell r="EX308">
            <v>7.340000152587891</v>
          </cell>
          <cell r="EY308">
            <v>6.75</v>
          </cell>
          <cell r="EZ308">
            <v>5.710000038146973</v>
          </cell>
          <cell r="FB308">
            <v>65.02999877929688</v>
          </cell>
          <cell r="FC308">
            <v>0.20000000298023224</v>
          </cell>
          <cell r="FD308">
            <v>6.980000019073486</v>
          </cell>
          <cell r="FE308">
            <v>2.0799999237060547</v>
          </cell>
          <cell r="FF308">
            <v>0.5799999833106995</v>
          </cell>
          <cell r="FG308">
            <v>0.10000000149011612</v>
          </cell>
          <cell r="GK308">
            <v>1</v>
          </cell>
          <cell r="GX308">
            <v>100</v>
          </cell>
        </row>
        <row r="309">
          <cell r="A309">
            <v>517</v>
          </cell>
          <cell r="B309">
            <v>11198</v>
          </cell>
          <cell r="C309">
            <v>2517</v>
          </cell>
          <cell r="D309">
            <v>2.517</v>
          </cell>
          <cell r="E309">
            <v>950</v>
          </cell>
          <cell r="F309" t="str">
            <v>-7.48</v>
          </cell>
          <cell r="G309" t="str">
            <v>Ag70Pd30 caps.</v>
          </cell>
          <cell r="H309" t="str">
            <v>Int.heat.</v>
          </cell>
          <cell r="I309" t="str">
            <v>NiO-Pd O2 sensor</v>
          </cell>
          <cell r="J309">
            <v>48</v>
          </cell>
          <cell r="K309">
            <v>57.06999969482422</v>
          </cell>
          <cell r="L309">
            <v>0.7599999904632568</v>
          </cell>
          <cell r="M309">
            <v>15.739999771118164</v>
          </cell>
          <cell r="O309">
            <v>3.7200000286102295</v>
          </cell>
          <cell r="P309">
            <v>3.7200000286102295</v>
          </cell>
          <cell r="Q309">
            <v>0.07999999821186066</v>
          </cell>
          <cell r="R309">
            <v>2.380000114440918</v>
          </cell>
          <cell r="S309">
            <v>4.639999866485596</v>
          </cell>
          <cell r="T309">
            <v>3.700000047683716</v>
          </cell>
          <cell r="U309">
            <v>1.9900000095367432</v>
          </cell>
          <cell r="X309">
            <v>6.460000038146973</v>
          </cell>
          <cell r="Y309">
            <v>1.563025146947982</v>
          </cell>
          <cell r="Z309">
            <v>0.29479033887914546</v>
          </cell>
          <cell r="AA309">
            <v>5.690000057220459</v>
          </cell>
          <cell r="AB309">
            <v>0.3596268071860046</v>
          </cell>
          <cell r="AC309">
            <v>0.3155216255657512</v>
          </cell>
          <cell r="AD309">
            <v>0.5327923349889938</v>
          </cell>
          <cell r="BI309">
            <v>53.540000915527344</v>
          </cell>
          <cell r="BJ309">
            <v>0.3799999952316284</v>
          </cell>
          <cell r="BK309">
            <v>1.9600000381469727</v>
          </cell>
          <cell r="BM309">
            <v>4.619999885559082</v>
          </cell>
          <cell r="BN309">
            <v>0.10999999940395355</v>
          </cell>
          <cell r="BO309">
            <v>17.059999465942383</v>
          </cell>
          <cell r="BP309">
            <v>20.389999389648438</v>
          </cell>
          <cell r="BQ309">
            <v>0.30000001192092896</v>
          </cell>
          <cell r="BR309">
            <v>0.009999999776482582</v>
          </cell>
          <cell r="CA309">
            <v>57.130001068115234</v>
          </cell>
          <cell r="CB309">
            <v>0.09000000357627869</v>
          </cell>
          <cell r="CC309">
            <v>0.9700000286102295</v>
          </cell>
          <cell r="CE309">
            <v>6.099999904632568</v>
          </cell>
          <cell r="CF309">
            <v>0.14000000059604645</v>
          </cell>
          <cell r="CG309">
            <v>33.060001373291016</v>
          </cell>
          <cell r="CH309">
            <v>1.2100000381469727</v>
          </cell>
          <cell r="CI309">
            <v>0.019999999552965164</v>
          </cell>
          <cell r="CJ309">
            <v>0.009999999776482582</v>
          </cell>
          <cell r="CM309">
            <v>90.61933048557103</v>
          </cell>
          <cell r="CN309">
            <v>88.50926044604692</v>
          </cell>
          <cell r="CO309">
            <v>2.3284988183178856</v>
          </cell>
          <cell r="CP309">
            <v>9.162240735635185</v>
          </cell>
          <cell r="CQ309">
            <v>10.326490144794128</v>
          </cell>
          <cell r="CR309">
            <v>1</v>
          </cell>
          <cell r="CS309">
            <v>42.90999984741211</v>
          </cell>
          <cell r="CT309">
            <v>2.3399999141693115</v>
          </cell>
          <cell r="CU309">
            <v>10.920000076293945</v>
          </cell>
          <cell r="CW309">
            <v>8.390000343322754</v>
          </cell>
          <cell r="CX309">
            <v>0.10999999940395355</v>
          </cell>
          <cell r="CY309">
            <v>16.510000228881836</v>
          </cell>
          <cell r="CZ309">
            <v>11.0600004196167</v>
          </cell>
          <cell r="DA309">
            <v>2.2699999809265137</v>
          </cell>
          <cell r="DB309">
            <v>0.5199999809265137</v>
          </cell>
          <cell r="GX309">
            <v>100</v>
          </cell>
        </row>
        <row r="310">
          <cell r="A310">
            <v>517</v>
          </cell>
          <cell r="B310">
            <v>11205</v>
          </cell>
          <cell r="C310">
            <v>1450</v>
          </cell>
          <cell r="D310">
            <v>1.45</v>
          </cell>
          <cell r="E310">
            <v>950</v>
          </cell>
          <cell r="F310" t="str">
            <v>-10.98</v>
          </cell>
          <cell r="G310" t="str">
            <v>Ag70Pd30 caps.</v>
          </cell>
          <cell r="H310" t="str">
            <v>Int.heat.</v>
          </cell>
          <cell r="I310" t="str">
            <v>NiO-Pd O2 sensor</v>
          </cell>
          <cell r="J310">
            <v>44</v>
          </cell>
          <cell r="K310">
            <v>59.88999938964844</v>
          </cell>
          <cell r="L310">
            <v>0.6700000166893005</v>
          </cell>
          <cell r="M310">
            <v>15.960000038146973</v>
          </cell>
          <cell r="O310">
            <v>2.9200000762939453</v>
          </cell>
          <cell r="P310">
            <v>2.9200000762939453</v>
          </cell>
          <cell r="Q310">
            <v>0.03999999910593033</v>
          </cell>
          <cell r="R310">
            <v>1.6699999570846558</v>
          </cell>
          <cell r="S310">
            <v>4.059999942779541</v>
          </cell>
          <cell r="T310">
            <v>3.809999942779541</v>
          </cell>
          <cell r="U310">
            <v>2.0399999618530273</v>
          </cell>
          <cell r="X310">
            <v>-1</v>
          </cell>
          <cell r="Y310">
            <v>1.748503084629675</v>
          </cell>
          <cell r="Z310">
            <v>0.2543859607190155</v>
          </cell>
          <cell r="AA310">
            <v>5.849999904632568</v>
          </cell>
          <cell r="AB310">
            <v>0.29980843044218414</v>
          </cell>
          <cell r="AC310">
            <v>0.27969349555860323</v>
          </cell>
          <cell r="AD310">
            <v>0.5048051004948807</v>
          </cell>
          <cell r="BI310">
            <v>54.38999938964844</v>
          </cell>
          <cell r="BJ310">
            <v>0.36000001430511475</v>
          </cell>
          <cell r="BK310">
            <v>1.3300000429153442</v>
          </cell>
          <cell r="BM310">
            <v>4.03000020980835</v>
          </cell>
          <cell r="BN310">
            <v>0.10000000149011612</v>
          </cell>
          <cell r="BO310">
            <v>18.809999465942383</v>
          </cell>
          <cell r="BP310">
            <v>20.93000030517578</v>
          </cell>
          <cell r="BQ310">
            <v>0.2800000011920929</v>
          </cell>
          <cell r="BR310">
            <v>0</v>
          </cell>
          <cell r="CA310">
            <v>57.43000030517578</v>
          </cell>
          <cell r="CB310">
            <v>0.10999999940395355</v>
          </cell>
          <cell r="CC310">
            <v>0.7099999785423279</v>
          </cell>
          <cell r="CE310">
            <v>6.579999923706055</v>
          </cell>
          <cell r="CF310">
            <v>0.15000000596046448</v>
          </cell>
          <cell r="CG310">
            <v>33.31999969482422</v>
          </cell>
          <cell r="CH310">
            <v>1.690000057220459</v>
          </cell>
          <cell r="CI310">
            <v>0.03999999910593033</v>
          </cell>
          <cell r="CJ310">
            <v>0</v>
          </cell>
          <cell r="CM310">
            <v>90.02588595844382</v>
          </cell>
          <cell r="CN310">
            <v>87.16502859854707</v>
          </cell>
          <cell r="CO310">
            <v>3.1778163907404675</v>
          </cell>
          <cell r="CP310">
            <v>9.65715501071246</v>
          </cell>
          <cell r="CQ310">
            <v>11.246063206082693</v>
          </cell>
          <cell r="CR310">
            <v>1</v>
          </cell>
          <cell r="CS310">
            <v>43.97999954223633</v>
          </cell>
          <cell r="CT310">
            <v>2.200000047683716</v>
          </cell>
          <cell r="CU310">
            <v>10.949999809265137</v>
          </cell>
          <cell r="CW310">
            <v>43.97999954223633</v>
          </cell>
          <cell r="CX310">
            <v>2.200000047683716</v>
          </cell>
          <cell r="CY310">
            <v>10.949999809265137</v>
          </cell>
          <cell r="CZ310">
            <v>43.97999954223633</v>
          </cell>
          <cell r="DA310">
            <v>2.200000047683716</v>
          </cell>
          <cell r="DB310">
            <v>10.949999809265137</v>
          </cell>
          <cell r="EX310">
            <v>0.11999999731779099</v>
          </cell>
          <cell r="EY310">
            <v>2.869999885559082</v>
          </cell>
          <cell r="EZ310">
            <v>4.110000133514404</v>
          </cell>
          <cell r="FB310">
            <v>85.37000274658203</v>
          </cell>
          <cell r="FC310">
            <v>0.2800000011920929</v>
          </cell>
          <cell r="FD310">
            <v>5.400000095367432</v>
          </cell>
          <cell r="FE310">
            <v>0.05000000074505806</v>
          </cell>
          <cell r="FF310">
            <v>0.029999999329447746</v>
          </cell>
          <cell r="FG310">
            <v>0.019999999552965164</v>
          </cell>
          <cell r="GK310">
            <v>1</v>
          </cell>
          <cell r="GX310">
            <v>100</v>
          </cell>
        </row>
        <row r="311">
          <cell r="A311">
            <v>525</v>
          </cell>
          <cell r="B311">
            <v>11315</v>
          </cell>
          <cell r="C311">
            <v>10000</v>
          </cell>
          <cell r="D311">
            <v>10</v>
          </cell>
          <cell r="E311">
            <v>1000</v>
          </cell>
          <cell r="F311" t="str">
            <v>-9.5</v>
          </cell>
          <cell r="H311" t="str">
            <v>PC</v>
          </cell>
          <cell r="I311" t="str">
            <v>Organic sensor: fH2=20 bar</v>
          </cell>
          <cell r="J311">
            <v>288</v>
          </cell>
          <cell r="K311">
            <v>54.58000183105469</v>
          </cell>
          <cell r="L311">
            <v>0.949999988079071</v>
          </cell>
          <cell r="M311">
            <v>18.020000457763672</v>
          </cell>
          <cell r="O311">
            <v>7.119999885559082</v>
          </cell>
          <cell r="P311">
            <v>7.119999885559082</v>
          </cell>
          <cell r="Q311">
            <v>0.09000000357627869</v>
          </cell>
          <cell r="R311">
            <v>1.7400000095367432</v>
          </cell>
          <cell r="S311">
            <v>5.659999847412109</v>
          </cell>
          <cell r="T311">
            <v>3.7699999809265137</v>
          </cell>
          <cell r="U311">
            <v>1.8700000047683716</v>
          </cell>
          <cell r="X311">
            <v>-1</v>
          </cell>
          <cell r="Y311">
            <v>4.091953934790326</v>
          </cell>
          <cell r="Z311">
            <v>0.31409543305386406</v>
          </cell>
          <cell r="AA311">
            <v>5.639999985694885</v>
          </cell>
          <cell r="AB311">
            <v>0.3655172410958162</v>
          </cell>
          <cell r="AC311">
            <v>0.49103447890310026</v>
          </cell>
          <cell r="AD311">
            <v>0.30342488384728233</v>
          </cell>
          <cell r="AS311">
            <v>52.209999084472656</v>
          </cell>
          <cell r="AU311">
            <v>30.709999084472656</v>
          </cell>
          <cell r="AV311">
            <v>0.5199999809265137</v>
          </cell>
          <cell r="AZ311">
            <v>13.5600004196167</v>
          </cell>
          <cell r="BA311">
            <v>3.7200000286102295</v>
          </cell>
          <cell r="BB311">
            <v>0.1599999964237213</v>
          </cell>
          <cell r="BE311">
            <v>66.20357791084008</v>
          </cell>
          <cell r="BF311">
            <v>32.86632383555663</v>
          </cell>
          <cell r="BG311">
            <v>0.9300982536032905</v>
          </cell>
          <cell r="BH311">
            <v>1</v>
          </cell>
          <cell r="BI311">
            <v>48.7400016784668</v>
          </cell>
          <cell r="BJ311">
            <v>0.949999988079071</v>
          </cell>
          <cell r="BK311">
            <v>7.820000171661377</v>
          </cell>
          <cell r="BL311">
            <v>0.5</v>
          </cell>
          <cell r="BM311">
            <v>11.1899995803833</v>
          </cell>
          <cell r="BN311">
            <v>0.1899999976158142</v>
          </cell>
          <cell r="BO311">
            <v>10.529999732971191</v>
          </cell>
          <cell r="BP311">
            <v>19.489999771118164</v>
          </cell>
          <cell r="BQ311">
            <v>0.8100000023841858</v>
          </cell>
          <cell r="BR311">
            <v>0.009999999776482582</v>
          </cell>
          <cell r="BU311">
            <v>62.64901911355712</v>
          </cell>
          <cell r="BV311">
            <v>34.16919545897738</v>
          </cell>
          <cell r="BW311">
            <v>45.459328904986414</v>
          </cell>
          <cell r="BX311">
            <v>20.371475636036205</v>
          </cell>
          <cell r="BY311">
            <v>43.10114008852941</v>
          </cell>
          <cell r="BZ311">
            <v>1</v>
          </cell>
          <cell r="CS311">
            <v>40.5</v>
          </cell>
          <cell r="CT311">
            <v>3.109999895095825</v>
          </cell>
          <cell r="CU311">
            <v>14.489999771118164</v>
          </cell>
          <cell r="CV311">
            <v>3.549999952316284</v>
          </cell>
          <cell r="CW311">
            <v>11.460000038146973</v>
          </cell>
          <cell r="CX311">
            <v>0.10999999940395355</v>
          </cell>
          <cell r="CY311">
            <v>10.319999694824219</v>
          </cell>
          <cell r="CZ311">
            <v>10.899999618530273</v>
          </cell>
          <cell r="DA311">
            <v>2.700000047683716</v>
          </cell>
          <cell r="DB311">
            <v>0.6499999761581421</v>
          </cell>
          <cell r="DE311">
            <v>2.0199999809265137</v>
          </cell>
          <cell r="GL311">
            <v>39.650001525878906</v>
          </cell>
          <cell r="GM311">
            <v>0.6200000047683716</v>
          </cell>
          <cell r="GN311">
            <v>21.25</v>
          </cell>
          <cell r="GO311">
            <v>21.389999389648438</v>
          </cell>
          <cell r="GP311">
            <v>0.5899999737739563</v>
          </cell>
          <cell r="GQ311">
            <v>7.829999923706055</v>
          </cell>
          <cell r="GR311">
            <v>8.729999542236328</v>
          </cell>
          <cell r="GS311">
            <v>0.03999999910593033</v>
          </cell>
          <cell r="GT311">
            <v>0.03999999910593033</v>
          </cell>
          <cell r="GW311">
            <v>1</v>
          </cell>
        </row>
        <row r="312">
          <cell r="A312">
            <v>525</v>
          </cell>
          <cell r="B312">
            <v>11322</v>
          </cell>
          <cell r="C312">
            <v>10000</v>
          </cell>
          <cell r="D312">
            <v>10</v>
          </cell>
          <cell r="E312">
            <v>1000</v>
          </cell>
          <cell r="F312" t="str">
            <v>-13.5</v>
          </cell>
          <cell r="H312" t="str">
            <v>PC</v>
          </cell>
          <cell r="I312" t="str">
            <v>Organic sensor: fH2=2050 bar</v>
          </cell>
          <cell r="J312">
            <v>360</v>
          </cell>
          <cell r="K312">
            <v>54.65999984741211</v>
          </cell>
          <cell r="L312">
            <v>0.6499999761581421</v>
          </cell>
          <cell r="M312">
            <v>18.3700008392334</v>
          </cell>
          <cell r="O312">
            <v>5.590000152587891</v>
          </cell>
          <cell r="P312">
            <v>5.590000152587891</v>
          </cell>
          <cell r="Q312">
            <v>0.12999999523162842</v>
          </cell>
          <cell r="R312">
            <v>1.6200000047683716</v>
          </cell>
          <cell r="S312">
            <v>5.380000114440918</v>
          </cell>
          <cell r="T312">
            <v>4.090000152587891</v>
          </cell>
          <cell r="U312">
            <v>1.5499999523162842</v>
          </cell>
          <cell r="X312">
            <v>-1</v>
          </cell>
          <cell r="Y312">
            <v>3.4506173679839907</v>
          </cell>
          <cell r="Z312">
            <v>0.29286880068892973</v>
          </cell>
          <cell r="AA312">
            <v>5.640000104904175</v>
          </cell>
          <cell r="AB312">
            <v>0.34357976583306904</v>
          </cell>
          <cell r="AC312">
            <v>0.43501945824898813</v>
          </cell>
          <cell r="AD312">
            <v>0.3406111028940538</v>
          </cell>
          <cell r="AS312">
            <v>51.810001373291016</v>
          </cell>
          <cell r="AU312">
            <v>30.540000915527344</v>
          </cell>
          <cell r="AV312">
            <v>0.36000001430511475</v>
          </cell>
          <cell r="AZ312">
            <v>13.239999771118164</v>
          </cell>
          <cell r="BA312">
            <v>3.9000000953674316</v>
          </cell>
          <cell r="BB312">
            <v>0.17000000178813934</v>
          </cell>
          <cell r="BE312">
            <v>64.58563487663677</v>
          </cell>
          <cell r="BF312">
            <v>34.42698591190731</v>
          </cell>
          <cell r="BG312">
            <v>0.9873792114559166</v>
          </cell>
          <cell r="BH312">
            <v>1</v>
          </cell>
          <cell r="BI312">
            <v>48.70000076293945</v>
          </cell>
          <cell r="BJ312">
            <v>0.9200000166893005</v>
          </cell>
          <cell r="BK312">
            <v>6.789999961853027</v>
          </cell>
          <cell r="BL312">
            <v>1.75</v>
          </cell>
          <cell r="BM312">
            <v>9.199999809265137</v>
          </cell>
          <cell r="BN312">
            <v>0.20999999344348907</v>
          </cell>
          <cell r="BO312">
            <v>12.130000114440918</v>
          </cell>
          <cell r="BP312">
            <v>19.219999313354492</v>
          </cell>
          <cell r="BQ312">
            <v>0.699999988079071</v>
          </cell>
          <cell r="BR312">
            <v>0.05999999865889549</v>
          </cell>
          <cell r="BU312">
            <v>70.15017459039213</v>
          </cell>
          <cell r="BV312">
            <v>38.99480668944847</v>
          </cell>
          <cell r="BW312">
            <v>44.4123882554253</v>
          </cell>
          <cell r="BX312">
            <v>16.592805055126224</v>
          </cell>
          <cell r="BY312">
            <v>38.79899918283887</v>
          </cell>
          <cell r="BZ312">
            <v>1</v>
          </cell>
          <cell r="CS312">
            <v>40.5099983215332</v>
          </cell>
          <cell r="CT312">
            <v>2.950000047683716</v>
          </cell>
          <cell r="CU312">
            <v>15.5600004196167</v>
          </cell>
          <cell r="CV312">
            <v>5.440000057220459</v>
          </cell>
          <cell r="CW312">
            <v>7.739999771118164</v>
          </cell>
          <cell r="CX312">
            <v>0.15000000596046448</v>
          </cell>
          <cell r="CY312">
            <v>11.510000228881836</v>
          </cell>
          <cell r="CZ312">
            <v>10.760000228881836</v>
          </cell>
          <cell r="DA312">
            <v>2.549999952316284</v>
          </cell>
          <cell r="DB312">
            <v>0.7099999785423279</v>
          </cell>
          <cell r="DE312">
            <v>2.049999952316284</v>
          </cell>
          <cell r="GL312">
            <v>38.79999923706055</v>
          </cell>
          <cell r="GM312">
            <v>0.5400000214576721</v>
          </cell>
          <cell r="GN312">
            <v>21.809999465942383</v>
          </cell>
          <cell r="GO312">
            <v>21.3799991607666</v>
          </cell>
          <cell r="GP312">
            <v>0.6600000262260437</v>
          </cell>
          <cell r="GQ312">
            <v>8.220000267028809</v>
          </cell>
          <cell r="GR312">
            <v>8.779999732971191</v>
          </cell>
          <cell r="GS312">
            <v>0.019999999552965164</v>
          </cell>
          <cell r="GT312">
            <v>0.009999999776482582</v>
          </cell>
          <cell r="GW312">
            <v>1</v>
          </cell>
        </row>
        <row r="313">
          <cell r="A313">
            <v>525</v>
          </cell>
          <cell r="B313">
            <v>11323</v>
          </cell>
          <cell r="C313">
            <v>10000</v>
          </cell>
          <cell r="D313">
            <v>10</v>
          </cell>
          <cell r="E313">
            <v>1000</v>
          </cell>
          <cell r="F313" t="str">
            <v>-13.6</v>
          </cell>
          <cell r="H313" t="str">
            <v>PC</v>
          </cell>
          <cell r="I313" t="str">
            <v>Organic sensor: fH2=2300 bar</v>
          </cell>
          <cell r="J313">
            <v>216</v>
          </cell>
          <cell r="K313">
            <v>55.38999938964844</v>
          </cell>
          <cell r="L313">
            <v>0.7300000190734863</v>
          </cell>
          <cell r="M313">
            <v>18.440000534057617</v>
          </cell>
          <cell r="O313">
            <v>5.510000228881836</v>
          </cell>
          <cell r="P313">
            <v>5.510000228881836</v>
          </cell>
          <cell r="Q313">
            <v>0.07999999821186066</v>
          </cell>
          <cell r="R313">
            <v>1.600000023841858</v>
          </cell>
          <cell r="S313">
            <v>5.460000038146973</v>
          </cell>
          <cell r="T313">
            <v>3.9600000381469727</v>
          </cell>
          <cell r="U313">
            <v>1.5499999523162842</v>
          </cell>
          <cell r="X313">
            <v>-1</v>
          </cell>
          <cell r="Y313">
            <v>3.4437500917352724</v>
          </cell>
          <cell r="Z313">
            <v>0.29609543817868483</v>
          </cell>
          <cell r="AA313">
            <v>5.509999990463257</v>
          </cell>
          <cell r="AB313">
            <v>0.3450871675405769</v>
          </cell>
          <cell r="AC313">
            <v>0.4366085675676965</v>
          </cell>
          <cell r="AD313">
            <v>0.34105867028682496</v>
          </cell>
          <cell r="AS313">
            <v>53.70000076293945</v>
          </cell>
          <cell r="AU313">
            <v>29.3700008392334</v>
          </cell>
          <cell r="AV313">
            <v>0.6200000047683716</v>
          </cell>
          <cell r="AZ313">
            <v>12.300000190734863</v>
          </cell>
          <cell r="BA313">
            <v>4.460000038146973</v>
          </cell>
          <cell r="BB313">
            <v>0.23000000417232513</v>
          </cell>
          <cell r="BE313">
            <v>59.5793445205088</v>
          </cell>
          <cell r="BF313">
            <v>39.09416070209796</v>
          </cell>
          <cell r="BG313">
            <v>1.3264947773932434</v>
          </cell>
          <cell r="BH313">
            <v>1</v>
          </cell>
          <cell r="BI313">
            <v>49.70000076293945</v>
          </cell>
          <cell r="BJ313">
            <v>0.7900000214576721</v>
          </cell>
          <cell r="BK313">
            <v>6.449999809265137</v>
          </cell>
          <cell r="BL313">
            <v>0.46000000834465027</v>
          </cell>
          <cell r="BM313">
            <v>11.1899995803833</v>
          </cell>
          <cell r="BN313">
            <v>0.20999999344348907</v>
          </cell>
          <cell r="BO313">
            <v>12.109999656677246</v>
          </cell>
          <cell r="BP313">
            <v>19.079999923706055</v>
          </cell>
          <cell r="BQ313">
            <v>0.5799999833106995</v>
          </cell>
          <cell r="BR313">
            <v>0.019999999552965164</v>
          </cell>
          <cell r="BU313">
            <v>65.85843775708891</v>
          </cell>
          <cell r="BV313">
            <v>37.72288858740897</v>
          </cell>
          <cell r="BW313">
            <v>42.72125201854104</v>
          </cell>
          <cell r="BX313">
            <v>19.555859394049985</v>
          </cell>
          <cell r="BY313">
            <v>40.91648540332051</v>
          </cell>
          <cell r="BZ313">
            <v>1</v>
          </cell>
          <cell r="CS313">
            <v>40.93000030517578</v>
          </cell>
          <cell r="CT313">
            <v>3.140000104904175</v>
          </cell>
          <cell r="CU313">
            <v>15.890000343322754</v>
          </cell>
          <cell r="CV313">
            <v>4.960000038146973</v>
          </cell>
          <cell r="CW313">
            <v>8.170000076293945</v>
          </cell>
          <cell r="CX313">
            <v>0.10999999940395355</v>
          </cell>
          <cell r="CY313">
            <v>11.420000076293945</v>
          </cell>
          <cell r="CZ313">
            <v>10.84000015258789</v>
          </cell>
          <cell r="DA313">
            <v>2.490000009536743</v>
          </cell>
          <cell r="DB313">
            <v>0.7099999785423279</v>
          </cell>
          <cell r="DE313">
            <v>2.069999933242798</v>
          </cell>
          <cell r="GL313">
            <v>38.83000183105469</v>
          </cell>
          <cell r="GM313">
            <v>0.6100000143051147</v>
          </cell>
          <cell r="GN313">
            <v>21.729999542236328</v>
          </cell>
          <cell r="GO313">
            <v>21</v>
          </cell>
          <cell r="GP313">
            <v>0.6399999856948853</v>
          </cell>
          <cell r="GQ313">
            <v>8.199999809265137</v>
          </cell>
          <cell r="GR313">
            <v>9.050000190734863</v>
          </cell>
          <cell r="GS313">
            <v>0.03999999910593033</v>
          </cell>
          <cell r="GT313">
            <v>0.009999999776482582</v>
          </cell>
          <cell r="GW313">
            <v>1</v>
          </cell>
        </row>
        <row r="314">
          <cell r="A314">
            <v>525</v>
          </cell>
          <cell r="B314">
            <v>11325</v>
          </cell>
          <cell r="C314">
            <v>11326</v>
          </cell>
          <cell r="D314">
            <v>11.326</v>
          </cell>
          <cell r="E314">
            <v>1000</v>
          </cell>
          <cell r="F314" t="str">
            <v>-12.8</v>
          </cell>
          <cell r="H314" t="str">
            <v>PC</v>
          </cell>
          <cell r="I314" t="str">
            <v>Organic sensor: fH2=870 bar</v>
          </cell>
          <cell r="J314">
            <v>288</v>
          </cell>
          <cell r="K314">
            <v>48.34000015258789</v>
          </cell>
          <cell r="L314">
            <v>1.2100000381469727</v>
          </cell>
          <cell r="M314">
            <v>17.3799991607666</v>
          </cell>
          <cell r="O314">
            <v>0.5899999737739563</v>
          </cell>
          <cell r="P314">
            <v>0.5899999737739563</v>
          </cell>
          <cell r="Q314">
            <v>0.11999999731779099</v>
          </cell>
          <cell r="R314">
            <v>3.5</v>
          </cell>
          <cell r="S314">
            <v>8.569999694824219</v>
          </cell>
          <cell r="T314">
            <v>3.2200000286102295</v>
          </cell>
          <cell r="U314">
            <v>1.0700000524520874</v>
          </cell>
          <cell r="X314">
            <v>-1</v>
          </cell>
          <cell r="Y314">
            <v>0.16857142107827322</v>
          </cell>
          <cell r="Z314">
            <v>0.4930955183340878</v>
          </cell>
          <cell r="AA314">
            <v>4.290000081062317</v>
          </cell>
          <cell r="AB314">
            <v>0.4528639572856332</v>
          </cell>
          <cell r="AC314">
            <v>0.0704057243333137</v>
          </cell>
          <cell r="AD314">
            <v>0.9135977603761047</v>
          </cell>
          <cell r="AS314">
            <v>51.84000015258789</v>
          </cell>
          <cell r="AU314">
            <v>30.549999237060547</v>
          </cell>
          <cell r="AV314">
            <v>0.5400000214576721</v>
          </cell>
          <cell r="AZ314">
            <v>14.15999984741211</v>
          </cell>
          <cell r="BA314">
            <v>3.380000114440918</v>
          </cell>
          <cell r="BB314">
            <v>0.14000000059604645</v>
          </cell>
          <cell r="BE314">
            <v>69.26510427708499</v>
          </cell>
          <cell r="BF314">
            <v>29.91950384891862</v>
          </cell>
          <cell r="BG314">
            <v>0.8153918739963935</v>
          </cell>
          <cell r="BH314">
            <v>1</v>
          </cell>
          <cell r="BI314">
            <v>49.02000045776367</v>
          </cell>
          <cell r="BJ314">
            <v>0.7900000214576721</v>
          </cell>
          <cell r="BK314">
            <v>7.369999885559082</v>
          </cell>
          <cell r="BL314">
            <v>0.09000000357627869</v>
          </cell>
          <cell r="BM314">
            <v>10.850000381469727</v>
          </cell>
          <cell r="BN314">
            <v>0.25999999046325684</v>
          </cell>
          <cell r="BO314">
            <v>11</v>
          </cell>
          <cell r="BP314">
            <v>19.3799991607666</v>
          </cell>
          <cell r="BQ314">
            <v>0.6299999952316284</v>
          </cell>
          <cell r="BR314">
            <v>0.029999999329447746</v>
          </cell>
          <cell r="BU314">
            <v>64.37576764456117</v>
          </cell>
          <cell r="BV314">
            <v>35.46395026674133</v>
          </cell>
          <cell r="BW314">
            <v>44.91102543033128</v>
          </cell>
          <cell r="BX314">
            <v>19.625024302927397</v>
          </cell>
          <cell r="BY314">
            <v>42.08053701809304</v>
          </cell>
          <cell r="BZ314">
            <v>1</v>
          </cell>
          <cell r="CA314">
            <v>50.2400016784668</v>
          </cell>
          <cell r="CB314">
            <v>0.7900000214576721</v>
          </cell>
          <cell r="CC314">
            <v>6.809999942779541</v>
          </cell>
          <cell r="CE314">
            <v>17.440000534057617</v>
          </cell>
          <cell r="CF314">
            <v>0.3499999940395355</v>
          </cell>
          <cell r="CG314">
            <v>20.93000030517578</v>
          </cell>
          <cell r="CH314">
            <v>1.940000057220459</v>
          </cell>
          <cell r="CI314">
            <v>0.07999999821186066</v>
          </cell>
          <cell r="CJ314">
            <v>0</v>
          </cell>
          <cell r="CM314">
            <v>68.14401674708029</v>
          </cell>
          <cell r="CN314">
            <v>65.18457452302955</v>
          </cell>
          <cell r="CO314">
            <v>4.34292306987838</v>
          </cell>
          <cell r="CP314">
            <v>30.472502407092065</v>
          </cell>
          <cell r="CQ314">
            <v>32.643963942031256</v>
          </cell>
          <cell r="CR314">
            <v>1</v>
          </cell>
          <cell r="CS314">
            <v>40.709999084472656</v>
          </cell>
          <cell r="CT314">
            <v>2.6700000762939453</v>
          </cell>
          <cell r="CU314">
            <v>15.079999923706055</v>
          </cell>
          <cell r="CV314">
            <v>3.6700000762939453</v>
          </cell>
          <cell r="CW314">
            <v>10.029999732971191</v>
          </cell>
          <cell r="CX314">
            <v>0.12999999523162842</v>
          </cell>
          <cell r="CY314">
            <v>10.75</v>
          </cell>
          <cell r="CZ314">
            <v>10.869999885559082</v>
          </cell>
          <cell r="DA314">
            <v>2.5799999237060547</v>
          </cell>
          <cell r="DB314">
            <v>0.6100000143051147</v>
          </cell>
          <cell r="DE314">
            <v>2.0199999809265137</v>
          </cell>
          <cell r="GL314">
            <v>39.5</v>
          </cell>
          <cell r="GM314">
            <v>0.6299999952316284</v>
          </cell>
          <cell r="GN314">
            <v>21.899999618530273</v>
          </cell>
          <cell r="GO314">
            <v>21.100000381469727</v>
          </cell>
          <cell r="GP314">
            <v>0.6200000047683716</v>
          </cell>
          <cell r="GQ314">
            <v>7.849999904632568</v>
          </cell>
          <cell r="GR314">
            <v>9.6899995803833</v>
          </cell>
          <cell r="GS314">
            <v>0.03999999910593033</v>
          </cell>
          <cell r="GT314">
            <v>0</v>
          </cell>
          <cell r="GW3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опыты"/>
      <sheetName val="Рис1 Статистика"/>
      <sheetName val="Рис2 Расплавы"/>
      <sheetName val="Рис3 HBL"/>
      <sheetName val="Рис 4 HBL классификация"/>
      <sheetName val="Data for plots"/>
      <sheetName val="HB-mol"/>
      <sheetName val="Данные"/>
      <sheetName val="LIQ-mol"/>
      <sheetName val="REFERENCE"/>
      <sheetName val="H2O"/>
      <sheetName val="Структ форм (сред)"/>
      <sheetName val="To STAT"/>
      <sheetName val="LIQ-mol (Н2О)"/>
      <sheetName val="H2O calc"/>
      <sheetName val="LIQ(Fe3-Fe2calculus)"/>
      <sheetName val="Data"/>
    </sheetNames>
    <sheetDataSet>
      <sheetData sheetId="0">
        <row r="2">
          <cell r="A2" t="str">
            <v>N_Ref</v>
          </cell>
          <cell r="B2" t="str">
            <v>N_run</v>
          </cell>
          <cell r="C2" t="str">
            <v>P_bar</v>
          </cell>
          <cell r="D2" t="str">
            <v>P_kb</v>
          </cell>
          <cell r="E2" t="str">
            <v>T_C</v>
          </cell>
          <cell r="F2" t="str">
            <v>f_O2</v>
          </cell>
          <cell r="G2" t="str">
            <v>Container</v>
          </cell>
          <cell r="H2" t="str">
            <v>Apparatus</v>
          </cell>
          <cell r="I2" t="str">
            <v>Method</v>
          </cell>
          <cell r="J2" t="str">
            <v>Duration, hrs</v>
          </cell>
          <cell r="K2" t="str">
            <v>SiO2</v>
          </cell>
          <cell r="L2" t="str">
            <v>TiO2</v>
          </cell>
          <cell r="M2" t="str">
            <v>Al2O3</v>
          </cell>
          <cell r="N2" t="str">
            <v>Fe2O3</v>
          </cell>
          <cell r="O2" t="str">
            <v>FeO</v>
          </cell>
          <cell r="P2" t="str">
            <v>FeOt</v>
          </cell>
          <cell r="Q2" t="str">
            <v>MnO</v>
          </cell>
          <cell r="R2" t="str">
            <v>MgO</v>
          </cell>
          <cell r="S2" t="str">
            <v>CaO</v>
          </cell>
          <cell r="T2" t="str">
            <v>Na2O</v>
          </cell>
          <cell r="U2" t="str">
            <v>K2O</v>
          </cell>
          <cell r="V2" t="str">
            <v>P2O5</v>
          </cell>
          <cell r="W2" t="str">
            <v>Cr2O3</v>
          </cell>
          <cell r="X2" t="str">
            <v>H2O</v>
          </cell>
          <cell r="Y2" t="str">
            <v>FeO/MgO</v>
          </cell>
          <cell r="Z2" t="str">
            <v>CaO/Al2O3</v>
          </cell>
          <cell r="AA2" t="str">
            <v>Na2O+K2O</v>
          </cell>
          <cell r="AB2" t="str">
            <v>X_MgO(afm)</v>
          </cell>
          <cell r="AC2" t="str">
            <v>Y_FeO(afm)</v>
          </cell>
          <cell r="AD2" t="str">
            <v>GL_mg#</v>
          </cell>
          <cell r="AE2" t="str">
            <v>SiO2</v>
          </cell>
          <cell r="AF2" t="str">
            <v>TiO2</v>
          </cell>
          <cell r="AG2" t="str">
            <v>Al2O3</v>
          </cell>
          <cell r="AH2" t="str">
            <v>FeO</v>
          </cell>
          <cell r="AI2" t="str">
            <v>MnO</v>
          </cell>
          <cell r="AJ2" t="str">
            <v>MgO</v>
          </cell>
          <cell r="AK2" t="str">
            <v>CaO</v>
          </cell>
          <cell r="AL2" t="str">
            <v>Na2O</v>
          </cell>
          <cell r="AM2" t="str">
            <v>K2O</v>
          </cell>
          <cell r="AN2" t="str">
            <v>P2O5</v>
          </cell>
          <cell r="AO2" t="str">
            <v>Cr2O3</v>
          </cell>
          <cell r="AP2" t="str">
            <v>mg#</v>
          </cell>
          <cell r="AQ2" t="str">
            <v>Fo</v>
          </cell>
          <cell r="AR2" t="str">
            <v>OL</v>
          </cell>
          <cell r="AS2" t="str">
            <v>SiO2</v>
          </cell>
          <cell r="AT2" t="str">
            <v>TiO2</v>
          </cell>
          <cell r="AU2" t="str">
            <v>Al2O3</v>
          </cell>
          <cell r="AV2" t="str">
            <v>Fe2O3</v>
          </cell>
          <cell r="AW2" t="str">
            <v>FeO</v>
          </cell>
          <cell r="AX2" t="str">
            <v>MnO</v>
          </cell>
          <cell r="AY2" t="str">
            <v>MgO</v>
          </cell>
          <cell r="AZ2" t="str">
            <v>CaO</v>
          </cell>
          <cell r="BA2" t="str">
            <v>Na2O</v>
          </cell>
          <cell r="BB2" t="str">
            <v>K2O</v>
          </cell>
          <cell r="BC2" t="str">
            <v>P2O5</v>
          </cell>
          <cell r="BD2" t="str">
            <v>Cr2O3</v>
          </cell>
          <cell r="BE2" t="str">
            <v>AN</v>
          </cell>
          <cell r="BF2" t="str">
            <v>AB</v>
          </cell>
          <cell r="BG2" t="str">
            <v>ORT</v>
          </cell>
          <cell r="BH2" t="str">
            <v>PLAG</v>
          </cell>
          <cell r="BI2" t="str">
            <v>SiO2</v>
          </cell>
          <cell r="BJ2" t="str">
            <v>TiO2</v>
          </cell>
          <cell r="BK2" t="str">
            <v>Al2O3</v>
          </cell>
          <cell r="BL2" t="str">
            <v>Fe2O3</v>
          </cell>
          <cell r="BM2" t="str">
            <v>FeO</v>
          </cell>
          <cell r="BN2" t="str">
            <v>MnO</v>
          </cell>
          <cell r="BO2" t="str">
            <v>MgO</v>
          </cell>
          <cell r="BP2" t="str">
            <v>CaO</v>
          </cell>
          <cell r="BQ2" t="str">
            <v>Na2O</v>
          </cell>
          <cell r="BR2" t="str">
            <v>K2O</v>
          </cell>
          <cell r="BS2" t="str">
            <v>P2O5</v>
          </cell>
          <cell r="BT2" t="str">
            <v>Cr2O3</v>
          </cell>
          <cell r="BU2" t="str">
            <v>mg#</v>
          </cell>
          <cell r="BV2" t="str">
            <v>En</v>
          </cell>
          <cell r="BW2" t="str">
            <v>Wo</v>
          </cell>
          <cell r="BX2" t="str">
            <v>Fs</v>
          </cell>
          <cell r="BY2" t="str">
            <v>x_fs</v>
          </cell>
          <cell r="BZ2" t="str">
            <v>CPX</v>
          </cell>
          <cell r="CA2" t="str">
            <v>SiO2</v>
          </cell>
          <cell r="CB2" t="str">
            <v>TiO2</v>
          </cell>
          <cell r="CC2" t="str">
            <v>Al2O3</v>
          </cell>
          <cell r="CD2" t="str">
            <v>Fe2O3</v>
          </cell>
          <cell r="CE2" t="str">
            <v>FeO</v>
          </cell>
          <cell r="CF2" t="str">
            <v>MnO</v>
          </cell>
          <cell r="CG2" t="str">
            <v>MgO</v>
          </cell>
          <cell r="CH2" t="str">
            <v>CaO</v>
          </cell>
          <cell r="CI2" t="str">
            <v>Na2O</v>
          </cell>
          <cell r="CJ2" t="str">
            <v>K2O</v>
          </cell>
          <cell r="CK2" t="str">
            <v>P2O5</v>
          </cell>
          <cell r="CL2" t="str">
            <v>Cr2O3</v>
          </cell>
          <cell r="CM2" t="str">
            <v>mg#</v>
          </cell>
          <cell r="CN2" t="str">
            <v>En</v>
          </cell>
          <cell r="CO2" t="str">
            <v>Wo</v>
          </cell>
          <cell r="CP2" t="str">
            <v>Fs</v>
          </cell>
          <cell r="CQ2" t="str">
            <v>x_fs</v>
          </cell>
          <cell r="CR2" t="str">
            <v>OPX</v>
          </cell>
          <cell r="CS2" t="str">
            <v>SiO2</v>
          </cell>
          <cell r="CT2" t="str">
            <v>TiO2</v>
          </cell>
          <cell r="CU2" t="str">
            <v>Al2O3</v>
          </cell>
          <cell r="CV2" t="str">
            <v>Fe2O3</v>
          </cell>
          <cell r="CW2" t="str">
            <v>FeO</v>
          </cell>
          <cell r="CX2" t="str">
            <v>MnO</v>
          </cell>
          <cell r="CY2" t="str">
            <v>MgO</v>
          </cell>
          <cell r="CZ2" t="str">
            <v>CaO</v>
          </cell>
          <cell r="DA2" t="str">
            <v>Na2O</v>
          </cell>
          <cell r="DB2" t="str">
            <v>K2O</v>
          </cell>
          <cell r="DC2" t="str">
            <v>P2O5</v>
          </cell>
          <cell r="DD2" t="str">
            <v>Cr2O3</v>
          </cell>
          <cell r="DE2" t="str">
            <v>H2O</v>
          </cell>
          <cell r="DJ2" t="str">
            <v>Amph</v>
          </cell>
          <cell r="DK2" t="str">
            <v>SiO2</v>
          </cell>
          <cell r="DL2" t="str">
            <v>TiO2</v>
          </cell>
          <cell r="DM2" t="str">
            <v>Al2O3</v>
          </cell>
          <cell r="DN2" t="str">
            <v>Fe2O3</v>
          </cell>
          <cell r="DO2" t="str">
            <v>FeO</v>
          </cell>
          <cell r="DP2" t="str">
            <v>MnO</v>
          </cell>
          <cell r="DQ2" t="str">
            <v>MgO</v>
          </cell>
          <cell r="DR2" t="str">
            <v>CaO</v>
          </cell>
          <cell r="DS2" t="str">
            <v>Na2O</v>
          </cell>
          <cell r="DT2" t="str">
            <v>K2O</v>
          </cell>
          <cell r="DU2" t="str">
            <v>P2O5</v>
          </cell>
          <cell r="DV2" t="str">
            <v>Cr2O3</v>
          </cell>
          <cell r="DW2" t="str">
            <v>TI </v>
          </cell>
          <cell r="DX2" t="str">
            <v>AL</v>
          </cell>
          <cell r="DY2" t="str">
            <v>FE3</v>
          </cell>
          <cell r="DZ2" t="str">
            <v>FE2</v>
          </cell>
          <cell r="EA2" t="str">
            <v>MG</v>
          </cell>
          <cell r="EB2" t="str">
            <v>CR</v>
          </cell>
          <cell r="EC2" t="str">
            <v>SUM</v>
          </cell>
          <cell r="ED2" t="str">
            <v>X_Ti</v>
          </cell>
          <cell r="EE2" t="str">
            <v>X_Al</v>
          </cell>
          <cell r="EF2" t="str">
            <v>X_Fe3</v>
          </cell>
          <cell r="EG2" t="str">
            <v>X_Fe2</v>
          </cell>
          <cell r="EH2" t="str">
            <v>X_Mg</v>
          </cell>
          <cell r="EI2" t="str">
            <v>X_Cr</v>
          </cell>
          <cell r="EJ2" t="str">
            <v>X_FE3</v>
          </cell>
          <cell r="EK2" t="str">
            <v>X_FE2</v>
          </cell>
          <cell r="EL2" t="str">
            <v>SUM</v>
          </cell>
          <cell r="EM2" t="str">
            <v>AL$</v>
          </cell>
          <cell r="EN2" t="str">
            <v>FE$</v>
          </cell>
          <cell r="EO2" t="str">
            <v>CR$</v>
          </cell>
          <cell r="EP2" t="str">
            <v>MG$</v>
          </cell>
          <cell r="EQ2" t="str">
            <v>Cr/Fe</v>
          </cell>
          <cell r="ER2" t="str">
            <v>Mg#</v>
          </cell>
          <cell r="ES2" t="str">
            <v>Cr#</v>
          </cell>
          <cell r="ET2" t="str">
            <v>MG$100</v>
          </cell>
          <cell r="EU2" t="str">
            <v>X'USP</v>
          </cell>
          <cell r="EW2" t="str">
            <v>ILM</v>
          </cell>
          <cell r="EX2" t="str">
            <v>SiO2</v>
          </cell>
          <cell r="EY2" t="str">
            <v>TiO2</v>
          </cell>
          <cell r="EZ2" t="str">
            <v>Al2O3</v>
          </cell>
          <cell r="FA2" t="str">
            <v>Fe2O3</v>
          </cell>
          <cell r="FB2" t="str">
            <v>FeO</v>
          </cell>
          <cell r="FC2" t="str">
            <v>MnO</v>
          </cell>
          <cell r="FD2" t="str">
            <v>MgO</v>
          </cell>
          <cell r="FE2" t="str">
            <v>CaO</v>
          </cell>
          <cell r="FF2" t="str">
            <v>Na2O</v>
          </cell>
          <cell r="FG2" t="str">
            <v>K2O</v>
          </cell>
          <cell r="FH2" t="str">
            <v>P2O5</v>
          </cell>
          <cell r="FI2" t="str">
            <v>Cr2O3</v>
          </cell>
          <cell r="FJ2" t="str">
            <v>TI </v>
          </cell>
          <cell r="FK2" t="str">
            <v>AL</v>
          </cell>
          <cell r="FL2" t="str">
            <v>FE3</v>
          </cell>
          <cell r="FM2" t="str">
            <v>FE2</v>
          </cell>
          <cell r="FN2" t="str">
            <v>MG</v>
          </cell>
          <cell r="FO2" t="str">
            <v>CR</v>
          </cell>
          <cell r="FP2" t="str">
            <v>SUM</v>
          </cell>
          <cell r="FQ2" t="str">
            <v>X_Ti</v>
          </cell>
          <cell r="FR2" t="str">
            <v>X_Al</v>
          </cell>
          <cell r="FS2" t="str">
            <v>X_Fe</v>
          </cell>
          <cell r="FT2" t="str">
            <v>X_Mg</v>
          </cell>
          <cell r="FU2" t="str">
            <v>X_Cr</v>
          </cell>
          <cell r="FV2" t="str">
            <v>X_FE3</v>
          </cell>
          <cell r="FW2" t="str">
            <v>X_FE2</v>
          </cell>
          <cell r="FX2" t="str">
            <v>SUM</v>
          </cell>
          <cell r="FY2" t="str">
            <v>AL$</v>
          </cell>
          <cell r="FZ2" t="str">
            <v>FE$</v>
          </cell>
          <cell r="GA2" t="str">
            <v>CR$</v>
          </cell>
          <cell r="GB2" t="str">
            <v>MG$</v>
          </cell>
          <cell r="GC2" t="str">
            <v>Cr/Fe</v>
          </cell>
          <cell r="GD2" t="str">
            <v>Mg#</v>
          </cell>
          <cell r="GE2" t="str">
            <v>Cr#</v>
          </cell>
          <cell r="GF2" t="str">
            <v>MG$100</v>
          </cell>
          <cell r="GG2" t="str">
            <v>X'USP</v>
          </cell>
          <cell r="GK2" t="str">
            <v>SPIN</v>
          </cell>
          <cell r="GL2" t="str">
            <v>SiO2</v>
          </cell>
          <cell r="GM2" t="str">
            <v>TiO2</v>
          </cell>
          <cell r="GN2" t="str">
            <v>Al2O3</v>
          </cell>
          <cell r="GO2" t="str">
            <v>FeO</v>
          </cell>
          <cell r="GP2" t="str">
            <v>MnO</v>
          </cell>
          <cell r="GQ2" t="str">
            <v>MgO</v>
          </cell>
          <cell r="GR2" t="str">
            <v>CaO</v>
          </cell>
          <cell r="GS2" t="str">
            <v>Na2O</v>
          </cell>
          <cell r="GT2" t="str">
            <v>K2O</v>
          </cell>
          <cell r="GU2" t="str">
            <v>P2O5</v>
          </cell>
          <cell r="GV2" t="str">
            <v>Cr2O3</v>
          </cell>
          <cell r="GW2" t="str">
            <v>GRN</v>
          </cell>
          <cell r="GX2" t="str">
            <v>H2O, mol %</v>
          </cell>
          <cell r="GY2" t="str">
            <v>CO2, mol %</v>
          </cell>
          <cell r="GZ2" t="str">
            <v>CH4, mol%</v>
          </cell>
          <cell r="HA2" t="str">
            <v>H2, mol%</v>
          </cell>
        </row>
        <row r="3">
          <cell r="A3">
            <v>47</v>
          </cell>
          <cell r="B3">
            <v>7843</v>
          </cell>
          <cell r="C3">
            <v>10000</v>
          </cell>
          <cell r="D3">
            <v>10</v>
          </cell>
          <cell r="E3">
            <v>900</v>
          </cell>
          <cell r="F3" t="str">
            <v>ND</v>
          </cell>
          <cell r="G3" t="str">
            <v>Ag-Pd or Pt caps</v>
          </cell>
          <cell r="H3" t="str">
            <v>PC</v>
          </cell>
          <cell r="I3" t="str">
            <v>Piston-in, -10% P corr.</v>
          </cell>
          <cell r="J3">
            <v>24</v>
          </cell>
          <cell r="K3">
            <v>64.30999755859375</v>
          </cell>
          <cell r="M3">
            <v>23.290000915527344</v>
          </cell>
          <cell r="R3">
            <v>1.840000033378601</v>
          </cell>
          <cell r="S3">
            <v>10.5600004196167</v>
          </cell>
          <cell r="X3">
            <v>-1</v>
          </cell>
          <cell r="Y3">
            <v>0</v>
          </cell>
          <cell r="Z3">
            <v>0.45341348237459245</v>
          </cell>
          <cell r="AA3">
            <v>0</v>
          </cell>
          <cell r="AB3">
            <v>1</v>
          </cell>
          <cell r="AC3">
            <v>0</v>
          </cell>
          <cell r="AD3">
            <v>1</v>
          </cell>
          <cell r="BI3">
            <v>54.2599983215332</v>
          </cell>
          <cell r="BK3">
            <v>6.510000228881836</v>
          </cell>
          <cell r="BO3">
            <v>17.559999465942383</v>
          </cell>
          <cell r="BP3">
            <v>23.309999465942383</v>
          </cell>
          <cell r="CS3">
            <v>54.029998779296875</v>
          </cell>
          <cell r="CU3">
            <v>9.670000076293945</v>
          </cell>
          <cell r="CY3">
            <v>22.18000030517578</v>
          </cell>
          <cell r="CZ3">
            <v>12.819999694824219</v>
          </cell>
          <cell r="GX3">
            <v>100</v>
          </cell>
        </row>
        <row r="4">
          <cell r="A4">
            <v>47</v>
          </cell>
          <cell r="B4">
            <v>7844</v>
          </cell>
          <cell r="C4">
            <v>10000</v>
          </cell>
          <cell r="D4">
            <v>10</v>
          </cell>
          <cell r="E4">
            <v>850</v>
          </cell>
          <cell r="F4" t="str">
            <v>ND</v>
          </cell>
          <cell r="G4" t="str">
            <v>Ag-Pd or Pt caps</v>
          </cell>
          <cell r="H4" t="str">
            <v>PC</v>
          </cell>
          <cell r="I4" t="str">
            <v>Piston-in, -10% P corr.</v>
          </cell>
          <cell r="J4">
            <v>288</v>
          </cell>
          <cell r="K4">
            <v>66.61000061035156</v>
          </cell>
          <cell r="M4">
            <v>21.489999771118164</v>
          </cell>
          <cell r="R4">
            <v>2.0399999618530273</v>
          </cell>
          <cell r="S4">
            <v>9.859999656677246</v>
          </cell>
          <cell r="X4">
            <v>-1</v>
          </cell>
          <cell r="Y4">
            <v>0</v>
          </cell>
          <cell r="Z4">
            <v>0.45881804382002617</v>
          </cell>
          <cell r="AA4">
            <v>0</v>
          </cell>
          <cell r="AB4">
            <v>1</v>
          </cell>
          <cell r="AC4">
            <v>0</v>
          </cell>
          <cell r="AD4">
            <v>1</v>
          </cell>
          <cell r="CS4">
            <v>54.650001525878906</v>
          </cell>
          <cell r="CU4">
            <v>10.100000381469727</v>
          </cell>
          <cell r="CY4">
            <v>20.950000762939453</v>
          </cell>
          <cell r="CZ4">
            <v>12.770000457763672</v>
          </cell>
          <cell r="GX4">
            <v>100</v>
          </cell>
        </row>
        <row r="5">
          <cell r="A5">
            <v>47</v>
          </cell>
          <cell r="B5">
            <v>7845</v>
          </cell>
          <cell r="C5">
            <v>5000</v>
          </cell>
          <cell r="D5">
            <v>5</v>
          </cell>
          <cell r="E5">
            <v>900</v>
          </cell>
          <cell r="F5" t="str">
            <v>ND</v>
          </cell>
          <cell r="G5" t="str">
            <v>Ag-Pd or Pt caps</v>
          </cell>
          <cell r="H5" t="str">
            <v>PC</v>
          </cell>
          <cell r="I5" t="str">
            <v>Piston-in, -10% P corr.</v>
          </cell>
          <cell r="J5">
            <v>91</v>
          </cell>
          <cell r="K5">
            <v>69.16999816894531</v>
          </cell>
          <cell r="M5">
            <v>18.549999237060547</v>
          </cell>
          <cell r="R5">
            <v>3.25</v>
          </cell>
          <cell r="S5">
            <v>9.029999732971191</v>
          </cell>
          <cell r="X5">
            <v>-1</v>
          </cell>
          <cell r="Y5">
            <v>0</v>
          </cell>
          <cell r="Z5">
            <v>0.4867924584562999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CS5">
            <v>56.650001525878906</v>
          </cell>
          <cell r="CU5">
            <v>4.369999885559082</v>
          </cell>
          <cell r="CY5">
            <v>23.5</v>
          </cell>
          <cell r="CZ5">
            <v>12.34000015258789</v>
          </cell>
          <cell r="GX5">
            <v>100</v>
          </cell>
        </row>
        <row r="6">
          <cell r="A6">
            <v>47</v>
          </cell>
          <cell r="B6">
            <v>7846</v>
          </cell>
          <cell r="C6">
            <v>5000</v>
          </cell>
          <cell r="D6">
            <v>5</v>
          </cell>
          <cell r="E6">
            <v>850</v>
          </cell>
          <cell r="F6" t="str">
            <v>ND</v>
          </cell>
          <cell r="G6" t="str">
            <v>Ag-Pd or Pt caps</v>
          </cell>
          <cell r="H6" t="str">
            <v>PC</v>
          </cell>
          <cell r="I6" t="str">
            <v>Piston-in, -10% P corr.</v>
          </cell>
          <cell r="J6">
            <v>164</v>
          </cell>
          <cell r="K6">
            <v>72.5199966430664</v>
          </cell>
          <cell r="M6">
            <v>17.100000381469727</v>
          </cell>
          <cell r="R6">
            <v>2.690000057220459</v>
          </cell>
          <cell r="S6">
            <v>7.690000057220459</v>
          </cell>
          <cell r="X6">
            <v>-1</v>
          </cell>
          <cell r="Y6">
            <v>0</v>
          </cell>
          <cell r="Z6">
            <v>0.44970759565325297</v>
          </cell>
          <cell r="AA6">
            <v>0</v>
          </cell>
          <cell r="AB6">
            <v>1</v>
          </cell>
          <cell r="AC6">
            <v>0</v>
          </cell>
          <cell r="AD6">
            <v>1</v>
          </cell>
          <cell r="CA6">
            <v>57.0099983215332</v>
          </cell>
          <cell r="CC6">
            <v>2.430000066757202</v>
          </cell>
          <cell r="CG6">
            <v>37.130001068115234</v>
          </cell>
          <cell r="CH6">
            <v>0.27000001072883606</v>
          </cell>
          <cell r="CM6">
            <v>99.99999999999999</v>
          </cell>
          <cell r="CN6">
            <v>99.48002853143674</v>
          </cell>
          <cell r="CO6">
            <v>0.5199714685632522</v>
          </cell>
          <cell r="CP6">
            <v>0</v>
          </cell>
          <cell r="CQ6">
            <v>0.2599857342816261</v>
          </cell>
          <cell r="CR6">
            <v>1</v>
          </cell>
          <cell r="CS6">
            <v>55.7400016784668</v>
          </cell>
          <cell r="CU6">
            <v>6.96999979019165</v>
          </cell>
          <cell r="CY6">
            <v>20.68000030517578</v>
          </cell>
          <cell r="CZ6">
            <v>11.029999732971191</v>
          </cell>
          <cell r="GX6">
            <v>100</v>
          </cell>
        </row>
        <row r="7">
          <cell r="A7">
            <v>47</v>
          </cell>
          <cell r="B7">
            <v>7849</v>
          </cell>
          <cell r="C7">
            <v>5000</v>
          </cell>
          <cell r="D7">
            <v>5</v>
          </cell>
          <cell r="E7">
            <v>825</v>
          </cell>
          <cell r="F7" t="str">
            <v>ND</v>
          </cell>
          <cell r="G7" t="str">
            <v>Ag-Pd or Pt caps</v>
          </cell>
          <cell r="H7" t="str">
            <v>PC</v>
          </cell>
          <cell r="I7" t="str">
            <v>Piston-in, -10% P corr.</v>
          </cell>
          <cell r="J7">
            <v>119</v>
          </cell>
          <cell r="K7">
            <v>75.30999755859375</v>
          </cell>
          <cell r="M7">
            <v>15.729999542236328</v>
          </cell>
          <cell r="R7">
            <v>2.180000066757202</v>
          </cell>
          <cell r="S7">
            <v>6.78000020980835</v>
          </cell>
          <cell r="X7">
            <v>-1</v>
          </cell>
          <cell r="Y7">
            <v>0</v>
          </cell>
          <cell r="Z7">
            <v>0.4310235478140668</v>
          </cell>
          <cell r="AA7">
            <v>0</v>
          </cell>
          <cell r="AB7">
            <v>1</v>
          </cell>
          <cell r="AC7">
            <v>0</v>
          </cell>
          <cell r="AD7">
            <v>1</v>
          </cell>
          <cell r="CS7">
            <v>58.380001068115234</v>
          </cell>
          <cell r="CU7">
            <v>3.759999990463257</v>
          </cell>
          <cell r="CY7">
            <v>24.579999923706055</v>
          </cell>
          <cell r="CZ7">
            <v>12.8100004196167</v>
          </cell>
          <cell r="GX7">
            <v>100</v>
          </cell>
        </row>
        <row r="8">
          <cell r="A8">
            <v>47</v>
          </cell>
          <cell r="B8">
            <v>7852</v>
          </cell>
          <cell r="C8">
            <v>10000</v>
          </cell>
          <cell r="D8">
            <v>10</v>
          </cell>
          <cell r="E8">
            <v>770</v>
          </cell>
          <cell r="F8" t="str">
            <v>ND</v>
          </cell>
          <cell r="G8" t="str">
            <v>Ag-Pd or Pt caps</v>
          </cell>
          <cell r="H8" t="str">
            <v>PC</v>
          </cell>
          <cell r="I8" t="str">
            <v>Piston-in, -10% P corr.</v>
          </cell>
          <cell r="J8">
            <v>214</v>
          </cell>
          <cell r="K8">
            <v>74.48999786376953</v>
          </cell>
          <cell r="M8">
            <v>15.979999542236328</v>
          </cell>
          <cell r="R8">
            <v>1.3300000429153442</v>
          </cell>
          <cell r="S8">
            <v>8.1899995803833</v>
          </cell>
          <cell r="X8">
            <v>-1</v>
          </cell>
          <cell r="Y8">
            <v>0</v>
          </cell>
          <cell r="Z8">
            <v>0.5125156329783691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CS8">
            <v>56.810001373291016</v>
          </cell>
          <cell r="CU8">
            <v>6.440000057220459</v>
          </cell>
          <cell r="CY8">
            <v>23.3700008392334</v>
          </cell>
          <cell r="CZ8">
            <v>13.380000114440918</v>
          </cell>
          <cell r="GX8">
            <v>100</v>
          </cell>
        </row>
        <row r="9">
          <cell r="A9">
            <v>172</v>
          </cell>
          <cell r="B9">
            <v>7917</v>
          </cell>
          <cell r="C9">
            <v>10000</v>
          </cell>
          <cell r="D9">
            <v>10</v>
          </cell>
          <cell r="E9">
            <v>970</v>
          </cell>
          <cell r="F9" t="str">
            <v>ND</v>
          </cell>
          <cell r="G9" t="str">
            <v>Ag-Pd</v>
          </cell>
          <cell r="H9" t="str">
            <v>PC</v>
          </cell>
          <cell r="I9" t="str">
            <v>-10% P correction</v>
          </cell>
          <cell r="J9">
            <v>2</v>
          </cell>
          <cell r="K9">
            <v>63.29999923706055</v>
          </cell>
          <cell r="L9">
            <v>0.800000011920929</v>
          </cell>
          <cell r="M9">
            <v>18.200000762939453</v>
          </cell>
          <cell r="O9">
            <v>5.300000190734863</v>
          </cell>
          <cell r="P9">
            <v>5.300000190734863</v>
          </cell>
          <cell r="R9">
            <v>1.7999999523162842</v>
          </cell>
          <cell r="S9">
            <v>4.900000095367432</v>
          </cell>
          <cell r="T9">
            <v>2.9000000953674316</v>
          </cell>
          <cell r="U9">
            <v>2.299999952316284</v>
          </cell>
          <cell r="X9">
            <v>-1</v>
          </cell>
          <cell r="Y9">
            <v>2.944444628409402</v>
          </cell>
          <cell r="Z9">
            <v>0.26923076318465167</v>
          </cell>
          <cell r="AA9">
            <v>5.200000047683716</v>
          </cell>
          <cell r="AB9">
            <v>0.361788616152684</v>
          </cell>
          <cell r="AC9">
            <v>0.430894317768154</v>
          </cell>
          <cell r="AD9">
            <v>0.3770850619921095</v>
          </cell>
          <cell r="CS9">
            <v>44.79999923706055</v>
          </cell>
          <cell r="CT9">
            <v>2.700000047683716</v>
          </cell>
          <cell r="CU9">
            <v>13.600000381469727</v>
          </cell>
          <cell r="CW9">
            <v>14</v>
          </cell>
          <cell r="CY9">
            <v>12.800000190734863</v>
          </cell>
          <cell r="CZ9">
            <v>9.5</v>
          </cell>
          <cell r="DA9">
            <v>1.7999999523162842</v>
          </cell>
          <cell r="DB9">
            <v>0.699999988079071</v>
          </cell>
        </row>
        <row r="10">
          <cell r="A10">
            <v>172</v>
          </cell>
          <cell r="B10">
            <v>7918</v>
          </cell>
          <cell r="C10">
            <v>10000</v>
          </cell>
          <cell r="D10">
            <v>10</v>
          </cell>
          <cell r="E10">
            <v>900</v>
          </cell>
          <cell r="F10" t="str">
            <v>ND</v>
          </cell>
          <cell r="G10" t="str">
            <v>Ag-Pd</v>
          </cell>
          <cell r="H10" t="str">
            <v>PC</v>
          </cell>
          <cell r="I10" t="str">
            <v>-10% P correction</v>
          </cell>
          <cell r="J10">
            <v>4</v>
          </cell>
          <cell r="K10">
            <v>64.5</v>
          </cell>
          <cell r="L10">
            <v>0.5</v>
          </cell>
          <cell r="M10">
            <v>18.299999237060547</v>
          </cell>
          <cell r="O10">
            <v>4.300000190734863</v>
          </cell>
          <cell r="P10">
            <v>4.300000190734863</v>
          </cell>
          <cell r="R10">
            <v>1.899999976158142</v>
          </cell>
          <cell r="S10">
            <v>6.400000095367432</v>
          </cell>
          <cell r="T10">
            <v>3.5</v>
          </cell>
          <cell r="U10">
            <v>1.2999999523162842</v>
          </cell>
          <cell r="X10">
            <v>-1</v>
          </cell>
          <cell r="Y10">
            <v>2.263158023522503</v>
          </cell>
          <cell r="Z10">
            <v>0.34972679574796733</v>
          </cell>
          <cell r="AA10">
            <v>4.799999952316284</v>
          </cell>
          <cell r="AB10">
            <v>0.36818182069408</v>
          </cell>
          <cell r="AC10">
            <v>0.3909091040122606</v>
          </cell>
          <cell r="AD10">
            <v>0.4405869834700939</v>
          </cell>
          <cell r="CS10">
            <v>45.099998474121094</v>
          </cell>
          <cell r="CT10">
            <v>2.0999999046325684</v>
          </cell>
          <cell r="CU10">
            <v>13.699999809265137</v>
          </cell>
          <cell r="CW10">
            <v>13.600000381469727</v>
          </cell>
          <cell r="CY10">
            <v>11.699999809265137</v>
          </cell>
          <cell r="CZ10">
            <v>11</v>
          </cell>
          <cell r="DA10">
            <v>2.4000000953674316</v>
          </cell>
          <cell r="DB10">
            <v>0.5</v>
          </cell>
        </row>
        <row r="11">
          <cell r="A11">
            <v>172</v>
          </cell>
          <cell r="B11">
            <v>7919</v>
          </cell>
          <cell r="C11">
            <v>10000</v>
          </cell>
          <cell r="D11">
            <v>10</v>
          </cell>
          <cell r="E11">
            <v>900</v>
          </cell>
          <cell r="F11" t="str">
            <v>ND</v>
          </cell>
          <cell r="G11" t="str">
            <v>Ag-Pd</v>
          </cell>
          <cell r="H11" t="str">
            <v>PC</v>
          </cell>
          <cell r="I11" t="str">
            <v>-10% P correction</v>
          </cell>
          <cell r="J11">
            <v>9</v>
          </cell>
          <cell r="K11">
            <v>67.4000015258789</v>
          </cell>
          <cell r="L11">
            <v>0.20000000298023224</v>
          </cell>
          <cell r="M11">
            <v>18.899999618530273</v>
          </cell>
          <cell r="O11">
            <v>2.700000047683716</v>
          </cell>
          <cell r="P11">
            <v>2.700000047683716</v>
          </cell>
          <cell r="R11">
            <v>1.2000000476837158</v>
          </cell>
          <cell r="S11">
            <v>6</v>
          </cell>
          <cell r="T11">
            <v>3.0999999046325684</v>
          </cell>
          <cell r="U11">
            <v>1.399999976158142</v>
          </cell>
          <cell r="X11">
            <v>-1</v>
          </cell>
          <cell r="Y11">
            <v>2.2499999503294648</v>
          </cell>
          <cell r="Z11">
            <v>0.3174603238678044</v>
          </cell>
          <cell r="AA11">
            <v>4.4999998807907104</v>
          </cell>
          <cell r="AB11">
            <v>0.3035714379480096</v>
          </cell>
          <cell r="AC11">
            <v>0.3214285780175203</v>
          </cell>
          <cell r="AD11">
            <v>0.44202464439643957</v>
          </cell>
          <cell r="CS11">
            <v>44.5</v>
          </cell>
          <cell r="CT11">
            <v>2.0999999046325684</v>
          </cell>
          <cell r="CU11">
            <v>14.199999809265137</v>
          </cell>
          <cell r="CW11">
            <v>13</v>
          </cell>
          <cell r="CY11">
            <v>12.300000190734863</v>
          </cell>
          <cell r="CZ11">
            <v>10.800000190734863</v>
          </cell>
          <cell r="DA11">
            <v>2.5999999046325684</v>
          </cell>
          <cell r="DB11">
            <v>0.5</v>
          </cell>
        </row>
        <row r="12">
          <cell r="A12">
            <v>172</v>
          </cell>
          <cell r="B12">
            <v>7920</v>
          </cell>
          <cell r="C12">
            <v>10000</v>
          </cell>
          <cell r="D12">
            <v>10</v>
          </cell>
          <cell r="E12">
            <v>900</v>
          </cell>
          <cell r="F12" t="str">
            <v>ND</v>
          </cell>
          <cell r="G12" t="str">
            <v>Ag-Pd</v>
          </cell>
          <cell r="H12" t="str">
            <v>PC</v>
          </cell>
          <cell r="I12" t="str">
            <v>-10% P correction</v>
          </cell>
          <cell r="J12">
            <v>8</v>
          </cell>
          <cell r="K12">
            <v>66.5999984741211</v>
          </cell>
          <cell r="L12">
            <v>0.20000000298023224</v>
          </cell>
          <cell r="M12">
            <v>19</v>
          </cell>
          <cell r="O12">
            <v>2.5999999046325684</v>
          </cell>
          <cell r="P12">
            <v>2.5999999046325684</v>
          </cell>
          <cell r="R12">
            <v>1</v>
          </cell>
          <cell r="S12">
            <v>5.599999904632568</v>
          </cell>
          <cell r="T12">
            <v>4.099999904632568</v>
          </cell>
          <cell r="U12">
            <v>1.399999976158142</v>
          </cell>
          <cell r="X12">
            <v>-1</v>
          </cell>
          <cell r="Y12">
            <v>2.5999999046325684</v>
          </cell>
          <cell r="Z12">
            <v>0.29473683708592463</v>
          </cell>
          <cell r="AA12">
            <v>5.4999998807907104</v>
          </cell>
          <cell r="AB12">
            <v>0.2527472534670287</v>
          </cell>
          <cell r="AC12">
            <v>0.28571428197145077</v>
          </cell>
          <cell r="AD12">
            <v>0.4067226788988101</v>
          </cell>
          <cell r="CS12">
            <v>44</v>
          </cell>
          <cell r="CT12">
            <v>2.200000047683716</v>
          </cell>
          <cell r="CU12">
            <v>14.699999809265137</v>
          </cell>
          <cell r="CW12">
            <v>12.199999809265137</v>
          </cell>
          <cell r="CY12">
            <v>12.600000381469727</v>
          </cell>
          <cell r="CZ12">
            <v>11.199999809265137</v>
          </cell>
          <cell r="DA12">
            <v>2.5999999046325684</v>
          </cell>
          <cell r="DB12">
            <v>0.5</v>
          </cell>
        </row>
        <row r="13">
          <cell r="A13">
            <v>172</v>
          </cell>
          <cell r="B13">
            <v>7921</v>
          </cell>
          <cell r="C13">
            <v>10000</v>
          </cell>
          <cell r="D13">
            <v>10</v>
          </cell>
          <cell r="E13">
            <v>900</v>
          </cell>
          <cell r="F13" t="str">
            <v>ND</v>
          </cell>
          <cell r="G13" t="str">
            <v>Ag-Pd</v>
          </cell>
          <cell r="H13" t="str">
            <v>PC</v>
          </cell>
          <cell r="I13" t="str">
            <v>-10% P correction</v>
          </cell>
          <cell r="J13">
            <v>7.5</v>
          </cell>
          <cell r="K13">
            <v>64.19999694824219</v>
          </cell>
          <cell r="L13">
            <v>0.4000000059604645</v>
          </cell>
          <cell r="M13">
            <v>18.299999237060547</v>
          </cell>
          <cell r="O13">
            <v>3.799999952316284</v>
          </cell>
          <cell r="P13">
            <v>3.799999952316284</v>
          </cell>
          <cell r="R13">
            <v>2</v>
          </cell>
          <cell r="S13">
            <v>6.699999809265137</v>
          </cell>
          <cell r="T13">
            <v>4.099999904632568</v>
          </cell>
          <cell r="U13">
            <v>1.2999999523162842</v>
          </cell>
          <cell r="X13">
            <v>-1</v>
          </cell>
          <cell r="Y13">
            <v>1.899999976158142</v>
          </cell>
          <cell r="Z13">
            <v>0.3661202234203661</v>
          </cell>
          <cell r="AA13">
            <v>5.3999998569488525</v>
          </cell>
          <cell r="AB13">
            <v>0.3482142895156024</v>
          </cell>
          <cell r="AC13">
            <v>0.33928571580624095</v>
          </cell>
          <cell r="AD13">
            <v>0.48403721707362196</v>
          </cell>
          <cell r="CS13">
            <v>42.79999923706055</v>
          </cell>
          <cell r="CT13">
            <v>2.299999952316284</v>
          </cell>
          <cell r="CU13">
            <v>15.899999618530273</v>
          </cell>
          <cell r="CW13">
            <v>14.199999809265137</v>
          </cell>
          <cell r="CY13">
            <v>10.600000381469727</v>
          </cell>
          <cell r="CZ13">
            <v>11</v>
          </cell>
          <cell r="DA13">
            <v>2.700000047683716</v>
          </cell>
          <cell r="DB13">
            <v>0.6000000238418579</v>
          </cell>
        </row>
        <row r="14">
          <cell r="A14">
            <v>172</v>
          </cell>
          <cell r="B14">
            <v>7922</v>
          </cell>
          <cell r="C14">
            <v>10000</v>
          </cell>
          <cell r="D14">
            <v>10</v>
          </cell>
          <cell r="E14">
            <v>1020</v>
          </cell>
          <cell r="F14" t="str">
            <v>ND</v>
          </cell>
          <cell r="G14" t="str">
            <v>Ag-Pd</v>
          </cell>
          <cell r="H14" t="str">
            <v>PC</v>
          </cell>
          <cell r="I14" t="str">
            <v>-10% P correction</v>
          </cell>
          <cell r="J14">
            <v>5.5</v>
          </cell>
          <cell r="K14">
            <v>51.900001525878906</v>
          </cell>
          <cell r="L14">
            <v>1.399999976158142</v>
          </cell>
          <cell r="M14">
            <v>17.100000381469727</v>
          </cell>
          <cell r="O14">
            <v>9.199999809265137</v>
          </cell>
          <cell r="P14">
            <v>9.199999809265137</v>
          </cell>
          <cell r="R14">
            <v>5.800000190734863</v>
          </cell>
          <cell r="S14">
            <v>11.100000381469727</v>
          </cell>
          <cell r="T14">
            <v>2.700000047683716</v>
          </cell>
          <cell r="U14">
            <v>0.4000000059604645</v>
          </cell>
          <cell r="X14">
            <v>-1</v>
          </cell>
          <cell r="Y14">
            <v>1.5862068115034824</v>
          </cell>
          <cell r="Z14">
            <v>0.6491228148449721</v>
          </cell>
          <cell r="AA14">
            <v>3.1000000536441803</v>
          </cell>
          <cell r="AB14">
            <v>0.574585638925097</v>
          </cell>
          <cell r="AC14">
            <v>0.5082872807733968</v>
          </cell>
          <cell r="AD14">
            <v>0.5291258694601912</v>
          </cell>
          <cell r="CS14">
            <v>44.400001525878906</v>
          </cell>
          <cell r="CT14">
            <v>2.5</v>
          </cell>
          <cell r="CU14">
            <v>14.899999618530273</v>
          </cell>
          <cell r="CW14">
            <v>10.899999618530273</v>
          </cell>
          <cell r="CY14">
            <v>13.600000381469727</v>
          </cell>
          <cell r="CZ14">
            <v>10.399999618530273</v>
          </cell>
          <cell r="DA14">
            <v>2.9000000953674316</v>
          </cell>
          <cell r="DB14">
            <v>0.4000000059604645</v>
          </cell>
        </row>
        <row r="15">
          <cell r="A15">
            <v>172</v>
          </cell>
          <cell r="B15">
            <v>7923</v>
          </cell>
          <cell r="C15">
            <v>10000</v>
          </cell>
          <cell r="D15">
            <v>10</v>
          </cell>
          <cell r="E15">
            <v>1020</v>
          </cell>
          <cell r="F15" t="str">
            <v>ND</v>
          </cell>
          <cell r="G15" t="str">
            <v>Ag-Pd</v>
          </cell>
          <cell r="H15" t="str">
            <v>PC</v>
          </cell>
          <cell r="I15" t="str">
            <v>-10% P correction</v>
          </cell>
          <cell r="J15">
            <v>5.5</v>
          </cell>
          <cell r="K15">
            <v>51</v>
          </cell>
          <cell r="L15">
            <v>1.5</v>
          </cell>
          <cell r="M15">
            <v>19.200000762939453</v>
          </cell>
          <cell r="O15">
            <v>7.900000095367432</v>
          </cell>
          <cell r="P15">
            <v>7.900000095367432</v>
          </cell>
          <cell r="R15">
            <v>6.099999904632568</v>
          </cell>
          <cell r="S15">
            <v>10.5</v>
          </cell>
          <cell r="T15">
            <v>3</v>
          </cell>
          <cell r="U15">
            <v>0.5</v>
          </cell>
          <cell r="X15">
            <v>-1</v>
          </cell>
          <cell r="Y15">
            <v>1.2950820030944388</v>
          </cell>
          <cell r="Z15">
            <v>0.5468749782691408</v>
          </cell>
          <cell r="AA15">
            <v>3.5</v>
          </cell>
          <cell r="AB15">
            <v>0.5742857115609306</v>
          </cell>
          <cell r="AC15">
            <v>0.451428576878139</v>
          </cell>
          <cell r="AD15">
            <v>0.5791797314379402</v>
          </cell>
          <cell r="CS15">
            <v>44.900001525878906</v>
          </cell>
          <cell r="CT15">
            <v>2.5</v>
          </cell>
          <cell r="CU15">
            <v>14.300000190734863</v>
          </cell>
          <cell r="CW15">
            <v>9</v>
          </cell>
          <cell r="CY15">
            <v>14.800000190734863</v>
          </cell>
          <cell r="CZ15">
            <v>11.399999618530273</v>
          </cell>
          <cell r="DA15">
            <v>2.799999952316284</v>
          </cell>
          <cell r="DB15">
            <v>0.30000001192092896</v>
          </cell>
        </row>
        <row r="16">
          <cell r="A16">
            <v>172</v>
          </cell>
          <cell r="B16">
            <v>7924</v>
          </cell>
          <cell r="C16">
            <v>10000</v>
          </cell>
          <cell r="D16">
            <v>10</v>
          </cell>
          <cell r="E16">
            <v>1020</v>
          </cell>
          <cell r="F16" t="str">
            <v>ND</v>
          </cell>
          <cell r="G16" t="str">
            <v>Ag-Pd</v>
          </cell>
          <cell r="H16" t="str">
            <v>PC</v>
          </cell>
          <cell r="I16" t="str">
            <v>-10% P correction</v>
          </cell>
          <cell r="J16">
            <v>5.5</v>
          </cell>
          <cell r="K16">
            <v>50.900001525878906</v>
          </cell>
          <cell r="L16">
            <v>1.5</v>
          </cell>
          <cell r="M16">
            <v>19.5</v>
          </cell>
          <cell r="O16">
            <v>8</v>
          </cell>
          <cell r="P16">
            <v>8</v>
          </cell>
          <cell r="R16">
            <v>5.900000095367432</v>
          </cell>
          <cell r="S16">
            <v>10.600000381469727</v>
          </cell>
          <cell r="T16">
            <v>2.9000000953674316</v>
          </cell>
          <cell r="U16">
            <v>0.5</v>
          </cell>
          <cell r="X16">
            <v>-1</v>
          </cell>
          <cell r="Y16">
            <v>1.3559321814725813</v>
          </cell>
          <cell r="Z16">
            <v>0.5435897631522937</v>
          </cell>
          <cell r="AA16">
            <v>3.4000000953674316</v>
          </cell>
          <cell r="AB16">
            <v>0.5722543344635017</v>
          </cell>
          <cell r="AC16">
            <v>0.4624277405664109</v>
          </cell>
          <cell r="AD16">
            <v>0.5679499500404902</v>
          </cell>
          <cell r="CS16">
            <v>44.099998474121094</v>
          </cell>
          <cell r="CT16">
            <v>2.5999999046325684</v>
          </cell>
          <cell r="CU16">
            <v>15.5</v>
          </cell>
          <cell r="CW16">
            <v>8.800000190734863</v>
          </cell>
          <cell r="CY16">
            <v>14.800000190734863</v>
          </cell>
          <cell r="CZ16">
            <v>10.899999618530273</v>
          </cell>
          <cell r="DA16">
            <v>2.9000000953674316</v>
          </cell>
          <cell r="DB16">
            <v>0.4000000059604645</v>
          </cell>
        </row>
        <row r="17">
          <cell r="A17">
            <v>172</v>
          </cell>
          <cell r="B17">
            <v>7925</v>
          </cell>
          <cell r="C17">
            <v>10000</v>
          </cell>
          <cell r="D17">
            <v>10</v>
          </cell>
          <cell r="E17">
            <v>1020</v>
          </cell>
          <cell r="F17" t="str">
            <v>ND</v>
          </cell>
          <cell r="G17" t="str">
            <v>Ag-Pd</v>
          </cell>
          <cell r="H17" t="str">
            <v>PC</v>
          </cell>
          <cell r="I17" t="str">
            <v>-10% P correction</v>
          </cell>
          <cell r="J17">
            <v>5.5</v>
          </cell>
          <cell r="K17">
            <v>51.20000076293945</v>
          </cell>
          <cell r="L17">
            <v>1.5</v>
          </cell>
          <cell r="M17">
            <v>18.600000381469727</v>
          </cell>
          <cell r="O17">
            <v>8.600000381469727</v>
          </cell>
          <cell r="P17">
            <v>8.600000381469727</v>
          </cell>
          <cell r="R17">
            <v>5.5</v>
          </cell>
          <cell r="S17">
            <v>11</v>
          </cell>
          <cell r="T17">
            <v>2.700000047683716</v>
          </cell>
          <cell r="U17">
            <v>0.5</v>
          </cell>
          <cell r="X17">
            <v>-1</v>
          </cell>
          <cell r="Y17">
            <v>1.5636364329944958</v>
          </cell>
          <cell r="Z17">
            <v>0.5913978373333134</v>
          </cell>
          <cell r="AA17">
            <v>3.200000047683716</v>
          </cell>
          <cell r="AB17">
            <v>0.5664739854121735</v>
          </cell>
          <cell r="AC17">
            <v>0.4971098363082849</v>
          </cell>
          <cell r="AD17">
            <v>0.5326950004229007</v>
          </cell>
          <cell r="CS17">
            <v>42.900001525878906</v>
          </cell>
          <cell r="CT17">
            <v>2.700000047683716</v>
          </cell>
          <cell r="CU17">
            <v>15.899999618530273</v>
          </cell>
          <cell r="CW17">
            <v>10.899999618530273</v>
          </cell>
          <cell r="CY17">
            <v>13.5</v>
          </cell>
          <cell r="CZ17">
            <v>10.899999618530273</v>
          </cell>
          <cell r="DA17">
            <v>2.799999952316284</v>
          </cell>
          <cell r="DB17">
            <v>0.4000000059604645</v>
          </cell>
        </row>
        <row r="18">
          <cell r="A18">
            <v>197</v>
          </cell>
          <cell r="B18">
            <v>1996</v>
          </cell>
          <cell r="C18">
            <v>1</v>
          </cell>
          <cell r="D18">
            <v>0.001</v>
          </cell>
          <cell r="E18">
            <v>1026</v>
          </cell>
          <cell r="F18" t="str">
            <v>QFM</v>
          </cell>
          <cell r="G18" t="str">
            <v>Fe-presaturated Pt loop</v>
          </cell>
          <cell r="H18" t="str">
            <v>CO-CO2</v>
          </cell>
          <cell r="I18" t="str">
            <v>ZrO2 cell</v>
          </cell>
          <cell r="J18">
            <v>72</v>
          </cell>
          <cell r="K18">
            <v>50.29999923706055</v>
          </cell>
          <cell r="L18">
            <v>1.5299999713897705</v>
          </cell>
          <cell r="M18">
            <v>18.5</v>
          </cell>
          <cell r="O18">
            <v>7.579999923706055</v>
          </cell>
          <cell r="P18">
            <v>7.579999923706055</v>
          </cell>
          <cell r="Q18">
            <v>0.14000000059604645</v>
          </cell>
          <cell r="R18">
            <v>3.2799999713897705</v>
          </cell>
          <cell r="S18">
            <v>4.320000171661377</v>
          </cell>
          <cell r="T18">
            <v>6.510000228881836</v>
          </cell>
          <cell r="U18">
            <v>5.099999904632568</v>
          </cell>
          <cell r="V18">
            <v>2.690000057220459</v>
          </cell>
          <cell r="W18">
            <v>0</v>
          </cell>
          <cell r="Y18">
            <v>2.310975606653536</v>
          </cell>
          <cell r="Z18">
            <v>0.23351352279250687</v>
          </cell>
          <cell r="AA18">
            <v>11.610000133514404</v>
          </cell>
          <cell r="AB18">
            <v>0.3146417411767167</v>
          </cell>
          <cell r="AC18">
            <v>0.33733866996238177</v>
          </cell>
          <cell r="AD18">
            <v>0.4354402242103313</v>
          </cell>
          <cell r="AE18">
            <v>36</v>
          </cell>
          <cell r="AF18">
            <v>0.2199999988079071</v>
          </cell>
          <cell r="AG18">
            <v>0</v>
          </cell>
          <cell r="AH18">
            <v>28.299999237060547</v>
          </cell>
          <cell r="AI18">
            <v>0.5799999833106995</v>
          </cell>
          <cell r="AJ18">
            <v>32.29999923706055</v>
          </cell>
          <cell r="AK18">
            <v>0.5799999833106995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67.04423602967871</v>
          </cell>
          <cell r="AQ18">
            <v>66.02128091326703</v>
          </cell>
          <cell r="AR18">
            <v>1</v>
          </cell>
          <cell r="AS18">
            <v>57.79999923706055</v>
          </cell>
          <cell r="AT18">
            <v>0</v>
          </cell>
          <cell r="AU18">
            <v>25.299999237060547</v>
          </cell>
          <cell r="AV18">
            <v>0</v>
          </cell>
          <cell r="AW18">
            <v>0.800000011920929</v>
          </cell>
          <cell r="AX18">
            <v>0</v>
          </cell>
          <cell r="AY18">
            <v>0.14000000059604645</v>
          </cell>
          <cell r="AZ18">
            <v>7.429999828338623</v>
          </cell>
          <cell r="BA18">
            <v>6.130000114440918</v>
          </cell>
          <cell r="BB18">
            <v>1.4900000095367432</v>
          </cell>
          <cell r="BC18">
            <v>0</v>
          </cell>
          <cell r="BD18">
            <v>0</v>
          </cell>
          <cell r="BE18">
            <v>36.60634578501903</v>
          </cell>
          <cell r="BF18">
            <v>54.65306030960715</v>
          </cell>
          <cell r="BG18">
            <v>8.74059390537382</v>
          </cell>
          <cell r="BH18">
            <v>1</v>
          </cell>
          <cell r="BI18">
            <v>44.5</v>
          </cell>
          <cell r="BJ18">
            <v>3.6600000858306885</v>
          </cell>
          <cell r="BK18">
            <v>9.34000015258789</v>
          </cell>
          <cell r="BL18">
            <v>0</v>
          </cell>
          <cell r="BM18">
            <v>8.649999618530273</v>
          </cell>
          <cell r="BN18">
            <v>0.15000000596046448</v>
          </cell>
          <cell r="BO18">
            <v>11.5</v>
          </cell>
          <cell r="BP18">
            <v>20.100000381469727</v>
          </cell>
          <cell r="BQ18">
            <v>0.550000011920929</v>
          </cell>
          <cell r="BR18">
            <v>0.14000000059604645</v>
          </cell>
          <cell r="BS18">
            <v>0</v>
          </cell>
          <cell r="BT18">
            <v>0</v>
          </cell>
          <cell r="BU18">
            <v>70.32388099591215</v>
          </cell>
          <cell r="BV18">
            <v>37.336838091311385</v>
          </cell>
          <cell r="BW18">
            <v>46.907312903447774</v>
          </cell>
          <cell r="BX18">
            <v>15.755849005240828</v>
          </cell>
          <cell r="BY18">
            <v>39.20950545696471</v>
          </cell>
          <cell r="BZ18">
            <v>1</v>
          </cell>
          <cell r="CS18">
            <v>30.200000762939453</v>
          </cell>
          <cell r="CT18">
            <v>9.670000076293945</v>
          </cell>
          <cell r="CU18">
            <v>13.399999618530273</v>
          </cell>
          <cell r="CW18">
            <v>20.200000762939453</v>
          </cell>
          <cell r="CX18">
            <v>0.15000000596046448</v>
          </cell>
          <cell r="CY18">
            <v>13.199999809265137</v>
          </cell>
          <cell r="CZ18">
            <v>11.199999809265137</v>
          </cell>
          <cell r="DA18">
            <v>1.4199999570846558</v>
          </cell>
          <cell r="DB18">
            <v>0.09000000357627869</v>
          </cell>
          <cell r="DC18">
            <v>0</v>
          </cell>
          <cell r="DD18">
            <v>0</v>
          </cell>
          <cell r="EX18">
            <v>1.0199999809265137</v>
          </cell>
          <cell r="EY18">
            <v>23.100000381469727</v>
          </cell>
          <cell r="EZ18">
            <v>6.300000190734863</v>
          </cell>
          <cell r="FA18">
            <v>0</v>
          </cell>
          <cell r="FB18">
            <v>59.20000076293945</v>
          </cell>
          <cell r="FC18">
            <v>0.44999998807907104</v>
          </cell>
          <cell r="FD18">
            <v>6.630000114440918</v>
          </cell>
          <cell r="FE18">
            <v>0.4699999988079071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GK18">
            <v>1</v>
          </cell>
        </row>
        <row r="19">
          <cell r="A19">
            <v>249</v>
          </cell>
          <cell r="B19">
            <v>6595</v>
          </cell>
          <cell r="C19">
            <v>2200</v>
          </cell>
          <cell r="D19">
            <v>2.2</v>
          </cell>
          <cell r="E19">
            <v>922</v>
          </cell>
          <cell r="F19" t="str">
            <v>QFM</v>
          </cell>
          <cell r="G19" t="str">
            <v>Ag-Pd caps</v>
          </cell>
          <cell r="J19">
            <v>27</v>
          </cell>
          <cell r="K19">
            <v>62.900001525878906</v>
          </cell>
          <cell r="L19">
            <v>0.550000011920929</v>
          </cell>
          <cell r="M19">
            <v>16.299999237060547</v>
          </cell>
          <cell r="O19">
            <v>3.299999952316284</v>
          </cell>
          <cell r="P19">
            <v>3.299999952316284</v>
          </cell>
          <cell r="Q19">
            <v>0.05999999865889549</v>
          </cell>
          <cell r="R19">
            <v>1.2300000190734863</v>
          </cell>
          <cell r="S19">
            <v>4.090000152587891</v>
          </cell>
          <cell r="T19">
            <v>4.130000114440918</v>
          </cell>
          <cell r="U19">
            <v>1.1399999856948853</v>
          </cell>
          <cell r="V19">
            <v>0</v>
          </cell>
          <cell r="W19">
            <v>0</v>
          </cell>
          <cell r="X19">
            <v>-1</v>
          </cell>
          <cell r="Y19">
            <v>2.682926748897169</v>
          </cell>
          <cell r="Z19">
            <v>0.25092026650459276</v>
          </cell>
          <cell r="AA19">
            <v>5.270000100135803</v>
          </cell>
          <cell r="AB19">
            <v>0.2938775483889661</v>
          </cell>
          <cell r="AC19">
            <v>0.3367346865541982</v>
          </cell>
          <cell r="AD19">
            <v>0.3991693782507649</v>
          </cell>
          <cell r="CA19">
            <v>52.599998474121094</v>
          </cell>
          <cell r="CB19">
            <v>0.15000000596046448</v>
          </cell>
          <cell r="CC19">
            <v>0.9300000071525574</v>
          </cell>
          <cell r="CE19">
            <v>21.09000015258789</v>
          </cell>
          <cell r="CF19">
            <v>0.5899999737739563</v>
          </cell>
          <cell r="CG19">
            <v>24.059999465942383</v>
          </cell>
          <cell r="CH19">
            <v>0.9200000166893005</v>
          </cell>
          <cell r="CI19">
            <v>0.009999999776482582</v>
          </cell>
          <cell r="CM19">
            <v>67.03420984560987</v>
          </cell>
          <cell r="CN19">
            <v>65.82148798703939</v>
          </cell>
          <cell r="CO19">
            <v>1.8091089032951384</v>
          </cell>
          <cell r="CP19">
            <v>32.36940310966547</v>
          </cell>
          <cell r="CQ19">
            <v>33.27395756131304</v>
          </cell>
          <cell r="CR19">
            <v>1</v>
          </cell>
          <cell r="CS19">
            <v>44.040000915527344</v>
          </cell>
          <cell r="CT19">
            <v>1.809999942779541</v>
          </cell>
          <cell r="CU19">
            <v>10.930000305175781</v>
          </cell>
          <cell r="CW19">
            <v>12.390000343322754</v>
          </cell>
          <cell r="CX19">
            <v>0.20999999344348907</v>
          </cell>
          <cell r="CY19">
            <v>14.149999618530273</v>
          </cell>
          <cell r="CZ19">
            <v>10.869999885559082</v>
          </cell>
          <cell r="DA19">
            <v>2.369999885559082</v>
          </cell>
          <cell r="DB19">
            <v>0.27000001072883606</v>
          </cell>
          <cell r="DC19">
            <v>0</v>
          </cell>
          <cell r="DD19">
            <v>0</v>
          </cell>
        </row>
        <row r="20">
          <cell r="A20">
            <v>249</v>
          </cell>
          <cell r="B20">
            <v>6596</v>
          </cell>
          <cell r="C20">
            <v>2400</v>
          </cell>
          <cell r="D20">
            <v>2.4</v>
          </cell>
          <cell r="E20">
            <v>912</v>
          </cell>
          <cell r="F20" t="str">
            <v>QFM</v>
          </cell>
          <cell r="G20" t="str">
            <v>Ag-Pd caps</v>
          </cell>
          <cell r="J20">
            <v>24</v>
          </cell>
          <cell r="K20">
            <v>64.4000015258789</v>
          </cell>
          <cell r="L20">
            <v>0.550000011920929</v>
          </cell>
          <cell r="M20">
            <v>17</v>
          </cell>
          <cell r="O20">
            <v>3.5299999713897705</v>
          </cell>
          <cell r="P20">
            <v>3.5299999713897705</v>
          </cell>
          <cell r="Q20">
            <v>0.10000000149011612</v>
          </cell>
          <cell r="R20">
            <v>1.6699999570846558</v>
          </cell>
          <cell r="S20">
            <v>4.46999979019165</v>
          </cell>
          <cell r="T20">
            <v>4.610000133514404</v>
          </cell>
          <cell r="U20">
            <v>1.2200000286102295</v>
          </cell>
          <cell r="V20">
            <v>0</v>
          </cell>
          <cell r="W20">
            <v>0</v>
          </cell>
          <cell r="X20">
            <v>-1</v>
          </cell>
          <cell r="Y20">
            <v>2.1137724922772723</v>
          </cell>
          <cell r="Z20">
            <v>0.2629411641289206</v>
          </cell>
          <cell r="AA20">
            <v>5.830000162124634</v>
          </cell>
          <cell r="AB20">
            <v>0.3114233830067883</v>
          </cell>
          <cell r="AC20">
            <v>0.3200362595099534</v>
          </cell>
          <cell r="AD20">
            <v>0.4574796417268527</v>
          </cell>
          <cell r="CA20">
            <v>52.900001525878906</v>
          </cell>
          <cell r="CB20">
            <v>0.17000000178813934</v>
          </cell>
          <cell r="CC20">
            <v>0.800000011920929</v>
          </cell>
          <cell r="CE20">
            <v>20.809999465942383</v>
          </cell>
          <cell r="CF20">
            <v>0.6600000262260437</v>
          </cell>
          <cell r="CG20">
            <v>23.739999771118164</v>
          </cell>
          <cell r="CH20">
            <v>0.8899999856948853</v>
          </cell>
          <cell r="CI20">
            <v>0.009999999776482582</v>
          </cell>
          <cell r="CM20">
            <v>67.03368121041566</v>
          </cell>
          <cell r="CN20">
            <v>65.84428853014293</v>
          </cell>
          <cell r="CO20">
            <v>1.7743209962455841</v>
          </cell>
          <cell r="CP20">
            <v>32.3813904736115</v>
          </cell>
          <cell r="CQ20">
            <v>33.26855097173429</v>
          </cell>
          <cell r="CR20">
            <v>1</v>
          </cell>
          <cell r="CS20">
            <v>43.310001373291016</v>
          </cell>
          <cell r="CT20">
            <v>1.5</v>
          </cell>
          <cell r="CU20">
            <v>10.770000457763672</v>
          </cell>
          <cell r="CW20">
            <v>13.619999885559082</v>
          </cell>
          <cell r="CX20">
            <v>0.1899999976158142</v>
          </cell>
          <cell r="CY20">
            <v>13.359999656677246</v>
          </cell>
          <cell r="CZ20">
            <v>10.489999771118164</v>
          </cell>
          <cell r="DA20">
            <v>1.9700000286102295</v>
          </cell>
          <cell r="DB20">
            <v>0.3499999940395355</v>
          </cell>
          <cell r="DC20">
            <v>0</v>
          </cell>
          <cell r="DD20">
            <v>0.019999999552965164</v>
          </cell>
        </row>
        <row r="21">
          <cell r="A21">
            <v>249</v>
          </cell>
          <cell r="B21">
            <v>6597</v>
          </cell>
          <cell r="C21">
            <v>2400</v>
          </cell>
          <cell r="D21">
            <v>2.4</v>
          </cell>
          <cell r="E21">
            <v>900</v>
          </cell>
          <cell r="F21" t="str">
            <v>QFM</v>
          </cell>
          <cell r="G21" t="str">
            <v>Ag-Pd caps</v>
          </cell>
          <cell r="J21">
            <v>23</v>
          </cell>
          <cell r="K21">
            <v>62.099998474121094</v>
          </cell>
          <cell r="L21">
            <v>0.49000000953674316</v>
          </cell>
          <cell r="M21">
            <v>16.899999618530273</v>
          </cell>
          <cell r="O21">
            <v>2.809999942779541</v>
          </cell>
          <cell r="P21">
            <v>2.809999942779541</v>
          </cell>
          <cell r="Q21">
            <v>0.10999999940395355</v>
          </cell>
          <cell r="R21">
            <v>1.25</v>
          </cell>
          <cell r="S21">
            <v>4.650000095367432</v>
          </cell>
          <cell r="T21">
            <v>4.650000095367432</v>
          </cell>
          <cell r="U21">
            <v>0.8799999952316284</v>
          </cell>
          <cell r="V21">
            <v>0</v>
          </cell>
          <cell r="W21">
            <v>0</v>
          </cell>
          <cell r="X21">
            <v>-1</v>
          </cell>
          <cell r="Y21">
            <v>2.2479999542236326</v>
          </cell>
          <cell r="Z21">
            <v>0.2751479408478131</v>
          </cell>
          <cell r="AA21">
            <v>5.53000009059906</v>
          </cell>
          <cell r="AB21">
            <v>0.2768508823930006</v>
          </cell>
          <cell r="AC21">
            <v>0.2930135488007465</v>
          </cell>
          <cell r="AD21">
            <v>0.44224398730405023</v>
          </cell>
          <cell r="CA21">
            <v>52.79999923706055</v>
          </cell>
          <cell r="CB21">
            <v>0.15000000596046448</v>
          </cell>
          <cell r="CC21">
            <v>0.9599999785423279</v>
          </cell>
          <cell r="CE21">
            <v>21.25</v>
          </cell>
          <cell r="CF21">
            <v>0.6600000262260437</v>
          </cell>
          <cell r="CG21">
            <v>23.299999237060547</v>
          </cell>
          <cell r="CH21">
            <v>0.9599999785423279</v>
          </cell>
          <cell r="CI21">
            <v>0.019999999552965164</v>
          </cell>
          <cell r="CM21">
            <v>66.15205053342126</v>
          </cell>
          <cell r="CN21">
            <v>64.88094793403286</v>
          </cell>
          <cell r="CO21">
            <v>1.9214863169603789</v>
          </cell>
          <cell r="CP21">
            <v>33.19756574900677</v>
          </cell>
          <cell r="CQ21">
            <v>34.15830890748696</v>
          </cell>
          <cell r="CR21">
            <v>1</v>
          </cell>
          <cell r="CS21">
            <v>44.86000061035156</v>
          </cell>
          <cell r="CT21">
            <v>1.8700000047683716</v>
          </cell>
          <cell r="CU21">
            <v>11.199999809265137</v>
          </cell>
          <cell r="CW21">
            <v>10.020000457763672</v>
          </cell>
          <cell r="CX21">
            <v>0.10999999940395355</v>
          </cell>
          <cell r="CY21">
            <v>15.6899995803833</v>
          </cell>
          <cell r="CZ21">
            <v>10.9399995803833</v>
          </cell>
          <cell r="DA21">
            <v>2.0399999618530273</v>
          </cell>
          <cell r="DB21">
            <v>0.23000000417232513</v>
          </cell>
          <cell r="DC21">
            <v>0</v>
          </cell>
          <cell r="DD21">
            <v>0.03999999910593033</v>
          </cell>
        </row>
        <row r="22">
          <cell r="A22">
            <v>249</v>
          </cell>
          <cell r="B22">
            <v>6599</v>
          </cell>
          <cell r="C22">
            <v>1800</v>
          </cell>
          <cell r="D22">
            <v>1.8</v>
          </cell>
          <cell r="E22">
            <v>916</v>
          </cell>
          <cell r="F22" t="str">
            <v>QFM</v>
          </cell>
          <cell r="G22" t="str">
            <v>Ag-Pd caps</v>
          </cell>
          <cell r="J22">
            <v>43</v>
          </cell>
          <cell r="K22">
            <v>64</v>
          </cell>
          <cell r="L22">
            <v>0.5400000214576721</v>
          </cell>
          <cell r="M22">
            <v>15.899999618530273</v>
          </cell>
          <cell r="O22">
            <v>3.299999952316284</v>
          </cell>
          <cell r="P22">
            <v>3.299999952316284</v>
          </cell>
          <cell r="Q22">
            <v>0.10000000149011612</v>
          </cell>
          <cell r="R22">
            <v>1.4900000095367432</v>
          </cell>
          <cell r="S22">
            <v>3.9700000286102295</v>
          </cell>
          <cell r="T22">
            <v>4.699999809265137</v>
          </cell>
          <cell r="U22">
            <v>1.1399999856948853</v>
          </cell>
          <cell r="V22">
            <v>0</v>
          </cell>
          <cell r="W22">
            <v>0</v>
          </cell>
          <cell r="X22">
            <v>-1</v>
          </cell>
          <cell r="Y22">
            <v>2.214765054493046</v>
          </cell>
          <cell r="Z22">
            <v>0.24968554238098775</v>
          </cell>
          <cell r="AA22">
            <v>5.839999794960022</v>
          </cell>
          <cell r="AB22">
            <v>0.2953904099275615</v>
          </cell>
          <cell r="AC22">
            <v>0.31044214748934745</v>
          </cell>
          <cell r="AD22">
            <v>0.44592104380749575</v>
          </cell>
          <cell r="AS22">
            <v>53</v>
          </cell>
          <cell r="AT22">
            <v>0</v>
          </cell>
          <cell r="AU22">
            <v>29.600000381469727</v>
          </cell>
          <cell r="AW22">
            <v>0.2800000011920929</v>
          </cell>
          <cell r="AX22">
            <v>0</v>
          </cell>
          <cell r="AY22">
            <v>0.029999999329447746</v>
          </cell>
          <cell r="AZ22">
            <v>12.670000076293945</v>
          </cell>
          <cell r="BA22">
            <v>4.449999809265137</v>
          </cell>
          <cell r="BB22">
            <v>0.07999999821186066</v>
          </cell>
          <cell r="BE22">
            <v>60.860666430233046</v>
          </cell>
          <cell r="BF22">
            <v>38.68178504310471</v>
          </cell>
          <cell r="BG22">
            <v>0.45754852666224366</v>
          </cell>
          <cell r="BH22">
            <v>1</v>
          </cell>
          <cell r="CA22">
            <v>52.79999923706055</v>
          </cell>
          <cell r="CB22">
            <v>0.11999999731779099</v>
          </cell>
          <cell r="CC22">
            <v>0.5400000214576721</v>
          </cell>
          <cell r="CE22">
            <v>20.719999313354492</v>
          </cell>
          <cell r="CF22">
            <v>0.6899999976158142</v>
          </cell>
          <cell r="CG22">
            <v>23.540000915527344</v>
          </cell>
          <cell r="CH22">
            <v>1.0399999618530273</v>
          </cell>
          <cell r="CI22">
            <v>0.009999999776482582</v>
          </cell>
          <cell r="CM22">
            <v>66.94243846561197</v>
          </cell>
          <cell r="CN22">
            <v>65.54896404308747</v>
          </cell>
          <cell r="CO22">
            <v>2.081600931284164</v>
          </cell>
          <cell r="CP22">
            <v>32.369435025628356</v>
          </cell>
          <cell r="CQ22">
            <v>33.410235491270434</v>
          </cell>
          <cell r="CR22">
            <v>1</v>
          </cell>
          <cell r="CS22">
            <v>43.43000030517578</v>
          </cell>
          <cell r="CT22">
            <v>1.8300000429153442</v>
          </cell>
          <cell r="CU22">
            <v>10.649999618530273</v>
          </cell>
          <cell r="CW22">
            <v>12.760000228881836</v>
          </cell>
          <cell r="CX22">
            <v>0.17000000178813934</v>
          </cell>
          <cell r="CY22">
            <v>14.130000114440918</v>
          </cell>
          <cell r="CZ22">
            <v>10.6899995803833</v>
          </cell>
          <cell r="DA22">
            <v>2.0399999618530273</v>
          </cell>
          <cell r="DB22">
            <v>0.2800000011920929</v>
          </cell>
          <cell r="DC22">
            <v>0</v>
          </cell>
          <cell r="DD22">
            <v>0.029999999329447746</v>
          </cell>
        </row>
        <row r="23">
          <cell r="A23">
            <v>249</v>
          </cell>
          <cell r="B23">
            <v>6604</v>
          </cell>
          <cell r="C23">
            <v>2000</v>
          </cell>
          <cell r="D23">
            <v>2</v>
          </cell>
          <cell r="E23">
            <v>910</v>
          </cell>
          <cell r="F23" t="str">
            <v>GCH</v>
          </cell>
          <cell r="G23" t="str">
            <v>Ag-Pd caps</v>
          </cell>
          <cell r="J23">
            <v>24</v>
          </cell>
          <cell r="K23">
            <v>64.69999694824219</v>
          </cell>
          <cell r="L23">
            <v>0.5400000214576721</v>
          </cell>
          <cell r="M23">
            <v>15.800000190734863</v>
          </cell>
          <cell r="O23">
            <v>3.0399999618530273</v>
          </cell>
          <cell r="P23">
            <v>3.0399999618530273</v>
          </cell>
          <cell r="Q23">
            <v>0</v>
          </cell>
          <cell r="R23">
            <v>1.0399999618530273</v>
          </cell>
          <cell r="S23">
            <v>3.690000057220459</v>
          </cell>
          <cell r="T23">
            <v>4.78000020980835</v>
          </cell>
          <cell r="U23">
            <v>1.2400000095367432</v>
          </cell>
          <cell r="V23">
            <v>0</v>
          </cell>
          <cell r="W23">
            <v>0</v>
          </cell>
          <cell r="X23">
            <v>-1</v>
          </cell>
          <cell r="Y23">
            <v>2.9230769936149668</v>
          </cell>
          <cell r="Z23">
            <v>0.23354430459971</v>
          </cell>
          <cell r="AA23">
            <v>6.020000219345093</v>
          </cell>
          <cell r="AB23">
            <v>0.25346533727931025</v>
          </cell>
          <cell r="AC23">
            <v>0.30099009096990587</v>
          </cell>
          <cell r="AD23">
            <v>0.37879739722451006</v>
          </cell>
          <cell r="AS23">
            <v>54.29999923706055</v>
          </cell>
          <cell r="AT23">
            <v>0</v>
          </cell>
          <cell r="AU23">
            <v>28.5</v>
          </cell>
          <cell r="AW23">
            <v>0.27000001072883606</v>
          </cell>
          <cell r="AX23">
            <v>0</v>
          </cell>
          <cell r="AY23">
            <v>0.03999999910593033</v>
          </cell>
          <cell r="AZ23">
            <v>11.539999961853027</v>
          </cell>
          <cell r="BA23">
            <v>4.960000038146973</v>
          </cell>
          <cell r="BB23">
            <v>0.11999999731779099</v>
          </cell>
          <cell r="BE23">
            <v>55.86058235024236</v>
          </cell>
          <cell r="BF23">
            <v>43.44779694558018</v>
          </cell>
          <cell r="BG23">
            <v>0.6916207041774598</v>
          </cell>
          <cell r="BH23">
            <v>1</v>
          </cell>
          <cell r="CA23">
            <v>52.599998474121094</v>
          </cell>
          <cell r="CB23">
            <v>0.14000000059604645</v>
          </cell>
          <cell r="CC23">
            <v>0.8700000047683716</v>
          </cell>
          <cell r="CE23">
            <v>20.649999618530273</v>
          </cell>
          <cell r="CF23">
            <v>0.5199999809265137</v>
          </cell>
          <cell r="CG23">
            <v>23.850000381469727</v>
          </cell>
          <cell r="CH23">
            <v>0.9800000190734863</v>
          </cell>
          <cell r="CI23">
            <v>0.009999999776482582</v>
          </cell>
          <cell r="CM23">
            <v>67.30582741210067</v>
          </cell>
          <cell r="CN23">
            <v>65.99393215928414</v>
          </cell>
          <cell r="CO23">
            <v>1.9491555237617821</v>
          </cell>
          <cell r="CP23">
            <v>32.05691231695408</v>
          </cell>
          <cell r="CQ23">
            <v>33.03149007883498</v>
          </cell>
          <cell r="CR23">
            <v>1</v>
          </cell>
          <cell r="CS23">
            <v>43.630001068115234</v>
          </cell>
          <cell r="CT23">
            <v>1.8899999856948853</v>
          </cell>
          <cell r="CU23">
            <v>10.680000305175781</v>
          </cell>
          <cell r="CW23">
            <v>12.729999542236328</v>
          </cell>
          <cell r="CX23">
            <v>0.20999999344348907</v>
          </cell>
          <cell r="CY23">
            <v>13.880000114440918</v>
          </cell>
          <cell r="CZ23">
            <v>10.779999732971191</v>
          </cell>
          <cell r="DA23">
            <v>1.9700000286102295</v>
          </cell>
          <cell r="DB23">
            <v>0.2800000011920929</v>
          </cell>
          <cell r="DC23">
            <v>0</v>
          </cell>
          <cell r="DD23">
            <v>0.009999999776482582</v>
          </cell>
          <cell r="GX23">
            <v>100</v>
          </cell>
        </row>
        <row r="24">
          <cell r="A24">
            <v>249</v>
          </cell>
          <cell r="B24">
            <v>6606</v>
          </cell>
          <cell r="C24">
            <v>2300</v>
          </cell>
          <cell r="D24">
            <v>2.3</v>
          </cell>
          <cell r="E24">
            <v>875</v>
          </cell>
          <cell r="F24" t="str">
            <v>QFM</v>
          </cell>
          <cell r="G24" t="str">
            <v>Ag-Pd caps</v>
          </cell>
          <cell r="J24">
            <v>24</v>
          </cell>
          <cell r="K24">
            <v>71.4000015258789</v>
          </cell>
          <cell r="L24">
            <v>0.41999998688697815</v>
          </cell>
          <cell r="M24">
            <v>13.300000190734863</v>
          </cell>
          <cell r="O24">
            <v>2.3299999237060547</v>
          </cell>
          <cell r="P24">
            <v>2.3299999237060547</v>
          </cell>
          <cell r="Q24">
            <v>0.019999999552965164</v>
          </cell>
          <cell r="R24">
            <v>0.3199999928474426</v>
          </cell>
          <cell r="S24">
            <v>1.9500000476837158</v>
          </cell>
          <cell r="T24">
            <v>4.309999942779541</v>
          </cell>
          <cell r="U24">
            <v>1.7599999904632568</v>
          </cell>
          <cell r="V24">
            <v>0</v>
          </cell>
          <cell r="W24">
            <v>0</v>
          </cell>
          <cell r="X24">
            <v>-1</v>
          </cell>
          <cell r="Y24">
            <v>7.281249924330039</v>
          </cell>
          <cell r="Z24">
            <v>0.14661654283600223</v>
          </cell>
          <cell r="AA24">
            <v>6.069999933242798</v>
          </cell>
          <cell r="AB24">
            <v>0.17029816287613359</v>
          </cell>
          <cell r="AC24">
            <v>0.26720183071568343</v>
          </cell>
          <cell r="AD24">
            <v>0.19665686910799807</v>
          </cell>
          <cell r="AS24">
            <v>55.599998474121094</v>
          </cell>
          <cell r="AT24">
            <v>0</v>
          </cell>
          <cell r="AU24">
            <v>28.100000381469727</v>
          </cell>
          <cell r="AW24">
            <v>0.3400000035762787</v>
          </cell>
          <cell r="AX24">
            <v>0</v>
          </cell>
          <cell r="AY24">
            <v>0.019999999552965164</v>
          </cell>
          <cell r="AZ24">
            <v>10.520000457763672</v>
          </cell>
          <cell r="BA24">
            <v>5.389999866485596</v>
          </cell>
          <cell r="BB24">
            <v>0.15000000596046448</v>
          </cell>
          <cell r="BE24">
            <v>51.436434987976064</v>
          </cell>
          <cell r="BF24">
            <v>47.69032530384599</v>
          </cell>
          <cell r="BG24">
            <v>0.8732397081779482</v>
          </cell>
          <cell r="BH24">
            <v>1</v>
          </cell>
          <cell r="CA24">
            <v>52.900001525878906</v>
          </cell>
          <cell r="CB24">
            <v>0.15000000596046448</v>
          </cell>
          <cell r="CC24">
            <v>0.6499999761581421</v>
          </cell>
          <cell r="CE24">
            <v>19.959999084472656</v>
          </cell>
          <cell r="CF24">
            <v>0.5899999737739563</v>
          </cell>
          <cell r="CG24">
            <v>24.1299991607666</v>
          </cell>
          <cell r="CH24">
            <v>1.0499999523162842</v>
          </cell>
          <cell r="CI24">
            <v>0</v>
          </cell>
          <cell r="CM24">
            <v>68.30245885445953</v>
          </cell>
          <cell r="CN24">
            <v>66.87379816762748</v>
          </cell>
          <cell r="CO24">
            <v>2.091668017217755</v>
          </cell>
          <cell r="CP24">
            <v>31.034533815154774</v>
          </cell>
          <cell r="CQ24">
            <v>32.08036782376365</v>
          </cell>
          <cell r="CR24">
            <v>1</v>
          </cell>
          <cell r="CS24">
            <v>44.13999938964844</v>
          </cell>
          <cell r="CT24">
            <v>1.4800000190734863</v>
          </cell>
          <cell r="CU24">
            <v>9.899999618530273</v>
          </cell>
          <cell r="CW24">
            <v>13.029999732971191</v>
          </cell>
          <cell r="CX24">
            <v>0.23999999463558197</v>
          </cell>
          <cell r="CY24">
            <v>13.850000381469727</v>
          </cell>
          <cell r="CZ24">
            <v>10.899999618530273</v>
          </cell>
          <cell r="DA24">
            <v>2.140000104904175</v>
          </cell>
          <cell r="DB24">
            <v>0.27000001072883606</v>
          </cell>
          <cell r="DC24">
            <v>0</v>
          </cell>
          <cell r="DD24">
            <v>0</v>
          </cell>
          <cell r="GX24">
            <v>100</v>
          </cell>
        </row>
        <row r="25">
          <cell r="A25">
            <v>249</v>
          </cell>
          <cell r="B25">
            <v>6610</v>
          </cell>
          <cell r="C25">
            <v>2100</v>
          </cell>
          <cell r="D25">
            <v>2.1</v>
          </cell>
          <cell r="E25">
            <v>922</v>
          </cell>
          <cell r="F25" t="str">
            <v>NNO</v>
          </cell>
          <cell r="G25" t="str">
            <v>Ag-Pd caps</v>
          </cell>
          <cell r="J25">
            <v>30</v>
          </cell>
          <cell r="K25">
            <v>62</v>
          </cell>
          <cell r="L25">
            <v>0.47999998927116394</v>
          </cell>
          <cell r="M25">
            <v>16.799999237060547</v>
          </cell>
          <cell r="O25">
            <v>3.4700000286102295</v>
          </cell>
          <cell r="P25">
            <v>3.4700000286102295</v>
          </cell>
          <cell r="Q25">
            <v>0.029999999329447746</v>
          </cell>
          <cell r="R25">
            <v>1.3700000047683716</v>
          </cell>
          <cell r="S25">
            <v>4.21999979019165</v>
          </cell>
          <cell r="T25">
            <v>4.71999979019165</v>
          </cell>
          <cell r="U25">
            <v>1.2200000286102295</v>
          </cell>
          <cell r="V25">
            <v>0</v>
          </cell>
          <cell r="W25">
            <v>0</v>
          </cell>
          <cell r="X25">
            <v>-1</v>
          </cell>
          <cell r="Y25">
            <v>2.5328467273961133</v>
          </cell>
          <cell r="Z25">
            <v>0.2511904751092127</v>
          </cell>
          <cell r="AA25">
            <v>5.93999981880188</v>
          </cell>
          <cell r="AB25">
            <v>0.28803340089521756</v>
          </cell>
          <cell r="AC25">
            <v>0.32189240038888767</v>
          </cell>
          <cell r="AD25">
            <v>0.4130519789951453</v>
          </cell>
          <cell r="CA25">
            <v>52.599998474121094</v>
          </cell>
          <cell r="CB25">
            <v>0.11999999731779099</v>
          </cell>
          <cell r="CC25">
            <v>0.7599999904632568</v>
          </cell>
          <cell r="CE25">
            <v>20.459999084472656</v>
          </cell>
          <cell r="CF25">
            <v>0.6800000071525574</v>
          </cell>
          <cell r="CG25">
            <v>23.65999984741211</v>
          </cell>
          <cell r="CH25">
            <v>0.9599999785423279</v>
          </cell>
          <cell r="CI25">
            <v>0.009999999776482582</v>
          </cell>
          <cell r="CM25">
            <v>67.33322232144909</v>
          </cell>
          <cell r="CN25">
            <v>66.03641877151632</v>
          </cell>
          <cell r="CO25">
            <v>1.9259490415322977</v>
          </cell>
          <cell r="CP25">
            <v>32.037632186951384</v>
          </cell>
          <cell r="CQ25">
            <v>33.00060670771753</v>
          </cell>
          <cell r="CR25">
            <v>1</v>
          </cell>
          <cell r="CS25">
            <v>44.470001220703125</v>
          </cell>
          <cell r="CT25">
            <v>1.8799999952316284</v>
          </cell>
          <cell r="CU25">
            <v>9.890000343322754</v>
          </cell>
          <cell r="CW25">
            <v>12.460000038146973</v>
          </cell>
          <cell r="CX25">
            <v>0.20999999344348907</v>
          </cell>
          <cell r="CY25">
            <v>14.109999656677246</v>
          </cell>
          <cell r="CZ25">
            <v>11.029999732971191</v>
          </cell>
          <cell r="DA25">
            <v>2.259999990463257</v>
          </cell>
          <cell r="DB25">
            <v>0.2800000011920929</v>
          </cell>
          <cell r="DC25">
            <v>0</v>
          </cell>
          <cell r="DD25">
            <v>0</v>
          </cell>
          <cell r="GX25">
            <v>100</v>
          </cell>
        </row>
        <row r="26">
          <cell r="A26">
            <v>251</v>
          </cell>
          <cell r="B26">
            <v>6642</v>
          </cell>
          <cell r="C26">
            <v>15000</v>
          </cell>
          <cell r="D26">
            <v>15</v>
          </cell>
          <cell r="E26">
            <v>800</v>
          </cell>
          <cell r="F26" t="str">
            <v>ND</v>
          </cell>
          <cell r="G26" t="str">
            <v>Au caps</v>
          </cell>
          <cell r="H26" t="str">
            <v>1/2" PC</v>
          </cell>
          <cell r="I26" t="str">
            <v>Piston-out, no P corr.</v>
          </cell>
          <cell r="J26">
            <v>24</v>
          </cell>
          <cell r="K26">
            <v>73.29000091552734</v>
          </cell>
          <cell r="L26">
            <v>0.2199999988079071</v>
          </cell>
          <cell r="M26">
            <v>16.190000534057617</v>
          </cell>
          <cell r="O26">
            <v>1.1699999570846558</v>
          </cell>
          <cell r="P26">
            <v>1.1699999570846558</v>
          </cell>
          <cell r="Q26">
            <v>0.09000000357627869</v>
          </cell>
          <cell r="R26">
            <v>0.3100000023841858</v>
          </cell>
          <cell r="S26">
            <v>2.809999942779541</v>
          </cell>
          <cell r="T26">
            <v>3.640000104904175</v>
          </cell>
          <cell r="U26">
            <v>2.259999990463257</v>
          </cell>
          <cell r="X26">
            <v>-1</v>
          </cell>
          <cell r="Y26">
            <v>3.774193380923476</v>
          </cell>
          <cell r="Z26">
            <v>0.1735639190911926</v>
          </cell>
          <cell r="AA26">
            <v>5.900000095367432</v>
          </cell>
          <cell r="AB26">
            <v>0.12127370925153326</v>
          </cell>
          <cell r="AC26">
            <v>0.15853657837277788</v>
          </cell>
          <cell r="AD26">
            <v>0.32077649225145394</v>
          </cell>
          <cell r="CS26">
            <v>45.09000015258789</v>
          </cell>
          <cell r="CT26">
            <v>1.0199999809265137</v>
          </cell>
          <cell r="CU26">
            <v>14.420000076293945</v>
          </cell>
          <cell r="CW26">
            <v>12.550000190734863</v>
          </cell>
          <cell r="CX26">
            <v>0.17000000178813934</v>
          </cell>
          <cell r="CY26">
            <v>12.25</v>
          </cell>
          <cell r="CZ26">
            <v>8.569999694824219</v>
          </cell>
          <cell r="DA26">
            <v>2.7100000381469727</v>
          </cell>
          <cell r="DB26">
            <v>0.5400000214576721</v>
          </cell>
        </row>
        <row r="27">
          <cell r="A27">
            <v>251</v>
          </cell>
          <cell r="B27">
            <v>6643</v>
          </cell>
          <cell r="C27">
            <v>15000</v>
          </cell>
          <cell r="D27">
            <v>15</v>
          </cell>
          <cell r="E27">
            <v>775</v>
          </cell>
          <cell r="F27" t="str">
            <v>ND</v>
          </cell>
          <cell r="G27" t="str">
            <v>Au caps</v>
          </cell>
          <cell r="H27" t="str">
            <v>1/2" PC</v>
          </cell>
          <cell r="I27" t="str">
            <v>Piston-out, no P corr.</v>
          </cell>
          <cell r="J27">
            <v>48.5</v>
          </cell>
          <cell r="K27">
            <v>74.16000366210938</v>
          </cell>
          <cell r="L27">
            <v>0.15000000596046448</v>
          </cell>
          <cell r="M27">
            <v>16.040000915527344</v>
          </cell>
          <cell r="O27">
            <v>1.0099999904632568</v>
          </cell>
          <cell r="P27">
            <v>1.0099999904632568</v>
          </cell>
          <cell r="Q27">
            <v>0.019999999552965164</v>
          </cell>
          <cell r="R27">
            <v>0.25</v>
          </cell>
          <cell r="S27">
            <v>2.549999952316284</v>
          </cell>
          <cell r="T27">
            <v>3.4600000381469727</v>
          </cell>
          <cell r="U27">
            <v>2.3299999237060547</v>
          </cell>
          <cell r="X27">
            <v>-1</v>
          </cell>
          <cell r="Y27">
            <v>4.039999961853027</v>
          </cell>
          <cell r="Z27">
            <v>0.15897754406284262</v>
          </cell>
          <cell r="AA27">
            <v>5.789999961853027</v>
          </cell>
          <cell r="AB27">
            <v>0.1070921986295294</v>
          </cell>
          <cell r="AC27">
            <v>0.14326241096376466</v>
          </cell>
          <cell r="AD27">
            <v>0.306132363668804</v>
          </cell>
          <cell r="CS27">
            <v>44.369998931884766</v>
          </cell>
          <cell r="CT27">
            <v>0.9599999785423279</v>
          </cell>
          <cell r="CU27">
            <v>16.190000534057617</v>
          </cell>
          <cell r="CW27">
            <v>14.149999618530273</v>
          </cell>
          <cell r="CX27">
            <v>0.20000000298023224</v>
          </cell>
          <cell r="CY27">
            <v>9.539999961853027</v>
          </cell>
          <cell r="CZ27">
            <v>8.569999694824219</v>
          </cell>
          <cell r="DA27">
            <v>2.8499999046325684</v>
          </cell>
          <cell r="DB27">
            <v>0.699999988079071</v>
          </cell>
        </row>
        <row r="28">
          <cell r="A28">
            <v>251</v>
          </cell>
          <cell r="B28">
            <v>6644</v>
          </cell>
          <cell r="C28">
            <v>15000</v>
          </cell>
          <cell r="D28">
            <v>15</v>
          </cell>
          <cell r="E28">
            <v>750</v>
          </cell>
          <cell r="F28" t="str">
            <v>ND</v>
          </cell>
          <cell r="G28" t="str">
            <v>Au caps</v>
          </cell>
          <cell r="H28" t="str">
            <v>1/2" PC</v>
          </cell>
          <cell r="I28" t="str">
            <v>Piston-out, no P corr.</v>
          </cell>
          <cell r="J28">
            <v>49</v>
          </cell>
          <cell r="K28">
            <v>73.77999877929688</v>
          </cell>
          <cell r="L28">
            <v>0.17000000178813934</v>
          </cell>
          <cell r="M28">
            <v>16.049999237060547</v>
          </cell>
          <cell r="O28">
            <v>1.1299999952316284</v>
          </cell>
          <cell r="P28">
            <v>1.1299999952316284</v>
          </cell>
          <cell r="Q28">
            <v>0.07000000029802322</v>
          </cell>
          <cell r="R28">
            <v>0.3400000035762787</v>
          </cell>
          <cell r="S28">
            <v>2.559999942779541</v>
          </cell>
          <cell r="T28">
            <v>3.559999942779541</v>
          </cell>
          <cell r="U28">
            <v>2.309999942779541</v>
          </cell>
          <cell r="X28">
            <v>-1</v>
          </cell>
          <cell r="Y28">
            <v>3.3235293627816507</v>
          </cell>
          <cell r="Z28">
            <v>0.1595015616491947</v>
          </cell>
          <cell r="AA28">
            <v>5.869999885559082</v>
          </cell>
          <cell r="AB28">
            <v>0.12329700482960447</v>
          </cell>
          <cell r="AC28">
            <v>0.15395095545414728</v>
          </cell>
          <cell r="AD28">
            <v>0.3490889482226131</v>
          </cell>
          <cell r="CS28">
            <v>43.9900016784668</v>
          </cell>
          <cell r="CT28">
            <v>1.0700000524520874</v>
          </cell>
          <cell r="CU28">
            <v>14.979999542236328</v>
          </cell>
          <cell r="CW28">
            <v>13.34000015258789</v>
          </cell>
          <cell r="CX28">
            <v>0.15000000596046448</v>
          </cell>
          <cell r="CY28">
            <v>10.819999694824219</v>
          </cell>
          <cell r="CZ28">
            <v>8.710000038146973</v>
          </cell>
          <cell r="DA28">
            <v>2.859999895095825</v>
          </cell>
          <cell r="DB28">
            <v>0.5899999737739563</v>
          </cell>
        </row>
        <row r="29">
          <cell r="A29">
            <v>253</v>
          </cell>
          <cell r="B29">
            <v>6673</v>
          </cell>
          <cell r="C29">
            <v>1000</v>
          </cell>
          <cell r="D29">
            <v>1</v>
          </cell>
          <cell r="E29">
            <v>900</v>
          </cell>
          <cell r="F29" t="str">
            <v>ND</v>
          </cell>
          <cell r="G29" t="str">
            <v>Au caps</v>
          </cell>
          <cell r="J29">
            <v>120</v>
          </cell>
          <cell r="K29">
            <v>79.83999633789062</v>
          </cell>
          <cell r="L29">
            <v>0.14000000059604645</v>
          </cell>
          <cell r="M29">
            <v>11.890000343322754</v>
          </cell>
          <cell r="O29">
            <v>1.0499999523162842</v>
          </cell>
          <cell r="P29">
            <v>1.0499999523162842</v>
          </cell>
          <cell r="Q29">
            <v>0.029999999329447746</v>
          </cell>
          <cell r="R29">
            <v>0.41999998688697815</v>
          </cell>
          <cell r="S29">
            <v>1.690000057220459</v>
          </cell>
          <cell r="T29">
            <v>2.8499999046325684</v>
          </cell>
          <cell r="U29">
            <v>2.0199999809265137</v>
          </cell>
          <cell r="V29">
            <v>0.07000000029802322</v>
          </cell>
          <cell r="W29">
            <v>0</v>
          </cell>
          <cell r="X29">
            <v>-1</v>
          </cell>
          <cell r="Y29">
            <v>2.499999964521044</v>
          </cell>
          <cell r="Z29">
            <v>0.14213624965701013</v>
          </cell>
          <cell r="AA29">
            <v>4.869999885559082</v>
          </cell>
          <cell r="AB29">
            <v>0.1490536260512505</v>
          </cell>
          <cell r="AC29">
            <v>0.16561513901234903</v>
          </cell>
          <cell r="AD29">
            <v>0.4162201337886171</v>
          </cell>
          <cell r="AZ29">
            <v>15.141599655151367</v>
          </cell>
          <cell r="BA29">
            <v>22.622699737548828</v>
          </cell>
          <cell r="BE29">
            <v>26.999999779766714</v>
          </cell>
          <cell r="BF29">
            <v>73.00000022023328</v>
          </cell>
          <cell r="BG29">
            <v>0</v>
          </cell>
          <cell r="BH29">
            <v>1</v>
          </cell>
          <cell r="CS29">
            <v>49.0099983215332</v>
          </cell>
          <cell r="CT29">
            <v>0.3100000023841858</v>
          </cell>
          <cell r="CU29">
            <v>6.070000171661377</v>
          </cell>
          <cell r="CW29">
            <v>15.359999656677246</v>
          </cell>
          <cell r="CX29">
            <v>0.28999999165534973</v>
          </cell>
          <cell r="CY29">
            <v>12.729999542236328</v>
          </cell>
          <cell r="CZ29">
            <v>11.899999618530273</v>
          </cell>
          <cell r="DA29">
            <v>0.7099999785423279</v>
          </cell>
          <cell r="DB29">
            <v>0.18000000715255737</v>
          </cell>
          <cell r="GX29">
            <v>100</v>
          </cell>
        </row>
        <row r="30">
          <cell r="A30">
            <v>253</v>
          </cell>
          <cell r="B30">
            <v>6679</v>
          </cell>
          <cell r="C30">
            <v>3000</v>
          </cell>
          <cell r="D30">
            <v>3</v>
          </cell>
          <cell r="E30">
            <v>850</v>
          </cell>
          <cell r="F30" t="str">
            <v>ND</v>
          </cell>
          <cell r="G30" t="str">
            <v>Au caps</v>
          </cell>
          <cell r="J30">
            <v>115</v>
          </cell>
          <cell r="K30">
            <v>74.37000274658203</v>
          </cell>
          <cell r="L30">
            <v>0.36000001430511475</v>
          </cell>
          <cell r="M30">
            <v>16.149999618530273</v>
          </cell>
          <cell r="O30">
            <v>1.7599999904632568</v>
          </cell>
          <cell r="P30">
            <v>1.7599999904632568</v>
          </cell>
          <cell r="Q30">
            <v>0.09000000357627869</v>
          </cell>
          <cell r="R30">
            <v>0.25</v>
          </cell>
          <cell r="S30">
            <v>3.25</v>
          </cell>
          <cell r="T30">
            <v>2.700000047683716</v>
          </cell>
          <cell r="U30">
            <v>1.0099999904632568</v>
          </cell>
          <cell r="V30">
            <v>0.09000000357627869</v>
          </cell>
          <cell r="W30">
            <v>0</v>
          </cell>
          <cell r="X30">
            <v>-1</v>
          </cell>
          <cell r="Y30">
            <v>7.039999961853027</v>
          </cell>
          <cell r="Z30">
            <v>0.20123839484621395</v>
          </cell>
          <cell r="AA30">
            <v>3.7100000381469727</v>
          </cell>
          <cell r="AB30">
            <v>0.19755244573070063</v>
          </cell>
          <cell r="AC30">
            <v>0.30769230448603313</v>
          </cell>
          <cell r="AD30">
            <v>0.20203446117583576</v>
          </cell>
          <cell r="AZ30">
            <v>38.1343994140625</v>
          </cell>
          <cell r="BA30">
            <v>9.916799545288086</v>
          </cell>
          <cell r="BE30">
            <v>68.00000066341066</v>
          </cell>
          <cell r="BF30">
            <v>31.999999336589337</v>
          </cell>
          <cell r="BG30">
            <v>0</v>
          </cell>
          <cell r="BH30">
            <v>1</v>
          </cell>
          <cell r="CS30">
            <v>50.040000915527344</v>
          </cell>
          <cell r="CT30">
            <v>0.9399999976158142</v>
          </cell>
          <cell r="CU30">
            <v>8.869999885559082</v>
          </cell>
          <cell r="CW30">
            <v>13.029999732971191</v>
          </cell>
          <cell r="CX30">
            <v>0.25999999046325684</v>
          </cell>
          <cell r="CY30">
            <v>13.539999961853027</v>
          </cell>
          <cell r="CZ30">
            <v>11.800000190734863</v>
          </cell>
          <cell r="DA30">
            <v>1.25</v>
          </cell>
          <cell r="DB30">
            <v>0.23999999463558197</v>
          </cell>
          <cell r="GX30">
            <v>100</v>
          </cell>
        </row>
        <row r="31">
          <cell r="A31">
            <v>253</v>
          </cell>
          <cell r="B31">
            <v>6680</v>
          </cell>
          <cell r="C31">
            <v>3000</v>
          </cell>
          <cell r="D31">
            <v>3</v>
          </cell>
          <cell r="E31">
            <v>875</v>
          </cell>
          <cell r="F31" t="str">
            <v>ND</v>
          </cell>
          <cell r="G31" t="str">
            <v>Au caps</v>
          </cell>
          <cell r="J31">
            <v>137</v>
          </cell>
          <cell r="K31">
            <v>71.8499984741211</v>
          </cell>
          <cell r="L31">
            <v>0.3799999952316284</v>
          </cell>
          <cell r="M31">
            <v>16.950000762939453</v>
          </cell>
          <cell r="O31">
            <v>1.9500000476837158</v>
          </cell>
          <cell r="P31">
            <v>1.9500000476837158</v>
          </cell>
          <cell r="Q31">
            <v>0.15000000596046448</v>
          </cell>
          <cell r="R31">
            <v>0.5600000023841858</v>
          </cell>
          <cell r="S31">
            <v>3.990000009536743</v>
          </cell>
          <cell r="T31">
            <v>3.0999999046325684</v>
          </cell>
          <cell r="U31">
            <v>0.8899999856948853</v>
          </cell>
          <cell r="V31">
            <v>0.18000000715255737</v>
          </cell>
          <cell r="W31">
            <v>0</v>
          </cell>
          <cell r="X31">
            <v>-1</v>
          </cell>
          <cell r="Y31">
            <v>3.4821429274672147</v>
          </cell>
          <cell r="Z31">
            <v>0.2353982200555843</v>
          </cell>
          <cell r="AA31">
            <v>3.9899998903274536</v>
          </cell>
          <cell r="AB31">
            <v>0.23615385235414005</v>
          </cell>
          <cell r="AC31">
            <v>0.30000001008694</v>
          </cell>
          <cell r="AD31">
            <v>0.338571442080155</v>
          </cell>
          <cell r="AZ31">
            <v>42.62080001831055</v>
          </cell>
          <cell r="BA31">
            <v>7.437600135803223</v>
          </cell>
          <cell r="BE31">
            <v>75.99999967479181</v>
          </cell>
          <cell r="BF31">
            <v>24.000000325208184</v>
          </cell>
          <cell r="BG31">
            <v>0</v>
          </cell>
          <cell r="BH31">
            <v>1</v>
          </cell>
          <cell r="CS31">
            <v>48.290000915527344</v>
          </cell>
          <cell r="CT31">
            <v>1.0399999618530273</v>
          </cell>
          <cell r="CU31">
            <v>9.859999656677246</v>
          </cell>
          <cell r="CW31">
            <v>12.09000015258789</v>
          </cell>
          <cell r="CX31">
            <v>0.3100000023841858</v>
          </cell>
          <cell r="CY31">
            <v>14.569999694824219</v>
          </cell>
          <cell r="CZ31">
            <v>11.949999809265137</v>
          </cell>
          <cell r="DA31">
            <v>1.590000033378601</v>
          </cell>
          <cell r="DB31">
            <v>0.20000000298023224</v>
          </cell>
          <cell r="GX31">
            <v>100</v>
          </cell>
        </row>
        <row r="32">
          <cell r="A32">
            <v>253</v>
          </cell>
          <cell r="B32">
            <v>6681</v>
          </cell>
          <cell r="C32">
            <v>3000</v>
          </cell>
          <cell r="D32">
            <v>3</v>
          </cell>
          <cell r="E32">
            <v>900</v>
          </cell>
          <cell r="F32" t="str">
            <v>ND</v>
          </cell>
          <cell r="G32" t="str">
            <v>Au caps</v>
          </cell>
          <cell r="J32">
            <v>96</v>
          </cell>
          <cell r="K32">
            <v>70.88999938964844</v>
          </cell>
          <cell r="L32">
            <v>0.36000001430511475</v>
          </cell>
          <cell r="M32">
            <v>17.65999984741211</v>
          </cell>
          <cell r="O32">
            <v>1.8799999952316284</v>
          </cell>
          <cell r="P32">
            <v>1.8799999952316284</v>
          </cell>
          <cell r="Q32">
            <v>0.07999999821186066</v>
          </cell>
          <cell r="R32">
            <v>0.47999998927116394</v>
          </cell>
          <cell r="S32">
            <v>4.46999979019165</v>
          </cell>
          <cell r="T32">
            <v>3.130000114440918</v>
          </cell>
          <cell r="U32">
            <v>0.8500000238418579</v>
          </cell>
          <cell r="V32">
            <v>0.2199999988079071</v>
          </cell>
          <cell r="W32">
            <v>0</v>
          </cell>
          <cell r="X32">
            <v>-1</v>
          </cell>
          <cell r="Y32">
            <v>3.916666744276883</v>
          </cell>
          <cell r="Z32">
            <v>0.25311437309251633</v>
          </cell>
          <cell r="AA32">
            <v>3.980000138282776</v>
          </cell>
          <cell r="AB32">
            <v>0.22397475700096375</v>
          </cell>
          <cell r="AC32">
            <v>0.2965299619593105</v>
          </cell>
          <cell r="AD32">
            <v>0.31275731680865126</v>
          </cell>
          <cell r="AZ32">
            <v>47.107200622558594</v>
          </cell>
          <cell r="BA32">
            <v>4.958399772644043</v>
          </cell>
          <cell r="BE32">
            <v>84.00000079388023</v>
          </cell>
          <cell r="BF32">
            <v>15.999999206119767</v>
          </cell>
          <cell r="BG32">
            <v>0</v>
          </cell>
          <cell r="BH32">
            <v>1</v>
          </cell>
          <cell r="CS32">
            <v>46.310001373291016</v>
          </cell>
          <cell r="CT32">
            <v>1.6699999570846558</v>
          </cell>
          <cell r="CU32">
            <v>10.300000190734863</v>
          </cell>
          <cell r="CW32">
            <v>12.010000228881836</v>
          </cell>
          <cell r="CX32">
            <v>0.30000001192092896</v>
          </cell>
          <cell r="CY32">
            <v>15.489999771118164</v>
          </cell>
          <cell r="CZ32">
            <v>11.949999809265137</v>
          </cell>
          <cell r="DA32">
            <v>1.7999999523162842</v>
          </cell>
          <cell r="DB32">
            <v>0.17000000178813934</v>
          </cell>
          <cell r="GX32">
            <v>100</v>
          </cell>
        </row>
        <row r="33">
          <cell r="A33">
            <v>253</v>
          </cell>
          <cell r="B33">
            <v>6684</v>
          </cell>
          <cell r="C33">
            <v>6900</v>
          </cell>
          <cell r="D33">
            <v>6.9</v>
          </cell>
          <cell r="E33">
            <v>800</v>
          </cell>
          <cell r="F33" t="str">
            <v>ND</v>
          </cell>
          <cell r="G33" t="str">
            <v>Au caps</v>
          </cell>
          <cell r="J33">
            <v>100</v>
          </cell>
          <cell r="K33">
            <v>71.7300033569336</v>
          </cell>
          <cell r="L33">
            <v>0.20000000298023224</v>
          </cell>
          <cell r="M33">
            <v>18.15999984741211</v>
          </cell>
          <cell r="O33">
            <v>1.159999966621399</v>
          </cell>
          <cell r="P33">
            <v>1.159999966621399</v>
          </cell>
          <cell r="Q33">
            <v>0.07000000029802322</v>
          </cell>
          <cell r="R33">
            <v>0.10000000149011612</v>
          </cell>
          <cell r="S33">
            <v>5.010000228881836</v>
          </cell>
          <cell r="T33">
            <v>2.819999933242798</v>
          </cell>
          <cell r="U33">
            <v>0.6700000166893005</v>
          </cell>
          <cell r="V33">
            <v>0.09000000357627869</v>
          </cell>
          <cell r="W33">
            <v>0</v>
          </cell>
          <cell r="X33">
            <v>-1</v>
          </cell>
          <cell r="Y33">
            <v>11.599999493360526</v>
          </cell>
          <cell r="Z33">
            <v>0.2758810721904156</v>
          </cell>
          <cell r="AA33">
            <v>3.4899999499320984</v>
          </cell>
          <cell r="AB33">
            <v>0.1431578940070567</v>
          </cell>
          <cell r="AC33">
            <v>0.24421052350231812</v>
          </cell>
          <cell r="AD33">
            <v>0.1331922059300395</v>
          </cell>
          <cell r="AZ33">
            <v>45.424800872802734</v>
          </cell>
          <cell r="BA33">
            <v>5.8881001472473145</v>
          </cell>
          <cell r="BE33">
            <v>80.99999991083993</v>
          </cell>
          <cell r="BF33">
            <v>19.00000008916007</v>
          </cell>
          <cell r="BG33">
            <v>0</v>
          </cell>
          <cell r="BH33">
            <v>1</v>
          </cell>
          <cell r="CS33">
            <v>42.59000015258789</v>
          </cell>
          <cell r="CT33">
            <v>1.159999966621399</v>
          </cell>
          <cell r="CU33">
            <v>12.899999618530273</v>
          </cell>
          <cell r="CW33">
            <v>14.359999656677246</v>
          </cell>
          <cell r="CX33">
            <v>0.20999999344348907</v>
          </cell>
          <cell r="CY33">
            <v>11.8100004196167</v>
          </cell>
          <cell r="CZ33">
            <v>11.600000381469727</v>
          </cell>
          <cell r="DA33">
            <v>2.009999990463257</v>
          </cell>
          <cell r="DB33">
            <v>0.27000001072883606</v>
          </cell>
          <cell r="GX33">
            <v>100</v>
          </cell>
        </row>
        <row r="34">
          <cell r="A34">
            <v>253</v>
          </cell>
          <cell r="B34">
            <v>6689</v>
          </cell>
          <cell r="C34">
            <v>1000</v>
          </cell>
          <cell r="D34">
            <v>1</v>
          </cell>
          <cell r="E34">
            <v>900</v>
          </cell>
          <cell r="F34" t="str">
            <v>ND</v>
          </cell>
          <cell r="G34" t="str">
            <v>Au caps</v>
          </cell>
          <cell r="J34">
            <v>120</v>
          </cell>
          <cell r="K34">
            <v>77.91999816894531</v>
          </cell>
          <cell r="L34">
            <v>0.28999999165534973</v>
          </cell>
          <cell r="M34">
            <v>14.260000228881836</v>
          </cell>
          <cell r="O34">
            <v>1.2699999809265137</v>
          </cell>
          <cell r="P34">
            <v>1.2699999809265137</v>
          </cell>
          <cell r="Q34">
            <v>0.07999999821186066</v>
          </cell>
          <cell r="R34">
            <v>0.4099999964237213</v>
          </cell>
          <cell r="S34">
            <v>1.850000023841858</v>
          </cell>
          <cell r="T34">
            <v>3.680000066757202</v>
          </cell>
          <cell r="U34">
            <v>0.23000000417232513</v>
          </cell>
          <cell r="V34">
            <v>0.03999999910593033</v>
          </cell>
          <cell r="W34">
            <v>0</v>
          </cell>
          <cell r="X34">
            <v>-1</v>
          </cell>
          <cell r="Y34">
            <v>3.0975609561079387</v>
          </cell>
          <cell r="Z34">
            <v>0.12973351992624205</v>
          </cell>
          <cell r="AA34">
            <v>3.9100000709295273</v>
          </cell>
          <cell r="AB34">
            <v>0.1869409620503601</v>
          </cell>
          <cell r="AC34">
            <v>0.2271914078636434</v>
          </cell>
          <cell r="AD34">
            <v>0.3652535221323697</v>
          </cell>
          <cell r="AZ34">
            <v>21.310400009155273</v>
          </cell>
          <cell r="BA34">
            <v>19.21380043029785</v>
          </cell>
          <cell r="BE34">
            <v>37.999999482489656</v>
          </cell>
          <cell r="BF34">
            <v>62.000000517510344</v>
          </cell>
          <cell r="BG34">
            <v>0</v>
          </cell>
          <cell r="BH34">
            <v>1</v>
          </cell>
          <cell r="CS34">
            <v>52.56999969482422</v>
          </cell>
          <cell r="CT34">
            <v>0.6399999856948853</v>
          </cell>
          <cell r="CU34">
            <v>3.990000009536743</v>
          </cell>
          <cell r="CW34">
            <v>8.109999656677246</v>
          </cell>
          <cell r="CX34">
            <v>0.5</v>
          </cell>
          <cell r="CY34">
            <v>16.829999923706055</v>
          </cell>
          <cell r="CZ34">
            <v>11.180000305175781</v>
          </cell>
          <cell r="DA34">
            <v>1.0199999809265137</v>
          </cell>
          <cell r="DB34">
            <v>0.05000000074505806</v>
          </cell>
          <cell r="GX34">
            <v>100</v>
          </cell>
        </row>
        <row r="35">
          <cell r="A35">
            <v>253</v>
          </cell>
          <cell r="B35">
            <v>6695</v>
          </cell>
          <cell r="C35">
            <v>3000</v>
          </cell>
          <cell r="D35">
            <v>3</v>
          </cell>
          <cell r="E35">
            <v>850</v>
          </cell>
          <cell r="F35" t="str">
            <v>ND</v>
          </cell>
          <cell r="G35" t="str">
            <v>Au caps</v>
          </cell>
          <cell r="J35">
            <v>115</v>
          </cell>
          <cell r="K35">
            <v>74.12999725341797</v>
          </cell>
          <cell r="L35">
            <v>0.4300000071525574</v>
          </cell>
          <cell r="M35">
            <v>17.059999465942383</v>
          </cell>
          <cell r="O35">
            <v>1.6799999475479126</v>
          </cell>
          <cell r="P35">
            <v>1.6799999475479126</v>
          </cell>
          <cell r="Q35">
            <v>0.10000000149011612</v>
          </cell>
          <cell r="R35">
            <v>0.23999999463558197</v>
          </cell>
          <cell r="S35">
            <v>2.380000114440918</v>
          </cell>
          <cell r="T35">
            <v>3.7699999809265137</v>
          </cell>
          <cell r="U35">
            <v>0.11999999731779099</v>
          </cell>
          <cell r="V35">
            <v>0.12999999523162842</v>
          </cell>
          <cell r="W35">
            <v>0</v>
          </cell>
          <cell r="X35">
            <v>-1</v>
          </cell>
          <cell r="Y35">
            <v>6.999999937911827</v>
          </cell>
          <cell r="Z35">
            <v>0.13950763123950943</v>
          </cell>
          <cell r="AA35">
            <v>3.8899999782443047</v>
          </cell>
          <cell r="AB35">
            <v>0.18588639986246613</v>
          </cell>
          <cell r="AC35">
            <v>0.2891566214383376</v>
          </cell>
          <cell r="AD35">
            <v>0.20295463676614212</v>
          </cell>
          <cell r="AZ35">
            <v>17.38479995727539</v>
          </cell>
          <cell r="BA35">
            <v>21.383100509643555</v>
          </cell>
          <cell r="BE35">
            <v>30.999999437624272</v>
          </cell>
          <cell r="BF35">
            <v>69.00000056237572</v>
          </cell>
          <cell r="BG35">
            <v>0</v>
          </cell>
          <cell r="BH35">
            <v>1</v>
          </cell>
          <cell r="CS35">
            <v>45.77000045776367</v>
          </cell>
          <cell r="CT35">
            <v>2.059999942779541</v>
          </cell>
          <cell r="CU35">
            <v>11.069999694824219</v>
          </cell>
          <cell r="CW35">
            <v>12.770000457763672</v>
          </cell>
          <cell r="CX35">
            <v>0.30000001192092896</v>
          </cell>
          <cell r="CY35">
            <v>14.220000267028809</v>
          </cell>
          <cell r="CZ35">
            <v>10.90999984741211</v>
          </cell>
          <cell r="DA35">
            <v>2.5799999237060547</v>
          </cell>
          <cell r="DB35">
            <v>0.05000000074505806</v>
          </cell>
          <cell r="GX35">
            <v>100</v>
          </cell>
        </row>
        <row r="36">
          <cell r="A36">
            <v>253</v>
          </cell>
          <cell r="B36">
            <v>6696</v>
          </cell>
          <cell r="C36">
            <v>3000</v>
          </cell>
          <cell r="D36">
            <v>3</v>
          </cell>
          <cell r="E36">
            <v>875</v>
          </cell>
          <cell r="F36" t="str">
            <v>ND</v>
          </cell>
          <cell r="G36" t="str">
            <v>Au caps</v>
          </cell>
          <cell r="J36">
            <v>137</v>
          </cell>
          <cell r="K36">
            <v>70.16000366210938</v>
          </cell>
          <cell r="L36">
            <v>0.41999998688697815</v>
          </cell>
          <cell r="M36">
            <v>18.770000457763672</v>
          </cell>
          <cell r="O36">
            <v>1.7200000286102295</v>
          </cell>
          <cell r="P36">
            <v>1.7200000286102295</v>
          </cell>
          <cell r="Q36">
            <v>0.10999999940395355</v>
          </cell>
          <cell r="R36">
            <v>0.2800000011920929</v>
          </cell>
          <cell r="S36">
            <v>3.549999952316284</v>
          </cell>
          <cell r="T36">
            <v>4.710000038146973</v>
          </cell>
          <cell r="U36">
            <v>0.10000000149011612</v>
          </cell>
          <cell r="V36">
            <v>0.20999999344348907</v>
          </cell>
          <cell r="W36">
            <v>0</v>
          </cell>
          <cell r="X36">
            <v>-1</v>
          </cell>
          <cell r="Y36">
            <v>6.142857218883475</v>
          </cell>
          <cell r="Z36">
            <v>0.1891315858145293</v>
          </cell>
          <cell r="AA36">
            <v>4.810000039637089</v>
          </cell>
          <cell r="AB36">
            <v>0.1674008816259896</v>
          </cell>
          <cell r="AC36">
            <v>0.25256975199294196</v>
          </cell>
          <cell r="AD36">
            <v>0.2249047503779779</v>
          </cell>
          <cell r="AZ36">
            <v>30.283199310302734</v>
          </cell>
          <cell r="BA36">
            <v>14.255399703979492</v>
          </cell>
          <cell r="BE36">
            <v>53.99999995008616</v>
          </cell>
          <cell r="BF36">
            <v>46.00000004991384</v>
          </cell>
          <cell r="BG36">
            <v>0</v>
          </cell>
          <cell r="BH36">
            <v>1</v>
          </cell>
          <cell r="CS36">
            <v>47.310001373291016</v>
          </cell>
          <cell r="CT36">
            <v>1.6699999570846558</v>
          </cell>
          <cell r="CU36">
            <v>10.010000228881836</v>
          </cell>
          <cell r="CW36">
            <v>12.100000381469727</v>
          </cell>
          <cell r="CX36">
            <v>0.4099999964237213</v>
          </cell>
          <cell r="CY36">
            <v>15.050000190734863</v>
          </cell>
          <cell r="CZ36">
            <v>11.029999732971191</v>
          </cell>
          <cell r="DA36">
            <v>2.3299999237060547</v>
          </cell>
          <cell r="DB36">
            <v>0.019999999552965164</v>
          </cell>
          <cell r="GX36">
            <v>100</v>
          </cell>
        </row>
        <row r="37">
          <cell r="A37">
            <v>253</v>
          </cell>
          <cell r="B37">
            <v>6697</v>
          </cell>
          <cell r="C37">
            <v>3000</v>
          </cell>
          <cell r="D37">
            <v>3</v>
          </cell>
          <cell r="E37">
            <v>900</v>
          </cell>
          <cell r="F37" t="str">
            <v>ND</v>
          </cell>
          <cell r="G37" t="str">
            <v>Au caps</v>
          </cell>
          <cell r="J37">
            <v>96</v>
          </cell>
          <cell r="K37">
            <v>68.12999725341797</v>
          </cell>
          <cell r="L37">
            <v>0.4399999976158142</v>
          </cell>
          <cell r="M37">
            <v>19.15999984741211</v>
          </cell>
          <cell r="O37">
            <v>2.200000047683716</v>
          </cell>
          <cell r="P37">
            <v>2.200000047683716</v>
          </cell>
          <cell r="Q37">
            <v>0.14000000059604645</v>
          </cell>
          <cell r="R37">
            <v>0.5299999713897705</v>
          </cell>
          <cell r="S37">
            <v>4.610000133514404</v>
          </cell>
          <cell r="T37">
            <v>4.349999904632568</v>
          </cell>
          <cell r="U37">
            <v>0.11999999731779099</v>
          </cell>
          <cell r="V37">
            <v>0.27000001072883606</v>
          </cell>
          <cell r="W37">
            <v>0</v>
          </cell>
          <cell r="X37">
            <v>-1</v>
          </cell>
          <cell r="Y37">
            <v>4.150943710270128</v>
          </cell>
          <cell r="Z37">
            <v>0.2406054368594927</v>
          </cell>
          <cell r="AA37">
            <v>4.469999901950359</v>
          </cell>
          <cell r="AB37">
            <v>0.22638889070985452</v>
          </cell>
          <cell r="AC37">
            <v>0.3055555655299055</v>
          </cell>
          <cell r="AD37">
            <v>0.3004082278628446</v>
          </cell>
          <cell r="AZ37">
            <v>36.45199966430664</v>
          </cell>
          <cell r="BA37">
            <v>10.846500396728516</v>
          </cell>
          <cell r="BE37">
            <v>64.99999895837243</v>
          </cell>
          <cell r="BF37">
            <v>35.000001041627584</v>
          </cell>
          <cell r="BG37">
            <v>0</v>
          </cell>
          <cell r="BH37">
            <v>1</v>
          </cell>
          <cell r="CS37">
            <v>44.0099983215332</v>
          </cell>
          <cell r="CT37">
            <v>2.5</v>
          </cell>
          <cell r="CU37">
            <v>12.260000228881836</v>
          </cell>
          <cell r="CW37">
            <v>11.760000228881836</v>
          </cell>
          <cell r="CX37">
            <v>0.25999999046325684</v>
          </cell>
          <cell r="CY37">
            <v>14.649999618530273</v>
          </cell>
          <cell r="CZ37">
            <v>11.960000038146973</v>
          </cell>
          <cell r="DA37">
            <v>2.4700000286102295</v>
          </cell>
          <cell r="DB37">
            <v>0.03999999910593033</v>
          </cell>
          <cell r="GX37">
            <v>100</v>
          </cell>
        </row>
        <row r="38">
          <cell r="A38">
            <v>253</v>
          </cell>
          <cell r="B38">
            <v>6698</v>
          </cell>
          <cell r="C38">
            <v>3000</v>
          </cell>
          <cell r="D38">
            <v>3</v>
          </cell>
          <cell r="E38">
            <v>950</v>
          </cell>
          <cell r="F38" t="str">
            <v>ND</v>
          </cell>
          <cell r="G38" t="str">
            <v>Au caps</v>
          </cell>
          <cell r="J38">
            <v>98</v>
          </cell>
          <cell r="K38">
            <v>66</v>
          </cell>
          <cell r="L38">
            <v>0.9700000286102295</v>
          </cell>
          <cell r="M38">
            <v>19.700000762939453</v>
          </cell>
          <cell r="O38">
            <v>2.6600000858306885</v>
          </cell>
          <cell r="P38">
            <v>2.6600000858306885</v>
          </cell>
          <cell r="Q38">
            <v>0.12999999523162842</v>
          </cell>
          <cell r="R38">
            <v>0.44999998807907104</v>
          </cell>
          <cell r="S38">
            <v>4.699999809265137</v>
          </cell>
          <cell r="T38">
            <v>4.880000114440918</v>
          </cell>
          <cell r="U38">
            <v>0.10000000149011612</v>
          </cell>
          <cell r="V38">
            <v>0.4099999964237213</v>
          </cell>
          <cell r="W38">
            <v>0</v>
          </cell>
          <cell r="X38">
            <v>-1</v>
          </cell>
          <cell r="Y38">
            <v>5.9111114584369515</v>
          </cell>
          <cell r="Z38">
            <v>0.23857866128142455</v>
          </cell>
          <cell r="AA38">
            <v>4.980000115931034</v>
          </cell>
          <cell r="AB38">
            <v>0.2200247205469404</v>
          </cell>
          <cell r="AC38">
            <v>0.32880099176895516</v>
          </cell>
          <cell r="AD38">
            <v>0.23167935232493808</v>
          </cell>
          <cell r="CS38">
            <v>43.709999084472656</v>
          </cell>
          <cell r="CT38">
            <v>3.0399999618530273</v>
          </cell>
          <cell r="CU38">
            <v>11.670000076293945</v>
          </cell>
          <cell r="CW38">
            <v>10.550000190734863</v>
          </cell>
          <cell r="CX38">
            <v>0.12999999523162842</v>
          </cell>
          <cell r="CY38">
            <v>15.210000038146973</v>
          </cell>
          <cell r="CZ38">
            <v>11.4399995803833</v>
          </cell>
          <cell r="DA38">
            <v>2.75</v>
          </cell>
          <cell r="DB38">
            <v>0.019999999552965164</v>
          </cell>
          <cell r="GX38">
            <v>100</v>
          </cell>
        </row>
        <row r="39">
          <cell r="A39">
            <v>253</v>
          </cell>
          <cell r="B39">
            <v>6701</v>
          </cell>
          <cell r="C39">
            <v>6900</v>
          </cell>
          <cell r="D39">
            <v>6.9</v>
          </cell>
          <cell r="E39">
            <v>800</v>
          </cell>
          <cell r="F39" t="str">
            <v>ND</v>
          </cell>
          <cell r="G39" t="str">
            <v>Au caps</v>
          </cell>
          <cell r="J39">
            <v>100</v>
          </cell>
          <cell r="K39">
            <v>70.05999755859375</v>
          </cell>
          <cell r="L39">
            <v>0.18000000715255737</v>
          </cell>
          <cell r="M39">
            <v>19.799999237060547</v>
          </cell>
          <cell r="O39">
            <v>0.8100000023841858</v>
          </cell>
          <cell r="P39">
            <v>0.8100000023841858</v>
          </cell>
          <cell r="Q39">
            <v>0.05999999865889549</v>
          </cell>
          <cell r="R39">
            <v>0.03999999910593033</v>
          </cell>
          <cell r="S39">
            <v>3.740000009536743</v>
          </cell>
          <cell r="T39">
            <v>5.110000133514404</v>
          </cell>
          <cell r="U39">
            <v>0.09000000357627869</v>
          </cell>
          <cell r="V39">
            <v>0.07999999821186066</v>
          </cell>
          <cell r="W39">
            <v>0</v>
          </cell>
          <cell r="X39">
            <v>-1</v>
          </cell>
          <cell r="Y39">
            <v>20.250000512227427</v>
          </cell>
          <cell r="Z39">
            <v>0.18888889664886538</v>
          </cell>
          <cell r="AA39">
            <v>5.200000137090683</v>
          </cell>
          <cell r="AB39">
            <v>0.07355371737270915</v>
          </cell>
          <cell r="AC39">
            <v>0.13388429484799888</v>
          </cell>
          <cell r="AD39">
            <v>0.0809005444934141</v>
          </cell>
          <cell r="AZ39">
            <v>35.89120101928711</v>
          </cell>
          <cell r="BA39">
            <v>11.156399726867676</v>
          </cell>
          <cell r="BE39">
            <v>64.00000121838929</v>
          </cell>
          <cell r="BF39">
            <v>35.999998781610714</v>
          </cell>
          <cell r="BG39">
            <v>0</v>
          </cell>
          <cell r="BH39">
            <v>1</v>
          </cell>
          <cell r="CS39">
            <v>41</v>
          </cell>
          <cell r="CT39">
            <v>1.5</v>
          </cell>
          <cell r="CU39">
            <v>15.329999923706055</v>
          </cell>
          <cell r="CW39">
            <v>14.770000457763672</v>
          </cell>
          <cell r="CX39">
            <v>0.25999999046325684</v>
          </cell>
          <cell r="CY39">
            <v>10.930000305175781</v>
          </cell>
          <cell r="CZ39">
            <v>11.430000305175781</v>
          </cell>
          <cell r="DA39">
            <v>3.180000066757202</v>
          </cell>
          <cell r="DB39">
            <v>0.019999999552965164</v>
          </cell>
          <cell r="GX39">
            <v>100</v>
          </cell>
        </row>
        <row r="40">
          <cell r="A40">
            <v>253</v>
          </cell>
          <cell r="B40">
            <v>6702</v>
          </cell>
          <cell r="C40">
            <v>6900</v>
          </cell>
          <cell r="D40">
            <v>6.9</v>
          </cell>
          <cell r="E40">
            <v>850</v>
          </cell>
          <cell r="F40" t="str">
            <v>ND</v>
          </cell>
          <cell r="G40" t="str">
            <v>Au caps</v>
          </cell>
          <cell r="J40">
            <v>100</v>
          </cell>
          <cell r="K40">
            <v>69.3499984741211</v>
          </cell>
          <cell r="L40">
            <v>0.25999999046325684</v>
          </cell>
          <cell r="M40">
            <v>20.110000610351562</v>
          </cell>
          <cell r="O40">
            <v>0.9300000071525574</v>
          </cell>
          <cell r="P40">
            <v>0.9300000071525574</v>
          </cell>
          <cell r="Q40">
            <v>0.03999999910593033</v>
          </cell>
          <cell r="R40">
            <v>0.07999999821186066</v>
          </cell>
          <cell r="S40">
            <v>4.070000171661377</v>
          </cell>
          <cell r="T40">
            <v>4.880000114440918</v>
          </cell>
          <cell r="U40">
            <v>0.10000000149011612</v>
          </cell>
          <cell r="V40">
            <v>0.1599999964237213</v>
          </cell>
          <cell r="W40">
            <v>0</v>
          </cell>
          <cell r="X40">
            <v>-1</v>
          </cell>
          <cell r="Y40">
            <v>11.625000349245973</v>
          </cell>
          <cell r="Z40">
            <v>0.20238687459643123</v>
          </cell>
          <cell r="AA40">
            <v>4.980000115931034</v>
          </cell>
          <cell r="AB40">
            <v>0.09098497341436994</v>
          </cell>
          <cell r="AC40">
            <v>0.15525876265782565</v>
          </cell>
          <cell r="AD40">
            <v>0.13294384233322942</v>
          </cell>
          <cell r="CS40">
            <v>41.099998474121094</v>
          </cell>
          <cell r="CT40">
            <v>1.690000057220459</v>
          </cell>
          <cell r="CU40">
            <v>14.720000267028809</v>
          </cell>
          <cell r="CW40">
            <v>14.079999923706055</v>
          </cell>
          <cell r="CX40">
            <v>0.25999999046325684</v>
          </cell>
          <cell r="CY40">
            <v>12.260000228881836</v>
          </cell>
          <cell r="CZ40">
            <v>11.430000305175781</v>
          </cell>
          <cell r="DA40">
            <v>3.240000009536743</v>
          </cell>
          <cell r="DB40">
            <v>0.029999999329447746</v>
          </cell>
          <cell r="GX40">
            <v>100</v>
          </cell>
        </row>
        <row r="41">
          <cell r="A41">
            <v>253</v>
          </cell>
          <cell r="B41">
            <v>6703</v>
          </cell>
          <cell r="C41">
            <v>6900</v>
          </cell>
          <cell r="D41">
            <v>6.9</v>
          </cell>
          <cell r="E41">
            <v>900</v>
          </cell>
          <cell r="F41" t="str">
            <v>ND</v>
          </cell>
          <cell r="G41" t="str">
            <v>Au caps</v>
          </cell>
          <cell r="J41">
            <v>100</v>
          </cell>
          <cell r="K41">
            <v>68.0999984741211</v>
          </cell>
          <cell r="L41">
            <v>0.5099999904632568</v>
          </cell>
          <cell r="M41">
            <v>19.860000610351562</v>
          </cell>
          <cell r="O41">
            <v>1.5399999618530273</v>
          </cell>
          <cell r="P41">
            <v>1.5399999618530273</v>
          </cell>
          <cell r="Q41">
            <v>0.07999999821186066</v>
          </cell>
          <cell r="R41">
            <v>0.10999999940395355</v>
          </cell>
          <cell r="S41">
            <v>4.889999866485596</v>
          </cell>
          <cell r="T41">
            <v>4.449999809265137</v>
          </cell>
          <cell r="U41">
            <v>0.07000000029802322</v>
          </cell>
          <cell r="V41">
            <v>0.38999998569488525</v>
          </cell>
          <cell r="W41">
            <v>0</v>
          </cell>
          <cell r="X41">
            <v>-1</v>
          </cell>
          <cell r="Y41">
            <v>13.999999729069796</v>
          </cell>
          <cell r="Z41">
            <v>0.24622355066478685</v>
          </cell>
          <cell r="AA41">
            <v>4.51999980956316</v>
          </cell>
          <cell r="AB41">
            <v>0.14262560988936537</v>
          </cell>
          <cell r="AC41">
            <v>0.24959481670261463</v>
          </cell>
          <cell r="AD41">
            <v>0.11293796072465405</v>
          </cell>
          <cell r="CS41">
            <v>43.36000061035156</v>
          </cell>
          <cell r="CT41">
            <v>1.690000057220459</v>
          </cell>
          <cell r="CU41">
            <v>12.800000190734863</v>
          </cell>
          <cell r="CW41">
            <v>11.510000228881836</v>
          </cell>
          <cell r="CX41">
            <v>0.23000000417232513</v>
          </cell>
          <cell r="CY41">
            <v>15.069999694824219</v>
          </cell>
          <cell r="CZ41">
            <v>11.649999618530273</v>
          </cell>
          <cell r="DA41">
            <v>2.950000047683716</v>
          </cell>
          <cell r="DB41">
            <v>0.009999999776482582</v>
          </cell>
          <cell r="GX41">
            <v>100</v>
          </cell>
        </row>
        <row r="42">
          <cell r="A42">
            <v>253</v>
          </cell>
          <cell r="B42">
            <v>6708</v>
          </cell>
          <cell r="C42">
            <v>1000</v>
          </cell>
          <cell r="D42">
            <v>1</v>
          </cell>
          <cell r="E42">
            <v>900</v>
          </cell>
          <cell r="F42" t="str">
            <v>ND</v>
          </cell>
          <cell r="G42" t="str">
            <v>Au caps</v>
          </cell>
          <cell r="J42">
            <v>120</v>
          </cell>
          <cell r="K42">
            <v>79.72000122070312</v>
          </cell>
          <cell r="L42">
            <v>0.3199999928474426</v>
          </cell>
          <cell r="M42">
            <v>12.8100004196167</v>
          </cell>
          <cell r="O42">
            <v>1.0099999904632568</v>
          </cell>
          <cell r="P42">
            <v>1.0099999904632568</v>
          </cell>
          <cell r="Q42">
            <v>0.07999999821186066</v>
          </cell>
          <cell r="R42">
            <v>0.5</v>
          </cell>
          <cell r="S42">
            <v>1.9800000190734863</v>
          </cell>
          <cell r="T42">
            <v>2.119999885559082</v>
          </cell>
          <cell r="U42">
            <v>1.4299999475479126</v>
          </cell>
          <cell r="V42">
            <v>0.03999999910593033</v>
          </cell>
          <cell r="W42">
            <v>0</v>
          </cell>
          <cell r="X42">
            <v>-1</v>
          </cell>
          <cell r="Y42">
            <v>2.0199999809265137</v>
          </cell>
          <cell r="Z42">
            <v>0.15456674115649496</v>
          </cell>
          <cell r="AA42">
            <v>3.5499998331069946</v>
          </cell>
          <cell r="AB42">
            <v>0.19861660677342025</v>
          </cell>
          <cell r="AC42">
            <v>0.1996047481579985</v>
          </cell>
          <cell r="AD42">
            <v>0.46876162352934386</v>
          </cell>
          <cell r="AZ42">
            <v>32.52640151977539</v>
          </cell>
          <cell r="BA42">
            <v>13.015800476074219</v>
          </cell>
          <cell r="BE42">
            <v>58.000000247198585</v>
          </cell>
          <cell r="BF42">
            <v>41.9999997528014</v>
          </cell>
          <cell r="BG42">
            <v>0</v>
          </cell>
          <cell r="BH42">
            <v>1</v>
          </cell>
          <cell r="CS42">
            <v>44.400001525878906</v>
          </cell>
          <cell r="CT42">
            <v>0.3400000035762787</v>
          </cell>
          <cell r="CU42">
            <v>11.029999732971191</v>
          </cell>
          <cell r="CW42">
            <v>17.969999313354492</v>
          </cell>
          <cell r="CX42">
            <v>0.3400000035762787</v>
          </cell>
          <cell r="CY42">
            <v>9.609999656677246</v>
          </cell>
          <cell r="CZ42">
            <v>11.930000305175781</v>
          </cell>
          <cell r="DA42">
            <v>0.9399999976158142</v>
          </cell>
          <cell r="DB42">
            <v>0.1599999964237213</v>
          </cell>
          <cell r="GX42">
            <v>100</v>
          </cell>
        </row>
        <row r="43">
          <cell r="A43">
            <v>253</v>
          </cell>
          <cell r="B43">
            <v>6714</v>
          </cell>
          <cell r="C43">
            <v>3000</v>
          </cell>
          <cell r="D43">
            <v>3</v>
          </cell>
          <cell r="E43">
            <v>850</v>
          </cell>
          <cell r="F43" t="str">
            <v>ND</v>
          </cell>
          <cell r="G43" t="str">
            <v>Au caps</v>
          </cell>
          <cell r="J43">
            <v>115</v>
          </cell>
          <cell r="K43">
            <v>74.29000091552734</v>
          </cell>
          <cell r="L43">
            <v>0.3499999940395355</v>
          </cell>
          <cell r="M43">
            <v>16.200000762939453</v>
          </cell>
          <cell r="O43">
            <v>1.8899999856948853</v>
          </cell>
          <cell r="P43">
            <v>1.8899999856948853</v>
          </cell>
          <cell r="Q43">
            <v>0.10999999940395355</v>
          </cell>
          <cell r="R43">
            <v>0.4300000071525574</v>
          </cell>
          <cell r="S43">
            <v>3.5199999809265137</v>
          </cell>
          <cell r="T43">
            <v>2.569999933242798</v>
          </cell>
          <cell r="U43">
            <v>0.5400000214576721</v>
          </cell>
          <cell r="V43">
            <v>0.11999999731779099</v>
          </cell>
          <cell r="W43">
            <v>0</v>
          </cell>
          <cell r="X43">
            <v>-1</v>
          </cell>
          <cell r="Y43">
            <v>4.395348730830003</v>
          </cell>
          <cell r="Z43">
            <v>0.21728393920691505</v>
          </cell>
          <cell r="AA43">
            <v>3.10999995470047</v>
          </cell>
          <cell r="AB43">
            <v>0.25322283854181704</v>
          </cell>
          <cell r="AC43">
            <v>0.3480662990702927</v>
          </cell>
          <cell r="AD43">
            <v>0.28852350204619776</v>
          </cell>
          <cell r="AZ43">
            <v>33.64799880981445</v>
          </cell>
          <cell r="BA43">
            <v>12.395999908447266</v>
          </cell>
          <cell r="BE43">
            <v>59.99999932833621</v>
          </cell>
          <cell r="BF43">
            <v>40.00000067166379</v>
          </cell>
          <cell r="BG43">
            <v>0</v>
          </cell>
          <cell r="BH43">
            <v>1</v>
          </cell>
          <cell r="CS43">
            <v>50.290000915527344</v>
          </cell>
          <cell r="CT43">
            <v>0.3700000047683716</v>
          </cell>
          <cell r="CU43">
            <v>6.960000038146973</v>
          </cell>
          <cell r="CW43">
            <v>16.299999237060547</v>
          </cell>
          <cell r="CX43">
            <v>0.27000001072883606</v>
          </cell>
          <cell r="CY43">
            <v>12.649999618530273</v>
          </cell>
          <cell r="CZ43">
            <v>11.9399995803833</v>
          </cell>
          <cell r="DA43">
            <v>1.059999942779541</v>
          </cell>
          <cell r="DB43">
            <v>0.09000000357627869</v>
          </cell>
          <cell r="GX43">
            <v>100</v>
          </cell>
        </row>
        <row r="44">
          <cell r="A44">
            <v>253</v>
          </cell>
          <cell r="B44">
            <v>6715</v>
          </cell>
          <cell r="C44">
            <v>3000</v>
          </cell>
          <cell r="D44">
            <v>3</v>
          </cell>
          <cell r="E44">
            <v>875</v>
          </cell>
          <cell r="F44" t="str">
            <v>ND</v>
          </cell>
          <cell r="G44" t="str">
            <v>Au caps</v>
          </cell>
          <cell r="J44">
            <v>137</v>
          </cell>
          <cell r="K44">
            <v>71.62999725341797</v>
          </cell>
          <cell r="L44">
            <v>0.3700000047683716</v>
          </cell>
          <cell r="M44">
            <v>17.260000228881836</v>
          </cell>
          <cell r="O44">
            <v>1.8700000047683716</v>
          </cell>
          <cell r="P44">
            <v>1.8700000047683716</v>
          </cell>
          <cell r="Q44">
            <v>0.15000000596046448</v>
          </cell>
          <cell r="R44">
            <v>0.49000000953674316</v>
          </cell>
          <cell r="S44">
            <v>4.070000171661377</v>
          </cell>
          <cell r="T44">
            <v>3.5399999618530273</v>
          </cell>
          <cell r="U44">
            <v>0.4300000071525574</v>
          </cell>
          <cell r="V44">
            <v>0.20999999344348907</v>
          </cell>
          <cell r="W44">
            <v>0</v>
          </cell>
          <cell r="X44">
            <v>-1</v>
          </cell>
          <cell r="Y44">
            <v>3.816326466067441</v>
          </cell>
          <cell r="Z44">
            <v>0.23580533706198253</v>
          </cell>
          <cell r="AA44">
            <v>3.9699999690055847</v>
          </cell>
          <cell r="AB44">
            <v>0.22511848588909938</v>
          </cell>
          <cell r="AC44">
            <v>0.2954186429223858</v>
          </cell>
          <cell r="AD44">
            <v>0.3183625118312664</v>
          </cell>
          <cell r="AZ44">
            <v>40.377601623535156</v>
          </cell>
          <cell r="BA44">
            <v>8.677200317382812</v>
          </cell>
          <cell r="BE44">
            <v>72.00000007322453</v>
          </cell>
          <cell r="BF44">
            <v>27.999999926775484</v>
          </cell>
          <cell r="BG44">
            <v>0</v>
          </cell>
          <cell r="BH44">
            <v>1</v>
          </cell>
          <cell r="CS44">
            <v>48.2400016784668</v>
          </cell>
          <cell r="CT44">
            <v>1.149999976158142</v>
          </cell>
          <cell r="CU44">
            <v>8.880000114440918</v>
          </cell>
          <cell r="CW44">
            <v>13.899999618530273</v>
          </cell>
          <cell r="CX44">
            <v>0.3700000047683716</v>
          </cell>
          <cell r="CY44">
            <v>13.739999771118164</v>
          </cell>
          <cell r="CZ44">
            <v>12.229999542236328</v>
          </cell>
          <cell r="DA44">
            <v>1.340000033378601</v>
          </cell>
          <cell r="DB44">
            <v>0.12999999523162842</v>
          </cell>
          <cell r="GX44">
            <v>100</v>
          </cell>
        </row>
        <row r="45">
          <cell r="A45">
            <v>253</v>
          </cell>
          <cell r="B45">
            <v>6716</v>
          </cell>
          <cell r="C45">
            <v>3000</v>
          </cell>
          <cell r="D45">
            <v>3</v>
          </cell>
          <cell r="E45">
            <v>900</v>
          </cell>
          <cell r="F45" t="str">
            <v>ND</v>
          </cell>
          <cell r="G45" t="str">
            <v>Au caps</v>
          </cell>
          <cell r="J45">
            <v>96</v>
          </cell>
          <cell r="K45">
            <v>71.06999969482422</v>
          </cell>
          <cell r="L45">
            <v>0.3400000035762787</v>
          </cell>
          <cell r="M45">
            <v>17.770000457763672</v>
          </cell>
          <cell r="O45">
            <v>1.850000023841858</v>
          </cell>
          <cell r="P45">
            <v>1.850000023841858</v>
          </cell>
          <cell r="Q45">
            <v>0.10000000149011612</v>
          </cell>
          <cell r="R45">
            <v>0.4699999988079071</v>
          </cell>
          <cell r="S45">
            <v>4.329999923706055</v>
          </cell>
          <cell r="T45">
            <v>3.430000066757202</v>
          </cell>
          <cell r="U45">
            <v>0.3799999952316284</v>
          </cell>
          <cell r="V45">
            <v>0.25</v>
          </cell>
          <cell r="W45">
            <v>0</v>
          </cell>
          <cell r="X45">
            <v>-1</v>
          </cell>
          <cell r="Y45">
            <v>3.9361702734768906</v>
          </cell>
          <cell r="Z45">
            <v>0.24366909466309483</v>
          </cell>
          <cell r="AA45">
            <v>3.8100000619888306</v>
          </cell>
          <cell r="AB45">
            <v>0.2275693297663438</v>
          </cell>
          <cell r="AC45">
            <v>0.3017944532297552</v>
          </cell>
          <cell r="AD45">
            <v>0.31169064583304823</v>
          </cell>
          <cell r="AZ45">
            <v>40.93840026855469</v>
          </cell>
          <cell r="BA45">
            <v>8.367300033569336</v>
          </cell>
          <cell r="BE45">
            <v>73.00000005022115</v>
          </cell>
          <cell r="BF45">
            <v>26.999999949778868</v>
          </cell>
          <cell r="BG45">
            <v>0</v>
          </cell>
          <cell r="BH45">
            <v>1</v>
          </cell>
          <cell r="CS45">
            <v>44.36000061035156</v>
          </cell>
          <cell r="CT45">
            <v>2.5</v>
          </cell>
          <cell r="CU45">
            <v>11.899999618530273</v>
          </cell>
          <cell r="CW45">
            <v>15.640000343322754</v>
          </cell>
          <cell r="CX45">
            <v>0.30000001192092896</v>
          </cell>
          <cell r="CY45">
            <v>12.020000457763672</v>
          </cell>
          <cell r="CZ45">
            <v>10.920000076293945</v>
          </cell>
          <cell r="DA45">
            <v>2.180000066757202</v>
          </cell>
          <cell r="DB45">
            <v>0.09000000357627869</v>
          </cell>
          <cell r="GX45">
            <v>100</v>
          </cell>
        </row>
        <row r="46">
          <cell r="A46">
            <v>253</v>
          </cell>
          <cell r="B46">
            <v>6717</v>
          </cell>
          <cell r="C46">
            <v>3000</v>
          </cell>
          <cell r="D46">
            <v>3</v>
          </cell>
          <cell r="E46">
            <v>950</v>
          </cell>
          <cell r="F46" t="str">
            <v>ND</v>
          </cell>
          <cell r="G46" t="str">
            <v>Au caps</v>
          </cell>
          <cell r="J46">
            <v>96</v>
          </cell>
          <cell r="K46">
            <v>63.84000015258789</v>
          </cell>
          <cell r="L46">
            <v>1.1200000047683716</v>
          </cell>
          <cell r="M46">
            <v>19.149999618530273</v>
          </cell>
          <cell r="O46">
            <v>4.340000152587891</v>
          </cell>
          <cell r="P46">
            <v>4.340000152587891</v>
          </cell>
          <cell r="Q46">
            <v>0.18000000715255737</v>
          </cell>
          <cell r="R46">
            <v>1.3899999856948853</v>
          </cell>
          <cell r="S46">
            <v>6.010000228881836</v>
          </cell>
          <cell r="T46">
            <v>3.240000009536743</v>
          </cell>
          <cell r="U46">
            <v>0.3400000035762787</v>
          </cell>
          <cell r="V46">
            <v>0.38999998569488525</v>
          </cell>
          <cell r="W46">
            <v>0</v>
          </cell>
          <cell r="X46">
            <v>-1</v>
          </cell>
          <cell r="Y46">
            <v>3.1223023001818584</v>
          </cell>
          <cell r="Z46">
            <v>0.31383813830817675</v>
          </cell>
          <cell r="AA46">
            <v>3.580000013113022</v>
          </cell>
          <cell r="AB46">
            <v>0.3823845332005821</v>
          </cell>
          <cell r="AC46">
            <v>0.4661654223429006</v>
          </cell>
          <cell r="AD46">
            <v>0.36341104608349917</v>
          </cell>
          <cell r="AZ46">
            <v>46.5463981628418</v>
          </cell>
          <cell r="BA46">
            <v>5.2683000564575195</v>
          </cell>
          <cell r="BE46">
            <v>82.9999992918776</v>
          </cell>
          <cell r="BF46">
            <v>17.000000708122407</v>
          </cell>
          <cell r="BG46">
            <v>0</v>
          </cell>
          <cell r="BH46">
            <v>1</v>
          </cell>
          <cell r="CS46">
            <v>42.41999816894531</v>
          </cell>
          <cell r="CT46">
            <v>2.6600000858306885</v>
          </cell>
          <cell r="CU46">
            <v>11.949999809265137</v>
          </cell>
          <cell r="CW46">
            <v>10.869999885559082</v>
          </cell>
          <cell r="CX46">
            <v>0.17000000178813934</v>
          </cell>
          <cell r="CY46">
            <v>14.949999809265137</v>
          </cell>
          <cell r="CZ46">
            <v>11.680000305175781</v>
          </cell>
          <cell r="DA46">
            <v>2.240000009536743</v>
          </cell>
          <cell r="DB46">
            <v>0.07999999821186066</v>
          </cell>
          <cell r="GX46">
            <v>100</v>
          </cell>
        </row>
        <row r="47">
          <cell r="A47">
            <v>253</v>
          </cell>
          <cell r="B47">
            <v>6718</v>
          </cell>
          <cell r="C47">
            <v>6900</v>
          </cell>
          <cell r="D47">
            <v>6.9</v>
          </cell>
          <cell r="E47">
            <v>850</v>
          </cell>
          <cell r="F47" t="str">
            <v>ND</v>
          </cell>
          <cell r="G47" t="str">
            <v>Au caps</v>
          </cell>
          <cell r="J47">
            <v>100</v>
          </cell>
          <cell r="K47">
            <v>75.63999938964844</v>
          </cell>
          <cell r="L47">
            <v>0.1599999964237213</v>
          </cell>
          <cell r="M47">
            <v>14.489999771118164</v>
          </cell>
          <cell r="O47">
            <v>2.0999999046325684</v>
          </cell>
          <cell r="P47">
            <v>2.0999999046325684</v>
          </cell>
          <cell r="Q47">
            <v>0.05999999865889549</v>
          </cell>
          <cell r="R47">
            <v>0.23999999463558197</v>
          </cell>
          <cell r="S47">
            <v>2.700000047683716</v>
          </cell>
          <cell r="T47">
            <v>2.8299999237060547</v>
          </cell>
          <cell r="U47">
            <v>1.7599999904632568</v>
          </cell>
          <cell r="V47">
            <v>0</v>
          </cell>
          <cell r="W47">
            <v>0</v>
          </cell>
          <cell r="X47">
            <v>-1</v>
          </cell>
          <cell r="Y47">
            <v>8.749999798213437</v>
          </cell>
          <cell r="Z47">
            <v>0.1863354099608355</v>
          </cell>
          <cell r="AA47">
            <v>4.5899999141693115</v>
          </cell>
          <cell r="AB47">
            <v>0.18614718350360132</v>
          </cell>
          <cell r="AC47">
            <v>0.3030302974266479</v>
          </cell>
          <cell r="AD47">
            <v>0.16923303724785935</v>
          </cell>
          <cell r="AZ47">
            <v>14.58080005645752</v>
          </cell>
          <cell r="BA47">
            <v>22.932600021362305</v>
          </cell>
          <cell r="BE47">
            <v>26.000000056575598</v>
          </cell>
          <cell r="BF47">
            <v>73.9999999434244</v>
          </cell>
          <cell r="BG47">
            <v>0</v>
          </cell>
          <cell r="BH47">
            <v>1</v>
          </cell>
          <cell r="CS47">
            <v>47.650001525878906</v>
          </cell>
          <cell r="CT47">
            <v>0.3799999952316284</v>
          </cell>
          <cell r="CU47">
            <v>9.149999618530273</v>
          </cell>
          <cell r="CW47">
            <v>17.5</v>
          </cell>
          <cell r="CX47">
            <v>0.3199999928474426</v>
          </cell>
          <cell r="CY47">
            <v>11.289999961853027</v>
          </cell>
          <cell r="CZ47">
            <v>11.630000114440918</v>
          </cell>
          <cell r="DA47">
            <v>1.149999976158142</v>
          </cell>
          <cell r="DB47">
            <v>0.15000000596046448</v>
          </cell>
        </row>
        <row r="48">
          <cell r="A48">
            <v>253</v>
          </cell>
          <cell r="B48">
            <v>6722</v>
          </cell>
          <cell r="C48">
            <v>6900</v>
          </cell>
          <cell r="D48">
            <v>6.9</v>
          </cell>
          <cell r="E48">
            <v>800</v>
          </cell>
          <cell r="F48" t="str">
            <v>ND</v>
          </cell>
          <cell r="G48" t="str">
            <v>Au caps</v>
          </cell>
          <cell r="J48">
            <v>100</v>
          </cell>
          <cell r="K48">
            <v>71.36000061035156</v>
          </cell>
          <cell r="L48">
            <v>0.20999999344348907</v>
          </cell>
          <cell r="M48">
            <v>18.229999542236328</v>
          </cell>
          <cell r="O48">
            <v>1.3700000047683716</v>
          </cell>
          <cell r="P48">
            <v>1.3700000047683716</v>
          </cell>
          <cell r="Q48">
            <v>0.07000000029802322</v>
          </cell>
          <cell r="R48">
            <v>0.18000000715255737</v>
          </cell>
          <cell r="S48">
            <v>4.869999885559082</v>
          </cell>
          <cell r="T48">
            <v>3</v>
          </cell>
          <cell r="U48">
            <v>0.38999998569488525</v>
          </cell>
          <cell r="V48">
            <v>0.07999999821186066</v>
          </cell>
          <cell r="W48">
            <v>0</v>
          </cell>
          <cell r="X48">
            <v>-1</v>
          </cell>
          <cell r="Y48">
            <v>7.611110835163693</v>
          </cell>
          <cell r="Z48">
            <v>0.26714207393565653</v>
          </cell>
          <cell r="AA48">
            <v>3.3899999856948853</v>
          </cell>
          <cell r="AB48">
            <v>0.17510121658992245</v>
          </cell>
          <cell r="AC48">
            <v>0.2773279363217759</v>
          </cell>
          <cell r="AD48">
            <v>0.1897511268708211</v>
          </cell>
          <cell r="AZ48">
            <v>38.1343994140625</v>
          </cell>
          <cell r="BA48">
            <v>9.916799545288086</v>
          </cell>
          <cell r="BE48">
            <v>68.00000066341066</v>
          </cell>
          <cell r="BF48">
            <v>31.999999336589337</v>
          </cell>
          <cell r="BG48">
            <v>0</v>
          </cell>
          <cell r="BH48">
            <v>1</v>
          </cell>
          <cell r="CS48">
            <v>40.0099983215332</v>
          </cell>
          <cell r="CT48">
            <v>1.2200000286102295</v>
          </cell>
          <cell r="CU48">
            <v>14.520000457763672</v>
          </cell>
          <cell r="CW48">
            <v>15.279999732971191</v>
          </cell>
          <cell r="CX48">
            <v>0.27000001072883606</v>
          </cell>
          <cell r="CY48">
            <v>10.529999732971191</v>
          </cell>
          <cell r="CZ48">
            <v>11.569999694824219</v>
          </cell>
          <cell r="DA48">
            <v>2.390000104904175</v>
          </cell>
          <cell r="DB48">
            <v>0.12999999523162842</v>
          </cell>
          <cell r="GX48">
            <v>100</v>
          </cell>
        </row>
        <row r="49">
          <cell r="A49">
            <v>253</v>
          </cell>
          <cell r="B49">
            <v>6723</v>
          </cell>
          <cell r="C49">
            <v>6900</v>
          </cell>
          <cell r="D49">
            <v>6.9</v>
          </cell>
          <cell r="E49">
            <v>850</v>
          </cell>
          <cell r="F49" t="str">
            <v>ND</v>
          </cell>
          <cell r="G49" t="str">
            <v>Au caps</v>
          </cell>
          <cell r="J49">
            <v>100</v>
          </cell>
          <cell r="K49">
            <v>69.22000122070312</v>
          </cell>
          <cell r="L49">
            <v>0.20999999344348907</v>
          </cell>
          <cell r="M49">
            <v>19.790000915527344</v>
          </cell>
          <cell r="O49">
            <v>1.1200000047683716</v>
          </cell>
          <cell r="P49">
            <v>1.1200000047683716</v>
          </cell>
          <cell r="Q49">
            <v>0.029999999329447746</v>
          </cell>
          <cell r="R49">
            <v>0.03999999910593033</v>
          </cell>
          <cell r="S49">
            <v>6.099999904632568</v>
          </cell>
          <cell r="T49">
            <v>3.049999952316284</v>
          </cell>
          <cell r="U49">
            <v>0.30000001192092896</v>
          </cell>
          <cell r="V49">
            <v>0.20000000298023224</v>
          </cell>
          <cell r="W49">
            <v>0</v>
          </cell>
          <cell r="X49">
            <v>-1</v>
          </cell>
          <cell r="Y49">
            <v>28.000000745058077</v>
          </cell>
          <cell r="Z49">
            <v>0.3082364639936158</v>
          </cell>
          <cell r="AA49">
            <v>3.349999964237213</v>
          </cell>
          <cell r="AB49">
            <v>0.1330376952843651</v>
          </cell>
          <cell r="AC49">
            <v>0.24833703163801846</v>
          </cell>
          <cell r="AD49">
            <v>0.0598485653857468</v>
          </cell>
          <cell r="AZ49">
            <v>47.667999267578125</v>
          </cell>
          <cell r="BA49">
            <v>4.648499965667725</v>
          </cell>
          <cell r="BE49">
            <v>84.99999989826269</v>
          </cell>
          <cell r="BF49">
            <v>15.000000101737308</v>
          </cell>
          <cell r="BG49">
            <v>0</v>
          </cell>
          <cell r="BH49">
            <v>1</v>
          </cell>
          <cell r="CS49">
            <v>41.47999954223633</v>
          </cell>
          <cell r="CT49">
            <v>1.659999966621399</v>
          </cell>
          <cell r="CU49">
            <v>14.399999618530273</v>
          </cell>
          <cell r="CW49">
            <v>14.65999984741211</v>
          </cell>
          <cell r="CX49">
            <v>0.27000001072883606</v>
          </cell>
          <cell r="CY49">
            <v>11.619999885559082</v>
          </cell>
          <cell r="CZ49">
            <v>12.069999694824219</v>
          </cell>
          <cell r="DA49">
            <v>2.430000066757202</v>
          </cell>
          <cell r="DB49">
            <v>0.10999999940395355</v>
          </cell>
          <cell r="GX49">
            <v>100</v>
          </cell>
        </row>
        <row r="50">
          <cell r="A50">
            <v>253</v>
          </cell>
          <cell r="B50">
            <v>6724</v>
          </cell>
          <cell r="C50">
            <v>6900</v>
          </cell>
          <cell r="D50">
            <v>6.9</v>
          </cell>
          <cell r="E50">
            <v>900</v>
          </cell>
          <cell r="F50" t="str">
            <v>ND</v>
          </cell>
          <cell r="G50" t="str">
            <v>Au caps</v>
          </cell>
          <cell r="J50">
            <v>100</v>
          </cell>
          <cell r="K50">
            <v>65.38999938964844</v>
          </cell>
          <cell r="L50">
            <v>0.5699999928474426</v>
          </cell>
          <cell r="M50">
            <v>21.010000228881836</v>
          </cell>
          <cell r="O50">
            <v>1.8200000524520874</v>
          </cell>
          <cell r="P50">
            <v>1.8200000524520874</v>
          </cell>
          <cell r="Q50">
            <v>0.10000000149011612</v>
          </cell>
          <cell r="R50">
            <v>0.2199999988079071</v>
          </cell>
          <cell r="S50">
            <v>7.170000076293945</v>
          </cell>
          <cell r="T50">
            <v>3.0199999809265137</v>
          </cell>
          <cell r="U50">
            <v>0.2800000011920929</v>
          </cell>
          <cell r="V50">
            <v>0.4099999964237213</v>
          </cell>
          <cell r="W50">
            <v>0</v>
          </cell>
          <cell r="X50">
            <v>-1</v>
          </cell>
          <cell r="Y50">
            <v>8.272727555972487</v>
          </cell>
          <cell r="Z50">
            <v>0.34126606369273405</v>
          </cell>
          <cell r="AA50">
            <v>3.2999999821186066</v>
          </cell>
          <cell r="AB50">
            <v>0.21161049025668327</v>
          </cell>
          <cell r="AC50">
            <v>0.34082397772956174</v>
          </cell>
          <cell r="AD50">
            <v>0.17726574897198377</v>
          </cell>
          <cell r="CS50">
            <v>41.540000915527344</v>
          </cell>
          <cell r="CT50">
            <v>1.7200000286102295</v>
          </cell>
          <cell r="CU50">
            <v>13.930000305175781</v>
          </cell>
          <cell r="CW50">
            <v>12.210000038146973</v>
          </cell>
          <cell r="CX50">
            <v>0.18000000715255737</v>
          </cell>
          <cell r="CY50">
            <v>13.460000038146973</v>
          </cell>
          <cell r="CZ50">
            <v>12.319999694824219</v>
          </cell>
          <cell r="DA50">
            <v>2.569999933242798</v>
          </cell>
          <cell r="DB50">
            <v>0.10000000149011612</v>
          </cell>
          <cell r="GX50">
            <v>100</v>
          </cell>
        </row>
        <row r="51">
          <cell r="A51">
            <v>253</v>
          </cell>
          <cell r="B51">
            <v>6725</v>
          </cell>
          <cell r="C51">
            <v>6900</v>
          </cell>
          <cell r="D51">
            <v>6.9</v>
          </cell>
          <cell r="E51">
            <v>950</v>
          </cell>
          <cell r="F51" t="str">
            <v>ND</v>
          </cell>
          <cell r="G51" t="str">
            <v>Au caps</v>
          </cell>
          <cell r="J51">
            <v>94</v>
          </cell>
          <cell r="K51">
            <v>64.25</v>
          </cell>
          <cell r="L51">
            <v>1.0700000524520874</v>
          </cell>
          <cell r="M51">
            <v>21.149999618530273</v>
          </cell>
          <cell r="O51">
            <v>2.069999933242798</v>
          </cell>
          <cell r="P51">
            <v>2.069999933242798</v>
          </cell>
          <cell r="Q51">
            <v>0.10999999940395355</v>
          </cell>
          <cell r="R51">
            <v>0.20999999344348907</v>
          </cell>
          <cell r="S51">
            <v>7.46999979019165</v>
          </cell>
          <cell r="T51">
            <v>3.0299999713897705</v>
          </cell>
          <cell r="U51">
            <v>0.2800000011920929</v>
          </cell>
          <cell r="V51">
            <v>0.3799999952316284</v>
          </cell>
          <cell r="W51">
            <v>0</v>
          </cell>
          <cell r="X51">
            <v>-1</v>
          </cell>
          <cell r="Y51">
            <v>9.857142847006012</v>
          </cell>
          <cell r="Z51">
            <v>0.3531914858119863</v>
          </cell>
          <cell r="AA51">
            <v>3.3099999725818634</v>
          </cell>
          <cell r="AB51">
            <v>0.22271913819316613</v>
          </cell>
          <cell r="AC51">
            <v>0.37030410922078993</v>
          </cell>
          <cell r="AD51">
            <v>0.15313578997241953</v>
          </cell>
          <cell r="CS51">
            <v>43.540000915527344</v>
          </cell>
          <cell r="CT51">
            <v>1.9800000190734863</v>
          </cell>
          <cell r="CU51">
            <v>12.300000190734863</v>
          </cell>
          <cell r="CW51">
            <v>10.319999694824219</v>
          </cell>
          <cell r="CX51">
            <v>0.1899999976158142</v>
          </cell>
          <cell r="CY51">
            <v>15.859999656677246</v>
          </cell>
          <cell r="CZ51">
            <v>12.0600004196167</v>
          </cell>
          <cell r="DA51">
            <v>2.2300000190734863</v>
          </cell>
          <cell r="DB51">
            <v>0.11999999731779099</v>
          </cell>
          <cell r="GX51">
            <v>100</v>
          </cell>
        </row>
        <row r="52">
          <cell r="A52">
            <v>253</v>
          </cell>
          <cell r="B52">
            <v>6734</v>
          </cell>
          <cell r="C52">
            <v>3000</v>
          </cell>
          <cell r="D52">
            <v>3</v>
          </cell>
          <cell r="E52">
            <v>850</v>
          </cell>
          <cell r="F52" t="str">
            <v>ND</v>
          </cell>
          <cell r="G52" t="str">
            <v>Au caps</v>
          </cell>
          <cell r="J52">
            <v>115</v>
          </cell>
          <cell r="K52">
            <v>74.75</v>
          </cell>
          <cell r="L52">
            <v>0.3799999952316284</v>
          </cell>
          <cell r="M52">
            <v>15.59000015258789</v>
          </cell>
          <cell r="O52">
            <v>1.8700000047683716</v>
          </cell>
          <cell r="P52">
            <v>1.8700000047683716</v>
          </cell>
          <cell r="Q52">
            <v>0.2199999988079071</v>
          </cell>
          <cell r="R52">
            <v>0.3799999952316284</v>
          </cell>
          <cell r="S52">
            <v>3.6700000762939453</v>
          </cell>
          <cell r="T52">
            <v>2.430000066757202</v>
          </cell>
          <cell r="U52">
            <v>0.5199999809265137</v>
          </cell>
          <cell r="V52">
            <v>0.14000000059604645</v>
          </cell>
          <cell r="W52">
            <v>0</v>
          </cell>
          <cell r="X52">
            <v>-1</v>
          </cell>
          <cell r="Y52">
            <v>4.921052705878367</v>
          </cell>
          <cell r="Z52">
            <v>0.2354073149694445</v>
          </cell>
          <cell r="AA52">
            <v>2.950000047683716</v>
          </cell>
          <cell r="AB52">
            <v>0.25288461260718004</v>
          </cell>
          <cell r="AC52">
            <v>0.3596153822347257</v>
          </cell>
          <cell r="AD52">
            <v>0.2658967839507716</v>
          </cell>
          <cell r="AZ52">
            <v>34.76959991455078</v>
          </cell>
          <cell r="BA52">
            <v>11.776200294494629</v>
          </cell>
          <cell r="BE52">
            <v>61.99999935292001</v>
          </cell>
          <cell r="BF52">
            <v>38.00000064707999</v>
          </cell>
          <cell r="BG52">
            <v>0</v>
          </cell>
          <cell r="BH52">
            <v>1</v>
          </cell>
          <cell r="CS52">
            <v>47.529998779296875</v>
          </cell>
          <cell r="CT52">
            <v>1.5</v>
          </cell>
          <cell r="CU52">
            <v>7.949999809265137</v>
          </cell>
          <cell r="CW52">
            <v>16.290000915527344</v>
          </cell>
          <cell r="CX52">
            <v>0.5099999904632568</v>
          </cell>
          <cell r="CY52">
            <v>12.880000114440918</v>
          </cell>
          <cell r="CZ52">
            <v>11.640000343322754</v>
          </cell>
          <cell r="DA52">
            <v>1.190000057220459</v>
          </cell>
          <cell r="DB52">
            <v>0.46000000834465027</v>
          </cell>
          <cell r="GX52">
            <v>100</v>
          </cell>
        </row>
        <row r="53">
          <cell r="A53">
            <v>253</v>
          </cell>
          <cell r="B53">
            <v>6735</v>
          </cell>
          <cell r="C53">
            <v>3000</v>
          </cell>
          <cell r="D53">
            <v>3</v>
          </cell>
          <cell r="E53">
            <v>875</v>
          </cell>
          <cell r="F53" t="str">
            <v>ND</v>
          </cell>
          <cell r="G53" t="str">
            <v>Au caps</v>
          </cell>
          <cell r="J53">
            <v>137</v>
          </cell>
          <cell r="K53">
            <v>71.11000061035156</v>
          </cell>
          <cell r="L53">
            <v>0.4000000059604645</v>
          </cell>
          <cell r="M53">
            <v>16.709999084472656</v>
          </cell>
          <cell r="O53">
            <v>2.4800000190734863</v>
          </cell>
          <cell r="P53">
            <v>2.4800000190734863</v>
          </cell>
          <cell r="Q53">
            <v>0.23999999463558197</v>
          </cell>
          <cell r="R53">
            <v>1.090000033378601</v>
          </cell>
          <cell r="S53">
            <v>4.199999809265137</v>
          </cell>
          <cell r="T53">
            <v>3.049999952316284</v>
          </cell>
          <cell r="U53">
            <v>0.5199999809265137</v>
          </cell>
          <cell r="V53">
            <v>0.18000000715255737</v>
          </cell>
          <cell r="W53">
            <v>0</v>
          </cell>
          <cell r="X53">
            <v>-1</v>
          </cell>
          <cell r="Y53">
            <v>2.2752293056234083</v>
          </cell>
          <cell r="Z53">
            <v>0.2513465014589905</v>
          </cell>
          <cell r="AA53">
            <v>3.569999933242798</v>
          </cell>
          <cell r="AB53">
            <v>0.3263305388772465</v>
          </cell>
          <cell r="AC53">
            <v>0.34733893894148593</v>
          </cell>
          <cell r="AD53">
            <v>0.43927626678710213</v>
          </cell>
          <cell r="AZ53">
            <v>38.1343994140625</v>
          </cell>
          <cell r="BA53">
            <v>9.916799545288086</v>
          </cell>
          <cell r="BE53">
            <v>68.00000066341066</v>
          </cell>
          <cell r="BF53">
            <v>31.999999336589337</v>
          </cell>
          <cell r="BG53">
            <v>0</v>
          </cell>
          <cell r="BH53">
            <v>1</v>
          </cell>
          <cell r="CS53">
            <v>48.060001373291016</v>
          </cell>
          <cell r="CT53">
            <v>1.3600000143051147</v>
          </cell>
          <cell r="CU53">
            <v>8.34000015258789</v>
          </cell>
          <cell r="CW53">
            <v>13.100000381469727</v>
          </cell>
          <cell r="CX53">
            <v>0.4099999964237213</v>
          </cell>
          <cell r="CY53">
            <v>14.9399995803833</v>
          </cell>
          <cell r="CZ53">
            <v>12.109999656677246</v>
          </cell>
          <cell r="DA53">
            <v>1.4600000381469727</v>
          </cell>
          <cell r="DB53">
            <v>0.15000000596046448</v>
          </cell>
          <cell r="GX53">
            <v>100</v>
          </cell>
        </row>
        <row r="54">
          <cell r="A54">
            <v>253</v>
          </cell>
          <cell r="B54">
            <v>6736</v>
          </cell>
          <cell r="C54">
            <v>3000</v>
          </cell>
          <cell r="D54">
            <v>3</v>
          </cell>
          <cell r="E54">
            <v>900</v>
          </cell>
          <cell r="F54" t="str">
            <v>ND</v>
          </cell>
          <cell r="G54" t="str">
            <v>Au caps</v>
          </cell>
          <cell r="J54">
            <v>96</v>
          </cell>
          <cell r="K54">
            <v>70.58999633789062</v>
          </cell>
          <cell r="L54">
            <v>0.41999998688697815</v>
          </cell>
          <cell r="M54">
            <v>17.209999084472656</v>
          </cell>
          <cell r="O54">
            <v>2.240000009536743</v>
          </cell>
          <cell r="P54">
            <v>2.240000009536743</v>
          </cell>
          <cell r="Q54">
            <v>0.20999999344348907</v>
          </cell>
          <cell r="R54">
            <v>1.1100000143051147</v>
          </cell>
          <cell r="S54">
            <v>4.429999828338623</v>
          </cell>
          <cell r="T54">
            <v>2.8299999237060547</v>
          </cell>
          <cell r="U54">
            <v>0.5299999713897705</v>
          </cell>
          <cell r="V54">
            <v>0.41999998688697815</v>
          </cell>
          <cell r="W54">
            <v>0</v>
          </cell>
          <cell r="X54">
            <v>-1</v>
          </cell>
          <cell r="Y54">
            <v>2.01801800060249</v>
          </cell>
          <cell r="Z54">
            <v>0.25740848715881065</v>
          </cell>
          <cell r="AA54">
            <v>3.359999895095825</v>
          </cell>
          <cell r="AB54">
            <v>0.3323397982136692</v>
          </cell>
          <cell r="AC54">
            <v>0.333830109776123</v>
          </cell>
          <cell r="AD54">
            <v>0.46900608808147165</v>
          </cell>
          <cell r="AZ54">
            <v>45.985599517822266</v>
          </cell>
          <cell r="BA54">
            <v>5.578199863433838</v>
          </cell>
          <cell r="BE54">
            <v>82.0000002065915</v>
          </cell>
          <cell r="BF54">
            <v>17.999999793408513</v>
          </cell>
          <cell r="BG54">
            <v>0</v>
          </cell>
          <cell r="BH54">
            <v>1</v>
          </cell>
          <cell r="CS54">
            <v>47.20000076293945</v>
          </cell>
          <cell r="CT54">
            <v>1.7200000286102295</v>
          </cell>
          <cell r="CU54">
            <v>9.15999984741211</v>
          </cell>
          <cell r="CW54">
            <v>14.100000381469727</v>
          </cell>
          <cell r="CX54">
            <v>0.3499999940395355</v>
          </cell>
          <cell r="CY54">
            <v>14.050000190734863</v>
          </cell>
          <cell r="CZ54">
            <v>11.949999809265137</v>
          </cell>
          <cell r="DA54">
            <v>1.2599999904632568</v>
          </cell>
          <cell r="DB54">
            <v>0.20999999344348907</v>
          </cell>
          <cell r="GX54">
            <v>100</v>
          </cell>
        </row>
        <row r="55">
          <cell r="A55">
            <v>253</v>
          </cell>
          <cell r="B55">
            <v>6737</v>
          </cell>
          <cell r="C55">
            <v>3000</v>
          </cell>
          <cell r="D55">
            <v>3</v>
          </cell>
          <cell r="E55">
            <v>950</v>
          </cell>
          <cell r="F55" t="str">
            <v>ND</v>
          </cell>
          <cell r="G55" t="str">
            <v>Au caps</v>
          </cell>
          <cell r="J55">
            <v>98</v>
          </cell>
          <cell r="K55">
            <v>63.31999969482422</v>
          </cell>
          <cell r="L55">
            <v>0.800000011920929</v>
          </cell>
          <cell r="M55">
            <v>20.68000030517578</v>
          </cell>
          <cell r="O55">
            <v>3.2200000286102295</v>
          </cell>
          <cell r="P55">
            <v>3.2200000286102295</v>
          </cell>
          <cell r="Q55">
            <v>0.27000001072883606</v>
          </cell>
          <cell r="R55">
            <v>0.8799999952316284</v>
          </cell>
          <cell r="S55">
            <v>6.940000057220459</v>
          </cell>
          <cell r="T55">
            <v>2.880000114440918</v>
          </cell>
          <cell r="U55">
            <v>0.4300000071525574</v>
          </cell>
          <cell r="V55">
            <v>0.5699999928474426</v>
          </cell>
          <cell r="W55">
            <v>0</v>
          </cell>
          <cell r="X55">
            <v>-1</v>
          </cell>
          <cell r="Y55">
            <v>3.6590909614296985</v>
          </cell>
          <cell r="Z55">
            <v>0.33558993978755014</v>
          </cell>
          <cell r="AA55">
            <v>3.3100001215934753</v>
          </cell>
          <cell r="AB55">
            <v>0.3360323833557033</v>
          </cell>
          <cell r="AC55">
            <v>0.4345479035643199</v>
          </cell>
          <cell r="AD55">
            <v>0.3275617475340018</v>
          </cell>
          <cell r="AZ55">
            <v>49.91120147705078</v>
          </cell>
          <cell r="BA55">
            <v>3.408900022506714</v>
          </cell>
          <cell r="BE55">
            <v>89.0000002250842</v>
          </cell>
          <cell r="BF55">
            <v>10.99999977491582</v>
          </cell>
          <cell r="BG55">
            <v>0</v>
          </cell>
          <cell r="BH55">
            <v>1</v>
          </cell>
          <cell r="CS55">
            <v>43.150001525878906</v>
          </cell>
          <cell r="CT55">
            <v>2.259999990463257</v>
          </cell>
          <cell r="CU55">
            <v>12.140000343322754</v>
          </cell>
          <cell r="CW55">
            <v>10.170000076293945</v>
          </cell>
          <cell r="CX55">
            <v>0.20999999344348907</v>
          </cell>
          <cell r="CY55">
            <v>15.5</v>
          </cell>
          <cell r="CZ55">
            <v>11.949999809265137</v>
          </cell>
          <cell r="DA55">
            <v>2.3399999141693115</v>
          </cell>
          <cell r="DB55">
            <v>0.10999999940395355</v>
          </cell>
          <cell r="GX55">
            <v>100</v>
          </cell>
        </row>
        <row r="56">
          <cell r="A56">
            <v>253</v>
          </cell>
          <cell r="B56">
            <v>6747</v>
          </cell>
          <cell r="C56">
            <v>3000</v>
          </cell>
          <cell r="D56">
            <v>3</v>
          </cell>
          <cell r="E56">
            <v>850</v>
          </cell>
          <cell r="F56" t="str">
            <v>ND</v>
          </cell>
          <cell r="G56" t="str">
            <v>Au caps</v>
          </cell>
          <cell r="J56">
            <v>137</v>
          </cell>
          <cell r="K56">
            <v>72.68000030517578</v>
          </cell>
          <cell r="L56">
            <v>0.3100000023841858</v>
          </cell>
          <cell r="M56">
            <v>17.049999237060547</v>
          </cell>
          <cell r="O56">
            <v>1.5199999809265137</v>
          </cell>
          <cell r="P56">
            <v>1.5199999809265137</v>
          </cell>
          <cell r="Q56">
            <v>0.10000000149011612</v>
          </cell>
          <cell r="R56">
            <v>0.11999999731779099</v>
          </cell>
          <cell r="S56">
            <v>2.9100000858306885</v>
          </cell>
          <cell r="T56">
            <v>3.5899999141693115</v>
          </cell>
          <cell r="U56">
            <v>1.559999942779541</v>
          </cell>
          <cell r="V56">
            <v>0.1899999976158142</v>
          </cell>
          <cell r="W56">
            <v>0</v>
          </cell>
          <cell r="X56">
            <v>-1</v>
          </cell>
          <cell r="Y56">
            <v>12.666666790843014</v>
          </cell>
          <cell r="Z56">
            <v>0.17067449947477992</v>
          </cell>
          <cell r="AA56">
            <v>5.1499998569488525</v>
          </cell>
          <cell r="AB56">
            <v>0.1296023577526367</v>
          </cell>
          <cell r="AC56">
            <v>0.22385861823563266</v>
          </cell>
          <cell r="AD56">
            <v>0.12335963907650645</v>
          </cell>
          <cell r="AZ56">
            <v>26.35759925842285</v>
          </cell>
          <cell r="BA56">
            <v>16.424699783325195</v>
          </cell>
          <cell r="BE56">
            <v>46.99999962776437</v>
          </cell>
          <cell r="BF56">
            <v>53.00000037223564</v>
          </cell>
          <cell r="BG56">
            <v>0</v>
          </cell>
          <cell r="BH56">
            <v>1</v>
          </cell>
          <cell r="CS56">
            <v>43.310001373291016</v>
          </cell>
          <cell r="CT56">
            <v>0.3100000023841858</v>
          </cell>
          <cell r="CU56">
            <v>11.300000190734863</v>
          </cell>
          <cell r="CW56">
            <v>19.469999313354492</v>
          </cell>
          <cell r="CX56">
            <v>0.4399999976158142</v>
          </cell>
          <cell r="CY56">
            <v>8.069999694824219</v>
          </cell>
          <cell r="CZ56">
            <v>12.010000228881836</v>
          </cell>
          <cell r="DA56">
            <v>1.3899999856948853</v>
          </cell>
          <cell r="DB56">
            <v>0.3100000023841858</v>
          </cell>
          <cell r="GX56">
            <v>100</v>
          </cell>
        </row>
        <row r="57">
          <cell r="A57">
            <v>253</v>
          </cell>
          <cell r="B57">
            <v>6748</v>
          </cell>
          <cell r="C57">
            <v>3000</v>
          </cell>
          <cell r="D57">
            <v>3</v>
          </cell>
          <cell r="E57">
            <v>900</v>
          </cell>
          <cell r="F57" t="str">
            <v>ND</v>
          </cell>
          <cell r="G57" t="str">
            <v>Au caps</v>
          </cell>
          <cell r="J57">
            <v>96</v>
          </cell>
          <cell r="K57">
            <v>70.0199966430664</v>
          </cell>
          <cell r="L57">
            <v>0.47999998927116394</v>
          </cell>
          <cell r="M57">
            <v>18.239999771118164</v>
          </cell>
          <cell r="O57">
            <v>1.8899999856948853</v>
          </cell>
          <cell r="P57">
            <v>1.8899999856948853</v>
          </cell>
          <cell r="Q57">
            <v>0.1599999964237213</v>
          </cell>
          <cell r="R57">
            <v>0.3100000023841858</v>
          </cell>
          <cell r="S57">
            <v>3.740000009536743</v>
          </cell>
          <cell r="T57">
            <v>3.9100000858306885</v>
          </cell>
          <cell r="U57">
            <v>1.0199999809265137</v>
          </cell>
          <cell r="V57">
            <v>0.25</v>
          </cell>
          <cell r="W57">
            <v>0</v>
          </cell>
          <cell r="X57">
            <v>-1</v>
          </cell>
          <cell r="Y57">
            <v>6.096774100513042</v>
          </cell>
          <cell r="Z57">
            <v>0.20504386274493197</v>
          </cell>
          <cell r="AA57">
            <v>4.930000066757202</v>
          </cell>
          <cell r="AB57">
            <v>0.17601682827202267</v>
          </cell>
          <cell r="AC57">
            <v>0.2650771348049149</v>
          </cell>
          <cell r="AD57">
            <v>0.22622015026497</v>
          </cell>
          <cell r="AZ57">
            <v>36.45199966430664</v>
          </cell>
          <cell r="BA57">
            <v>10.846500396728516</v>
          </cell>
          <cell r="BE57">
            <v>64.99999895837243</v>
          </cell>
          <cell r="BF57">
            <v>35.000001041627584</v>
          </cell>
          <cell r="BG57">
            <v>0</v>
          </cell>
          <cell r="BH57">
            <v>1</v>
          </cell>
          <cell r="CS57">
            <v>44.59000015258789</v>
          </cell>
          <cell r="CT57">
            <v>2.069999933242798</v>
          </cell>
          <cell r="CU57">
            <v>11.149999618530273</v>
          </cell>
          <cell r="CW57">
            <v>11.460000038146973</v>
          </cell>
          <cell r="CX57">
            <v>0.4399999976158142</v>
          </cell>
          <cell r="CY57">
            <v>14.9399995803833</v>
          </cell>
          <cell r="CZ57">
            <v>12.489999771118164</v>
          </cell>
          <cell r="DA57">
            <v>2.5299999713897705</v>
          </cell>
          <cell r="DB57">
            <v>0.1899999976158142</v>
          </cell>
          <cell r="GX57">
            <v>100</v>
          </cell>
        </row>
        <row r="58">
          <cell r="A58">
            <v>253</v>
          </cell>
          <cell r="B58">
            <v>6749</v>
          </cell>
          <cell r="C58">
            <v>3000</v>
          </cell>
          <cell r="D58">
            <v>3</v>
          </cell>
          <cell r="E58">
            <v>950</v>
          </cell>
          <cell r="F58" t="str">
            <v>ND</v>
          </cell>
          <cell r="G58" t="str">
            <v>Au caps</v>
          </cell>
          <cell r="J58">
            <v>96</v>
          </cell>
          <cell r="K58">
            <v>64.02999877929688</v>
          </cell>
          <cell r="L58">
            <v>0.8100000023841858</v>
          </cell>
          <cell r="M58">
            <v>21.219999313354492</v>
          </cell>
          <cell r="O58">
            <v>2.490000009536743</v>
          </cell>
          <cell r="P58">
            <v>2.490000009536743</v>
          </cell>
          <cell r="Q58">
            <v>0.30000001192092896</v>
          </cell>
          <cell r="R58">
            <v>0.33000001311302185</v>
          </cell>
          <cell r="S58">
            <v>5.889999866485596</v>
          </cell>
          <cell r="T58">
            <v>3.880000114440918</v>
          </cell>
          <cell r="U58">
            <v>0.7300000190734863</v>
          </cell>
          <cell r="V58">
            <v>0.38999998569488525</v>
          </cell>
          <cell r="W58">
            <v>0</v>
          </cell>
          <cell r="X58">
            <v>-1</v>
          </cell>
          <cell r="Y58">
            <v>7.545454274524353</v>
          </cell>
          <cell r="Z58">
            <v>0.2775683344522453</v>
          </cell>
          <cell r="AA58">
            <v>4.610000133514404</v>
          </cell>
          <cell r="AB58">
            <v>0.21197846363094924</v>
          </cell>
          <cell r="AC58">
            <v>0.3351278542667268</v>
          </cell>
          <cell r="AD58">
            <v>0.1910867350137939</v>
          </cell>
          <cell r="AZ58">
            <v>45.985599517822266</v>
          </cell>
          <cell r="BA58">
            <v>5.578199863433838</v>
          </cell>
          <cell r="BE58">
            <v>82.0000002065915</v>
          </cell>
          <cell r="BF58">
            <v>17.999999793408513</v>
          </cell>
          <cell r="BG58">
            <v>0</v>
          </cell>
          <cell r="BH58">
            <v>1</v>
          </cell>
          <cell r="CS58">
            <v>40.70000076293945</v>
          </cell>
          <cell r="CT58">
            <v>2.890000104904175</v>
          </cell>
          <cell r="CU58">
            <v>13.3100004196167</v>
          </cell>
          <cell r="CW58">
            <v>12.210000038146973</v>
          </cell>
          <cell r="CX58">
            <v>0.23000000417232513</v>
          </cell>
          <cell r="CY58">
            <v>13.520000457763672</v>
          </cell>
          <cell r="CZ58">
            <v>11.5</v>
          </cell>
          <cell r="DA58">
            <v>2.5</v>
          </cell>
          <cell r="DB58">
            <v>0.20000000298023224</v>
          </cell>
          <cell r="GX58">
            <v>100</v>
          </cell>
        </row>
        <row r="59">
          <cell r="A59">
            <v>253</v>
          </cell>
          <cell r="B59">
            <v>6750</v>
          </cell>
          <cell r="C59">
            <v>6900</v>
          </cell>
          <cell r="D59">
            <v>6.9</v>
          </cell>
          <cell r="E59">
            <v>850</v>
          </cell>
          <cell r="F59" t="str">
            <v>ND</v>
          </cell>
          <cell r="G59" t="str">
            <v>Au caps</v>
          </cell>
          <cell r="J59">
            <v>100</v>
          </cell>
          <cell r="K59">
            <v>74.73999786376953</v>
          </cell>
          <cell r="L59">
            <v>0.11999999731779099</v>
          </cell>
          <cell r="M59">
            <v>14.65999984741211</v>
          </cell>
          <cell r="O59">
            <v>1.9600000381469727</v>
          </cell>
          <cell r="P59">
            <v>1.9600000381469727</v>
          </cell>
          <cell r="Q59">
            <v>0.07999999821186066</v>
          </cell>
          <cell r="R59">
            <v>0.3799999952316284</v>
          </cell>
          <cell r="S59">
            <v>2.4200000762939453</v>
          </cell>
          <cell r="T59">
            <v>3.0999999046325684</v>
          </cell>
          <cell r="U59">
            <v>2.490000009536743</v>
          </cell>
          <cell r="V59">
            <v>0.09000000357627869</v>
          </cell>
          <cell r="W59">
            <v>0</v>
          </cell>
          <cell r="X59">
            <v>-1</v>
          </cell>
          <cell r="Y59">
            <v>5.157894901951926</v>
          </cell>
          <cell r="Z59">
            <v>0.16507504102881293</v>
          </cell>
          <cell r="AA59">
            <v>5.5899999141693115</v>
          </cell>
          <cell r="AB59">
            <v>0.17150063345531916</v>
          </cell>
          <cell r="AC59">
            <v>0.24716267983747428</v>
          </cell>
          <cell r="AD59">
            <v>0.2568229259402562</v>
          </cell>
          <cell r="AZ59">
            <v>25.79680061340332</v>
          </cell>
          <cell r="BA59">
            <v>16.734600067138672</v>
          </cell>
          <cell r="BE59">
            <v>46.000000490994985</v>
          </cell>
          <cell r="BF59">
            <v>53.99999950900501</v>
          </cell>
          <cell r="BG59">
            <v>0</v>
          </cell>
          <cell r="BH59">
            <v>1</v>
          </cell>
          <cell r="CS59">
            <v>43.5099983215332</v>
          </cell>
          <cell r="CT59">
            <v>0.3400000035762787</v>
          </cell>
          <cell r="CU59">
            <v>10.640000343322754</v>
          </cell>
          <cell r="CW59">
            <v>20.479999542236328</v>
          </cell>
          <cell r="CX59">
            <v>0.33000001311302185</v>
          </cell>
          <cell r="CY59">
            <v>8.880000114440918</v>
          </cell>
          <cell r="CZ59">
            <v>11.649999618530273</v>
          </cell>
          <cell r="DA59">
            <v>1.2400000095367432</v>
          </cell>
          <cell r="DB59">
            <v>0.3400000035762787</v>
          </cell>
        </row>
        <row r="60">
          <cell r="A60">
            <v>253</v>
          </cell>
          <cell r="B60">
            <v>6751</v>
          </cell>
          <cell r="C60">
            <v>6900</v>
          </cell>
          <cell r="D60">
            <v>6.9</v>
          </cell>
          <cell r="E60">
            <v>900</v>
          </cell>
          <cell r="F60" t="str">
            <v>ND</v>
          </cell>
          <cell r="G60" t="str">
            <v>Au caps</v>
          </cell>
          <cell r="J60">
            <v>100</v>
          </cell>
          <cell r="K60">
            <v>73.02999877929688</v>
          </cell>
          <cell r="L60">
            <v>0.4099999964237213</v>
          </cell>
          <cell r="M60">
            <v>15.579999923706055</v>
          </cell>
          <cell r="O60">
            <v>2.299999952316284</v>
          </cell>
          <cell r="P60">
            <v>2.299999952316284</v>
          </cell>
          <cell r="Q60">
            <v>0.07000000029802322</v>
          </cell>
          <cell r="R60">
            <v>0.7200000286102295</v>
          </cell>
          <cell r="S60">
            <v>3.200000047683716</v>
          </cell>
          <cell r="T60">
            <v>2.5799999237060547</v>
          </cell>
          <cell r="U60">
            <v>1.9800000190734863</v>
          </cell>
          <cell r="V60">
            <v>0.10999999940395355</v>
          </cell>
          <cell r="W60">
            <v>0</v>
          </cell>
          <cell r="X60">
            <v>-1</v>
          </cell>
          <cell r="Y60">
            <v>3.1944442512812516</v>
          </cell>
          <cell r="Z60">
            <v>0.20539153166584379</v>
          </cell>
          <cell r="AA60">
            <v>4.559999942779541</v>
          </cell>
          <cell r="AB60">
            <v>0.24670185007786663</v>
          </cell>
          <cell r="AC60">
            <v>0.3034300759190187</v>
          </cell>
          <cell r="AD60">
            <v>0.35814325181091555</v>
          </cell>
          <cell r="AZ60">
            <v>17.38479995727539</v>
          </cell>
          <cell r="BA60">
            <v>21.383100509643555</v>
          </cell>
          <cell r="BE60">
            <v>30.999999437624272</v>
          </cell>
          <cell r="BF60">
            <v>69.00000056237572</v>
          </cell>
          <cell r="BG60">
            <v>0</v>
          </cell>
          <cell r="BH60">
            <v>1</v>
          </cell>
          <cell r="CS60">
            <v>42.310001373291016</v>
          </cell>
          <cell r="CT60">
            <v>1.309999942779541</v>
          </cell>
          <cell r="CU60">
            <v>13</v>
          </cell>
          <cell r="CW60">
            <v>16.520000457763672</v>
          </cell>
          <cell r="CX60">
            <v>0.3499999940395355</v>
          </cell>
          <cell r="CY60">
            <v>10.760000228881836</v>
          </cell>
          <cell r="CZ60">
            <v>10.420000076293945</v>
          </cell>
          <cell r="DA60">
            <v>2.0399999618530273</v>
          </cell>
          <cell r="DB60">
            <v>0.6100000143051147</v>
          </cell>
        </row>
        <row r="61">
          <cell r="A61">
            <v>253</v>
          </cell>
          <cell r="B61">
            <v>6753</v>
          </cell>
          <cell r="C61">
            <v>6900</v>
          </cell>
          <cell r="D61">
            <v>6.9</v>
          </cell>
          <cell r="E61">
            <v>800</v>
          </cell>
          <cell r="F61" t="str">
            <v>ND</v>
          </cell>
          <cell r="G61" t="str">
            <v>Au caps</v>
          </cell>
          <cell r="J61">
            <v>100</v>
          </cell>
          <cell r="K61">
            <v>71.51000213623047</v>
          </cell>
          <cell r="L61">
            <v>0.25</v>
          </cell>
          <cell r="M61">
            <v>18.170000076293945</v>
          </cell>
          <cell r="O61">
            <v>1.2200000286102295</v>
          </cell>
          <cell r="P61">
            <v>1.2200000286102295</v>
          </cell>
          <cell r="Q61">
            <v>0.019999999552965164</v>
          </cell>
          <cell r="R61">
            <v>0.07000000029802322</v>
          </cell>
          <cell r="S61">
            <v>4.210000038146973</v>
          </cell>
          <cell r="T61">
            <v>3.5199999809265137</v>
          </cell>
          <cell r="U61">
            <v>1</v>
          </cell>
          <cell r="V61">
            <v>0.05999999865889549</v>
          </cell>
          <cell r="W61">
            <v>0</v>
          </cell>
          <cell r="X61">
            <v>-1</v>
          </cell>
          <cell r="Y61">
            <v>17.42857176308729</v>
          </cell>
          <cell r="Z61">
            <v>0.2317006065200671</v>
          </cell>
          <cell r="AA61">
            <v>4.519999980926514</v>
          </cell>
          <cell r="AB61">
            <v>0.11703958923443734</v>
          </cell>
          <cell r="AC61">
            <v>0.20998279286490495</v>
          </cell>
          <cell r="AD61">
            <v>0.0927820201267114</v>
          </cell>
          <cell r="AZ61">
            <v>30.283199310302734</v>
          </cell>
          <cell r="BA61">
            <v>14.255399703979492</v>
          </cell>
          <cell r="BE61">
            <v>53.99999995008616</v>
          </cell>
          <cell r="BF61">
            <v>46.00000004991384</v>
          </cell>
          <cell r="BG61">
            <v>0</v>
          </cell>
          <cell r="BH61">
            <v>1</v>
          </cell>
          <cell r="CS61">
            <v>40.83000183105469</v>
          </cell>
          <cell r="CT61">
            <v>1.2799999713897705</v>
          </cell>
          <cell r="CU61">
            <v>14.640000343322754</v>
          </cell>
          <cell r="CW61">
            <v>16.829999923706055</v>
          </cell>
          <cell r="CX61">
            <v>0.3799999952316284</v>
          </cell>
          <cell r="CY61">
            <v>10.180000305175781</v>
          </cell>
          <cell r="CZ61">
            <v>11.5600004196167</v>
          </cell>
          <cell r="DA61">
            <v>2.450000047683716</v>
          </cell>
          <cell r="DB61">
            <v>0.33000001311302185</v>
          </cell>
          <cell r="GX61">
            <v>100</v>
          </cell>
        </row>
        <row r="62">
          <cell r="A62">
            <v>253</v>
          </cell>
          <cell r="B62">
            <v>6754</v>
          </cell>
          <cell r="C62">
            <v>6900</v>
          </cell>
          <cell r="D62">
            <v>6.9</v>
          </cell>
          <cell r="E62">
            <v>850</v>
          </cell>
          <cell r="F62" t="str">
            <v>ND</v>
          </cell>
          <cell r="G62" t="str">
            <v>Au caps</v>
          </cell>
          <cell r="J62">
            <v>100</v>
          </cell>
          <cell r="K62">
            <v>69.1500015258789</v>
          </cell>
          <cell r="L62">
            <v>0.20000000298023224</v>
          </cell>
          <cell r="M62">
            <v>20.219999313354492</v>
          </cell>
          <cell r="O62">
            <v>0.800000011920929</v>
          </cell>
          <cell r="P62">
            <v>0.800000011920929</v>
          </cell>
          <cell r="Q62">
            <v>0.07999999821186066</v>
          </cell>
          <cell r="R62">
            <v>0.009999999776482582</v>
          </cell>
          <cell r="S62">
            <v>5.369999885559082</v>
          </cell>
          <cell r="T62">
            <v>3.5199999809265137</v>
          </cell>
          <cell r="U62">
            <v>0.699999988079071</v>
          </cell>
          <cell r="V62">
            <v>0.12999999523162842</v>
          </cell>
          <cell r="W62">
            <v>0</v>
          </cell>
          <cell r="X62">
            <v>-1</v>
          </cell>
          <cell r="Y62">
            <v>80.00000298023231</v>
          </cell>
          <cell r="Z62">
            <v>0.26557863837376167</v>
          </cell>
          <cell r="AA62">
            <v>4.219999969005585</v>
          </cell>
          <cell r="AB62">
            <v>0.08151093584689142</v>
          </cell>
          <cell r="AC62">
            <v>0.1590457286262495</v>
          </cell>
          <cell r="AD62">
            <v>0.02179485155588719</v>
          </cell>
          <cell r="AZ62">
            <v>44.303199768066406</v>
          </cell>
          <cell r="BA62">
            <v>6.507900238037109</v>
          </cell>
          <cell r="BE62">
            <v>78.99999930634254</v>
          </cell>
          <cell r="BF62">
            <v>21.000000693657466</v>
          </cell>
          <cell r="BG62">
            <v>0</v>
          </cell>
          <cell r="BH62">
            <v>1</v>
          </cell>
          <cell r="CS62">
            <v>40.41999816894531</v>
          </cell>
          <cell r="CT62">
            <v>1.6299999952316284</v>
          </cell>
          <cell r="CU62">
            <v>14.329999923706055</v>
          </cell>
          <cell r="CW62">
            <v>15.789999961853027</v>
          </cell>
          <cell r="CX62">
            <v>0.28999999165534973</v>
          </cell>
          <cell r="CY62">
            <v>10.869999885559082</v>
          </cell>
          <cell r="CZ62">
            <v>12.020000457763672</v>
          </cell>
          <cell r="DA62">
            <v>2.700000047683716</v>
          </cell>
          <cell r="DB62">
            <v>0.2800000011920929</v>
          </cell>
          <cell r="GX62">
            <v>100</v>
          </cell>
        </row>
        <row r="63">
          <cell r="A63">
            <v>253</v>
          </cell>
          <cell r="B63">
            <v>6755</v>
          </cell>
          <cell r="C63">
            <v>6900</v>
          </cell>
          <cell r="D63">
            <v>6.9</v>
          </cell>
          <cell r="E63">
            <v>900</v>
          </cell>
          <cell r="F63" t="str">
            <v>ND</v>
          </cell>
          <cell r="G63" t="str">
            <v>Au caps</v>
          </cell>
          <cell r="J63">
            <v>100</v>
          </cell>
          <cell r="K63">
            <v>65.61000061035156</v>
          </cell>
          <cell r="L63">
            <v>0.5099999904632568</v>
          </cell>
          <cell r="M63">
            <v>21.90999984741211</v>
          </cell>
          <cell r="O63">
            <v>1.2100000381469727</v>
          </cell>
          <cell r="P63">
            <v>1.2100000381469727</v>
          </cell>
          <cell r="Q63">
            <v>0.14000000059604645</v>
          </cell>
          <cell r="R63">
            <v>0.05999999865889549</v>
          </cell>
          <cell r="S63">
            <v>6.820000171661377</v>
          </cell>
          <cell r="T63">
            <v>2.940000057220459</v>
          </cell>
          <cell r="U63">
            <v>0.47999998927116394</v>
          </cell>
          <cell r="V63">
            <v>0.30000001192092896</v>
          </cell>
          <cell r="W63">
            <v>0</v>
          </cell>
          <cell r="X63">
            <v>-1</v>
          </cell>
          <cell r="Y63">
            <v>20.166667753209694</v>
          </cell>
          <cell r="Z63">
            <v>0.31127340114823954</v>
          </cell>
          <cell r="AA63">
            <v>3.420000046491623</v>
          </cell>
          <cell r="AB63">
            <v>0.14179104603870862</v>
          </cell>
          <cell r="AC63">
            <v>0.2579957391591844</v>
          </cell>
          <cell r="AD63">
            <v>0.08120769441705544</v>
          </cell>
          <cell r="CS63">
            <v>39.939998626708984</v>
          </cell>
          <cell r="CT63">
            <v>1.9199999570846558</v>
          </cell>
          <cell r="CU63">
            <v>15.789999961853027</v>
          </cell>
          <cell r="CW63">
            <v>13.819999694824219</v>
          </cell>
          <cell r="CX63">
            <v>0.3400000035762787</v>
          </cell>
          <cell r="CY63">
            <v>11.8100004196167</v>
          </cell>
          <cell r="CZ63">
            <v>11.90999984741211</v>
          </cell>
          <cell r="DA63">
            <v>2.7100000381469727</v>
          </cell>
          <cell r="DB63">
            <v>0.3100000023841858</v>
          </cell>
          <cell r="GX63">
            <v>100</v>
          </cell>
        </row>
        <row r="64">
          <cell r="A64">
            <v>253</v>
          </cell>
          <cell r="B64">
            <v>6756</v>
          </cell>
          <cell r="C64">
            <v>6900</v>
          </cell>
          <cell r="D64">
            <v>6.9</v>
          </cell>
          <cell r="E64">
            <v>950</v>
          </cell>
          <cell r="F64" t="str">
            <v>ND</v>
          </cell>
          <cell r="G64" t="str">
            <v>Au caps</v>
          </cell>
          <cell r="J64">
            <v>94</v>
          </cell>
          <cell r="K64">
            <v>63.709999084472656</v>
          </cell>
          <cell r="L64">
            <v>0.6100000143051147</v>
          </cell>
          <cell r="M64">
            <v>22.15999984741211</v>
          </cell>
          <cell r="O64">
            <v>1.7599999904632568</v>
          </cell>
          <cell r="P64">
            <v>1.7599999904632568</v>
          </cell>
          <cell r="Q64">
            <v>0.11999999731779099</v>
          </cell>
          <cell r="R64">
            <v>0.1899999976158142</v>
          </cell>
          <cell r="S64">
            <v>6.75</v>
          </cell>
          <cell r="T64">
            <v>3.609999895095825</v>
          </cell>
          <cell r="U64">
            <v>0.6000000238418579</v>
          </cell>
          <cell r="V64">
            <v>0.3700000047683716</v>
          </cell>
          <cell r="W64">
            <v>0</v>
          </cell>
          <cell r="X64">
            <v>-1</v>
          </cell>
          <cell r="Y64">
            <v>9.26315796078077</v>
          </cell>
          <cell r="Z64">
            <v>0.3046028901840574</v>
          </cell>
          <cell r="AA64">
            <v>4.209999918937683</v>
          </cell>
          <cell r="AB64">
            <v>0.1737013001621353</v>
          </cell>
          <cell r="AC64">
            <v>0.2857142884788797</v>
          </cell>
          <cell r="AD64">
            <v>0.16137077888455764</v>
          </cell>
          <cell r="CS64">
            <v>42.029998779296875</v>
          </cell>
          <cell r="CT64">
            <v>2.380000114440918</v>
          </cell>
          <cell r="CU64">
            <v>12.520000457763672</v>
          </cell>
          <cell r="CW64">
            <v>11.720000267028809</v>
          </cell>
          <cell r="CX64">
            <v>0.3199999928474426</v>
          </cell>
          <cell r="CY64">
            <v>14.09000015258789</v>
          </cell>
          <cell r="CZ64">
            <v>12</v>
          </cell>
          <cell r="DA64">
            <v>2.309999942779541</v>
          </cell>
          <cell r="DB64">
            <v>0.20000000298023224</v>
          </cell>
          <cell r="GX64">
            <v>100</v>
          </cell>
        </row>
        <row r="65">
          <cell r="A65">
            <v>258</v>
          </cell>
          <cell r="B65">
            <v>6847</v>
          </cell>
          <cell r="C65">
            <v>2000</v>
          </cell>
          <cell r="D65">
            <v>2</v>
          </cell>
          <cell r="E65">
            <v>965</v>
          </cell>
          <cell r="F65" t="str">
            <v>NNO</v>
          </cell>
          <cell r="G65" t="str">
            <v>Au caps</v>
          </cell>
          <cell r="J65">
            <v>72</v>
          </cell>
          <cell r="K65">
            <v>59.099998474121094</v>
          </cell>
          <cell r="L65">
            <v>0.5400000214576721</v>
          </cell>
          <cell r="M65">
            <v>19.100000381469727</v>
          </cell>
          <cell r="O65">
            <v>5.21999979019165</v>
          </cell>
          <cell r="P65">
            <v>5.21999979019165</v>
          </cell>
          <cell r="Q65">
            <v>0.1899999976158142</v>
          </cell>
          <cell r="R65">
            <v>3.25</v>
          </cell>
          <cell r="S65">
            <v>7.449999809265137</v>
          </cell>
          <cell r="T65">
            <v>4</v>
          </cell>
          <cell r="U65">
            <v>0.8799999952316284</v>
          </cell>
          <cell r="V65">
            <v>0.3100000023841858</v>
          </cell>
          <cell r="W65">
            <v>0</v>
          </cell>
          <cell r="X65">
            <v>-1</v>
          </cell>
          <cell r="Y65">
            <v>1.606153781597431</v>
          </cell>
          <cell r="Z65">
            <v>0.39005233824460617</v>
          </cell>
          <cell r="AA65">
            <v>4.879999995231628</v>
          </cell>
          <cell r="AB65">
            <v>0.4389513100587684</v>
          </cell>
          <cell r="AC65">
            <v>0.391011226523862</v>
          </cell>
          <cell r="AD65">
            <v>0.5260111644647991</v>
          </cell>
          <cell r="AE65">
            <v>38.599998474121094</v>
          </cell>
          <cell r="AF65">
            <v>0.029999999329447746</v>
          </cell>
          <cell r="AG65">
            <v>0.03999999910593033</v>
          </cell>
          <cell r="AH65">
            <v>21.5</v>
          </cell>
          <cell r="AI65">
            <v>0.3700000047683716</v>
          </cell>
          <cell r="AJ65">
            <v>40</v>
          </cell>
          <cell r="AK65">
            <v>0.3700000047683716</v>
          </cell>
          <cell r="AL65">
            <v>0</v>
          </cell>
          <cell r="AM65">
            <v>0</v>
          </cell>
          <cell r="AN65">
            <v>0</v>
          </cell>
          <cell r="AO65">
            <v>0.009999999776482582</v>
          </cell>
          <cell r="AP65">
            <v>76.83125861310756</v>
          </cell>
          <cell r="AQ65">
            <v>76.13487420634152</v>
          </cell>
          <cell r="AR65">
            <v>1</v>
          </cell>
          <cell r="AS65">
            <v>46.599998474121094</v>
          </cell>
          <cell r="AT65">
            <v>0</v>
          </cell>
          <cell r="AU65">
            <v>33.400001525878906</v>
          </cell>
          <cell r="AW65">
            <v>0.46000000834465027</v>
          </cell>
          <cell r="AX65">
            <v>0</v>
          </cell>
          <cell r="AY65">
            <v>0.07000000029802322</v>
          </cell>
          <cell r="AZ65">
            <v>17.200000762939453</v>
          </cell>
          <cell r="BA65">
            <v>1.7000000476837158</v>
          </cell>
          <cell r="BB65">
            <v>0.03999999910593033</v>
          </cell>
          <cell r="BE65">
            <v>84.62912045667827</v>
          </cell>
          <cell r="BF65">
            <v>15.136543851887831</v>
          </cell>
          <cell r="BG65">
            <v>0.23433569143390365</v>
          </cell>
          <cell r="BH65">
            <v>1</v>
          </cell>
          <cell r="BI65">
            <v>47.29999923706055</v>
          </cell>
          <cell r="BJ65">
            <v>1.75</v>
          </cell>
          <cell r="BK65">
            <v>7.849999904632568</v>
          </cell>
          <cell r="BM65">
            <v>6.510000228881836</v>
          </cell>
          <cell r="BN65">
            <v>0.14000000059604645</v>
          </cell>
          <cell r="BO65">
            <v>13.100000381469727</v>
          </cell>
          <cell r="BP65">
            <v>22.5</v>
          </cell>
          <cell r="BQ65">
            <v>0.25</v>
          </cell>
          <cell r="BR65">
            <v>0</v>
          </cell>
          <cell r="BS65">
            <v>0</v>
          </cell>
          <cell r="BT65">
            <v>0.2199999988079071</v>
          </cell>
          <cell r="BU65">
            <v>78.19819504148053</v>
          </cell>
          <cell r="BV65">
            <v>39.7871751996832</v>
          </cell>
          <cell r="BW65">
            <v>49.120084960301284</v>
          </cell>
          <cell r="BX65">
            <v>11.092739840015533</v>
          </cell>
          <cell r="BY65">
            <v>35.652782320166175</v>
          </cell>
          <cell r="BZ65">
            <v>1</v>
          </cell>
          <cell r="CS65">
            <v>42.400001525878906</v>
          </cell>
          <cell r="CT65">
            <v>1.3899999856948853</v>
          </cell>
          <cell r="CU65">
            <v>12.199999809265137</v>
          </cell>
          <cell r="CW65">
            <v>9.539999961853027</v>
          </cell>
          <cell r="CX65">
            <v>0.14000000059604645</v>
          </cell>
          <cell r="CY65">
            <v>16.399999618530273</v>
          </cell>
          <cell r="CZ65">
            <v>11.699999809265137</v>
          </cell>
          <cell r="DA65">
            <v>2.5</v>
          </cell>
          <cell r="DB65">
            <v>0.36000001430511475</v>
          </cell>
          <cell r="DC65">
            <v>0</v>
          </cell>
          <cell r="EX65">
            <v>0.2800000011920929</v>
          </cell>
          <cell r="EY65">
            <v>3.049999952316284</v>
          </cell>
          <cell r="EZ65">
            <v>5.739999771118164</v>
          </cell>
          <cell r="FB65">
            <v>78.77999877929688</v>
          </cell>
          <cell r="FC65">
            <v>0.36000001430511475</v>
          </cell>
          <cell r="FD65">
            <v>5.550000190734863</v>
          </cell>
          <cell r="FE65">
            <v>0.09000000357627869</v>
          </cell>
          <cell r="FF65">
            <v>0</v>
          </cell>
          <cell r="FG65">
            <v>0</v>
          </cell>
          <cell r="FH65">
            <v>0</v>
          </cell>
          <cell r="FI65">
            <v>0.05999999865889549</v>
          </cell>
          <cell r="GK65">
            <v>1</v>
          </cell>
          <cell r="GX65">
            <v>100</v>
          </cell>
        </row>
        <row r="66">
          <cell r="A66">
            <v>258</v>
          </cell>
          <cell r="B66">
            <v>6851</v>
          </cell>
          <cell r="C66">
            <v>2000</v>
          </cell>
          <cell r="D66">
            <v>2</v>
          </cell>
          <cell r="E66">
            <v>970</v>
          </cell>
          <cell r="F66" t="str">
            <v>NNO</v>
          </cell>
          <cell r="G66" t="str">
            <v>Au caps</v>
          </cell>
          <cell r="J66">
            <v>8</v>
          </cell>
          <cell r="K66">
            <v>52.099998474121094</v>
          </cell>
          <cell r="L66">
            <v>1.2699999809265137</v>
          </cell>
          <cell r="M66">
            <v>19.299999237060547</v>
          </cell>
          <cell r="O66">
            <v>8.350000381469727</v>
          </cell>
          <cell r="P66">
            <v>8.350000381469727</v>
          </cell>
          <cell r="Q66">
            <v>0.15000000596046448</v>
          </cell>
          <cell r="R66">
            <v>4.139999866485596</v>
          </cell>
          <cell r="S66">
            <v>8.770000457763672</v>
          </cell>
          <cell r="T66">
            <v>4.489999771118164</v>
          </cell>
          <cell r="U66">
            <v>1</v>
          </cell>
          <cell r="V66">
            <v>0.41999998688697815</v>
          </cell>
          <cell r="W66">
            <v>0</v>
          </cell>
          <cell r="X66">
            <v>-1</v>
          </cell>
          <cell r="Y66">
            <v>2.016908369747837</v>
          </cell>
          <cell r="Z66">
            <v>0.4544041867588888</v>
          </cell>
          <cell r="AA66">
            <v>5.489999771118164</v>
          </cell>
          <cell r="AB66">
            <v>0.46245828967740643</v>
          </cell>
          <cell r="AC66">
            <v>0.4644049150507178</v>
          </cell>
          <cell r="AD66">
            <v>0.4691430652962913</v>
          </cell>
          <cell r="AE66">
            <v>38.70000076293945</v>
          </cell>
          <cell r="AF66">
            <v>0.03999999910593033</v>
          </cell>
          <cell r="AG66">
            <v>0.009999999776482582</v>
          </cell>
          <cell r="AH66">
            <v>21.899999618530273</v>
          </cell>
          <cell r="AI66">
            <v>0.3100000023841858</v>
          </cell>
          <cell r="AJ66">
            <v>39.29999923706055</v>
          </cell>
          <cell r="AK66">
            <v>0.23999999463558197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76.18264048609358</v>
          </cell>
          <cell r="AQ66">
            <v>75.67119728251359</v>
          </cell>
          <cell r="AR66">
            <v>1</v>
          </cell>
          <cell r="AS66">
            <v>46.79999923706055</v>
          </cell>
          <cell r="AT66">
            <v>0</v>
          </cell>
          <cell r="AU66">
            <v>34.20000076293945</v>
          </cell>
          <cell r="AW66">
            <v>0.7699999809265137</v>
          </cell>
          <cell r="AX66">
            <v>0</v>
          </cell>
          <cell r="AY66">
            <v>0.07999999821186066</v>
          </cell>
          <cell r="AZ66">
            <v>17.100000381469727</v>
          </cell>
          <cell r="BA66">
            <v>1.6100000143051147</v>
          </cell>
          <cell r="BB66">
            <v>0.05000000074505806</v>
          </cell>
          <cell r="BE66">
            <v>85.18899781042794</v>
          </cell>
          <cell r="BF66">
            <v>14.514420388885311</v>
          </cell>
          <cell r="BG66">
            <v>0.296581800686754</v>
          </cell>
          <cell r="BH66">
            <v>1</v>
          </cell>
          <cell r="CS66">
            <v>40.70000076293945</v>
          </cell>
          <cell r="CT66">
            <v>3.0399999618530273</v>
          </cell>
          <cell r="CU66">
            <v>14</v>
          </cell>
          <cell r="CW66">
            <v>10.600000381469727</v>
          </cell>
          <cell r="CX66">
            <v>0.12999999523162842</v>
          </cell>
          <cell r="CY66">
            <v>14.699999809265137</v>
          </cell>
          <cell r="CZ66">
            <v>11.899999618530273</v>
          </cell>
          <cell r="DA66">
            <v>2.740000009536743</v>
          </cell>
          <cell r="DB66">
            <v>0.46000000834465027</v>
          </cell>
          <cell r="DC66">
            <v>0</v>
          </cell>
          <cell r="GX66">
            <v>100</v>
          </cell>
        </row>
        <row r="67">
          <cell r="A67">
            <v>258</v>
          </cell>
          <cell r="B67">
            <v>6852</v>
          </cell>
          <cell r="C67">
            <v>2000</v>
          </cell>
          <cell r="D67">
            <v>2</v>
          </cell>
          <cell r="E67">
            <v>965</v>
          </cell>
          <cell r="F67" t="str">
            <v>NNO</v>
          </cell>
          <cell r="G67" t="str">
            <v>Au caps</v>
          </cell>
          <cell r="J67">
            <v>63</v>
          </cell>
          <cell r="K67">
            <v>53.20000076293945</v>
          </cell>
          <cell r="L67">
            <v>1.100000023841858</v>
          </cell>
          <cell r="M67">
            <v>19.200000762939453</v>
          </cell>
          <cell r="O67">
            <v>7.630000114440918</v>
          </cell>
          <cell r="P67">
            <v>7.630000114440918</v>
          </cell>
          <cell r="Q67">
            <v>0.1599999964237213</v>
          </cell>
          <cell r="R67">
            <v>3.6600000858306885</v>
          </cell>
          <cell r="S67">
            <v>8.579999923706055</v>
          </cell>
          <cell r="T67">
            <v>4.539999961853027</v>
          </cell>
          <cell r="U67">
            <v>1.2300000190734863</v>
          </cell>
          <cell r="V67">
            <v>0.6399999856948853</v>
          </cell>
          <cell r="W67">
            <v>0</v>
          </cell>
          <cell r="X67">
            <v>-1</v>
          </cell>
          <cell r="Y67">
            <v>2.08469943593162</v>
          </cell>
          <cell r="Z67">
            <v>0.4468749782691408</v>
          </cell>
          <cell r="AA67">
            <v>5.769999980926514</v>
          </cell>
          <cell r="AB67">
            <v>0.43815944101157567</v>
          </cell>
          <cell r="AC67">
            <v>0.4472450195428465</v>
          </cell>
          <cell r="AD67">
            <v>0.4609189655385752</v>
          </cell>
          <cell r="AE67">
            <v>37.70000076293945</v>
          </cell>
          <cell r="AF67">
            <v>0.019999999552965164</v>
          </cell>
          <cell r="AG67">
            <v>0.019999999552965164</v>
          </cell>
          <cell r="AH67">
            <v>24.399999618530273</v>
          </cell>
          <cell r="AI67">
            <v>0.4399999976158142</v>
          </cell>
          <cell r="AJ67">
            <v>37.400001525878906</v>
          </cell>
          <cell r="AK67">
            <v>0.23999999463558197</v>
          </cell>
          <cell r="AL67">
            <v>0</v>
          </cell>
          <cell r="AM67">
            <v>0</v>
          </cell>
          <cell r="AN67">
            <v>0</v>
          </cell>
          <cell r="AO67">
            <v>0.019999999552965164</v>
          </cell>
          <cell r="AP67">
            <v>73.20539705556212</v>
          </cell>
          <cell r="AQ67">
            <v>72.60492122771755</v>
          </cell>
          <cell r="AR67">
            <v>1</v>
          </cell>
          <cell r="AS67">
            <v>47.400001525878906</v>
          </cell>
          <cell r="AT67">
            <v>0</v>
          </cell>
          <cell r="AU67">
            <v>33</v>
          </cell>
          <cell r="AW67">
            <v>0.7900000214576721</v>
          </cell>
          <cell r="AX67">
            <v>0</v>
          </cell>
          <cell r="AY67">
            <v>0.09000000357627869</v>
          </cell>
          <cell r="AZ67">
            <v>16.600000381469727</v>
          </cell>
          <cell r="BA67">
            <v>2.0399999618530273</v>
          </cell>
          <cell r="BB67">
            <v>0.07000000029802322</v>
          </cell>
          <cell r="BE67">
            <v>81.47254231841706</v>
          </cell>
          <cell r="BF67">
            <v>18.118396460728633</v>
          </cell>
          <cell r="BG67">
            <v>0.40906122085431207</v>
          </cell>
          <cell r="BH67">
            <v>1</v>
          </cell>
          <cell r="CS67">
            <v>39.79999923706055</v>
          </cell>
          <cell r="CT67">
            <v>2.7200000286102295</v>
          </cell>
          <cell r="CU67">
            <v>13.600000381469727</v>
          </cell>
          <cell r="CW67">
            <v>11.399999618530273</v>
          </cell>
          <cell r="CX67">
            <v>0.14000000059604645</v>
          </cell>
          <cell r="CY67">
            <v>14.199999809265137</v>
          </cell>
          <cell r="CZ67">
            <v>12</v>
          </cell>
          <cell r="DA67">
            <v>2.6700000762939453</v>
          </cell>
          <cell r="DB67">
            <v>0.49000000953674316</v>
          </cell>
          <cell r="DC67">
            <v>0</v>
          </cell>
          <cell r="EX67">
            <v>0.10999999940395355</v>
          </cell>
          <cell r="EY67">
            <v>6.949999809265137</v>
          </cell>
          <cell r="EZ67">
            <v>6.920000076293945</v>
          </cell>
          <cell r="FB67">
            <v>75.86000061035156</v>
          </cell>
          <cell r="FC67">
            <v>0.3199999928474426</v>
          </cell>
          <cell r="FD67">
            <v>4.860000133514404</v>
          </cell>
          <cell r="FE67">
            <v>0.09000000357627869</v>
          </cell>
          <cell r="FF67">
            <v>0</v>
          </cell>
          <cell r="FG67">
            <v>0</v>
          </cell>
          <cell r="FH67">
            <v>0</v>
          </cell>
          <cell r="FI67">
            <v>0.07999999821186066</v>
          </cell>
          <cell r="GK67">
            <v>1</v>
          </cell>
          <cell r="GX67">
            <v>100</v>
          </cell>
        </row>
        <row r="68">
          <cell r="A68">
            <v>258</v>
          </cell>
          <cell r="B68">
            <v>6853</v>
          </cell>
          <cell r="C68">
            <v>2000</v>
          </cell>
          <cell r="D68">
            <v>2</v>
          </cell>
          <cell r="E68">
            <v>950</v>
          </cell>
          <cell r="F68" t="str">
            <v>NNO</v>
          </cell>
          <cell r="G68" t="str">
            <v>Au caps</v>
          </cell>
          <cell r="J68">
            <v>71</v>
          </cell>
          <cell r="K68">
            <v>56.900001525878906</v>
          </cell>
          <cell r="L68">
            <v>0.8199999928474426</v>
          </cell>
          <cell r="M68">
            <v>18.600000381469727</v>
          </cell>
          <cell r="O68">
            <v>6.289999961853027</v>
          </cell>
          <cell r="P68">
            <v>6.289999961853027</v>
          </cell>
          <cell r="Q68">
            <v>0.18000000715255737</v>
          </cell>
          <cell r="R68">
            <v>2.680000066757202</v>
          </cell>
          <cell r="S68">
            <v>7.230000019073486</v>
          </cell>
          <cell r="T68">
            <v>5.070000171661377</v>
          </cell>
          <cell r="U68">
            <v>1.4800000190734863</v>
          </cell>
          <cell r="V68">
            <v>0.7699999809265137</v>
          </cell>
          <cell r="W68">
            <v>0</v>
          </cell>
          <cell r="X68">
            <v>-1</v>
          </cell>
          <cell r="Y68">
            <v>2.3470148526764487</v>
          </cell>
          <cell r="Z68">
            <v>0.3887096704727158</v>
          </cell>
          <cell r="AA68">
            <v>6.550000190734863</v>
          </cell>
          <cell r="AB68">
            <v>0.3753221627164073</v>
          </cell>
          <cell r="AC68">
            <v>0.40528349696881966</v>
          </cell>
          <cell r="AD68">
            <v>0.43163997631487</v>
          </cell>
          <cell r="AS68">
            <v>48.20000076293945</v>
          </cell>
          <cell r="AT68">
            <v>0</v>
          </cell>
          <cell r="AU68">
            <v>32.29999923706055</v>
          </cell>
          <cell r="AW68">
            <v>0.5799999833106995</v>
          </cell>
          <cell r="AX68">
            <v>0</v>
          </cell>
          <cell r="AY68">
            <v>0.03999999910593033</v>
          </cell>
          <cell r="AZ68">
            <v>16</v>
          </cell>
          <cell r="BA68">
            <v>2.180000066757202</v>
          </cell>
          <cell r="BB68">
            <v>0.05999999865889549</v>
          </cell>
          <cell r="BE68">
            <v>79.93444376067691</v>
          </cell>
          <cell r="BF68">
            <v>19.70865150159202</v>
          </cell>
          <cell r="BG68">
            <v>0.35690473773106746</v>
          </cell>
          <cell r="BH68">
            <v>1</v>
          </cell>
          <cell r="CS68">
            <v>41.29999923706055</v>
          </cell>
          <cell r="CT68">
            <v>3.1700000762939453</v>
          </cell>
          <cell r="CU68">
            <v>13.399999618530273</v>
          </cell>
          <cell r="CW68">
            <v>11.199999809265137</v>
          </cell>
          <cell r="CX68">
            <v>0.1599999964237213</v>
          </cell>
          <cell r="CY68">
            <v>13.699999809265137</v>
          </cell>
          <cell r="CZ68">
            <v>11.800000190734863</v>
          </cell>
          <cell r="DA68">
            <v>2.7699999809265137</v>
          </cell>
          <cell r="DB68">
            <v>0.49000000953674316</v>
          </cell>
          <cell r="DC68">
            <v>0</v>
          </cell>
          <cell r="EX68">
            <v>0.09000000357627869</v>
          </cell>
          <cell r="EY68">
            <v>6.150000095367432</v>
          </cell>
          <cell r="EZ68">
            <v>5.309999942779541</v>
          </cell>
          <cell r="FB68">
            <v>80.38999938964844</v>
          </cell>
          <cell r="FC68">
            <v>0.3799999952316284</v>
          </cell>
          <cell r="FD68">
            <v>2.8499999046325684</v>
          </cell>
          <cell r="FE68">
            <v>0.12999999523162842</v>
          </cell>
          <cell r="FF68">
            <v>0</v>
          </cell>
          <cell r="FG68">
            <v>0</v>
          </cell>
          <cell r="FH68">
            <v>0</v>
          </cell>
          <cell r="FI68">
            <v>0.10000000149011612</v>
          </cell>
          <cell r="GK68">
            <v>1</v>
          </cell>
          <cell r="GX68">
            <v>100</v>
          </cell>
        </row>
        <row r="69">
          <cell r="A69">
            <v>258</v>
          </cell>
          <cell r="B69">
            <v>6854</v>
          </cell>
          <cell r="C69">
            <v>2000</v>
          </cell>
          <cell r="D69">
            <v>2</v>
          </cell>
          <cell r="E69">
            <v>925</v>
          </cell>
          <cell r="F69" t="str">
            <v>NNO</v>
          </cell>
          <cell r="G69" t="str">
            <v>Au caps</v>
          </cell>
          <cell r="J69">
            <v>66</v>
          </cell>
          <cell r="K69">
            <v>60</v>
          </cell>
          <cell r="L69">
            <v>0.5799999833106995</v>
          </cell>
          <cell r="M69">
            <v>18.899999618530273</v>
          </cell>
          <cell r="O69">
            <v>5.269999980926514</v>
          </cell>
          <cell r="P69">
            <v>5.269999980926514</v>
          </cell>
          <cell r="Q69">
            <v>0.1899999976158142</v>
          </cell>
          <cell r="R69">
            <v>1.7599999904632568</v>
          </cell>
          <cell r="S69">
            <v>5.659999847412109</v>
          </cell>
          <cell r="T69">
            <v>5.440000057220459</v>
          </cell>
          <cell r="U69">
            <v>1.7799999713897705</v>
          </cell>
          <cell r="V69">
            <v>0.3700000047683716</v>
          </cell>
          <cell r="W69">
            <v>0</v>
          </cell>
          <cell r="X69">
            <v>-1</v>
          </cell>
          <cell r="Y69">
            <v>2.9943181872059985</v>
          </cell>
          <cell r="Z69">
            <v>0.29947089744186195</v>
          </cell>
          <cell r="AA69">
            <v>7.2200000286102295</v>
          </cell>
          <cell r="AB69">
            <v>0.30842105129308867</v>
          </cell>
          <cell r="AC69">
            <v>0.3698245600650185</v>
          </cell>
          <cell r="AD69">
            <v>0.37314795892990316</v>
          </cell>
          <cell r="AS69">
            <v>50.900001525878906</v>
          </cell>
          <cell r="AT69">
            <v>0</v>
          </cell>
          <cell r="AU69">
            <v>31</v>
          </cell>
          <cell r="AW69">
            <v>0.5899999737739563</v>
          </cell>
          <cell r="AX69">
            <v>0</v>
          </cell>
          <cell r="AY69">
            <v>0.07000000029802322</v>
          </cell>
          <cell r="AZ69">
            <v>14.199999809265137</v>
          </cell>
          <cell r="BA69">
            <v>3.380000114440918</v>
          </cell>
          <cell r="BB69">
            <v>0.07000000029802322</v>
          </cell>
          <cell r="BE69">
            <v>69.60836021694259</v>
          </cell>
          <cell r="BF69">
            <v>29.983077563474616</v>
          </cell>
          <cell r="BG69">
            <v>0.40856221958279804</v>
          </cell>
          <cell r="BH69">
            <v>1</v>
          </cell>
          <cell r="CS69">
            <v>41.099998474121094</v>
          </cell>
          <cell r="CT69">
            <v>2.7100000381469727</v>
          </cell>
          <cell r="CU69">
            <v>13.399999618530273</v>
          </cell>
          <cell r="CW69">
            <v>13</v>
          </cell>
          <cell r="CX69">
            <v>0.1899999976158142</v>
          </cell>
          <cell r="CY69">
            <v>13.399999618530273</v>
          </cell>
          <cell r="CZ69">
            <v>11.600000381469727</v>
          </cell>
          <cell r="DA69">
            <v>2.759999990463257</v>
          </cell>
          <cell r="DB69">
            <v>0.46000000834465027</v>
          </cell>
          <cell r="DC69">
            <v>0</v>
          </cell>
          <cell r="EX69">
            <v>0.029999999329447746</v>
          </cell>
          <cell r="EY69">
            <v>7.53000020980835</v>
          </cell>
          <cell r="EZ69">
            <v>3.9200000762939453</v>
          </cell>
          <cell r="FB69">
            <v>80.0199966430664</v>
          </cell>
          <cell r="FC69">
            <v>0.6200000047683716</v>
          </cell>
          <cell r="FD69">
            <v>2.609999895095825</v>
          </cell>
          <cell r="FE69">
            <v>0.17000000178813934</v>
          </cell>
          <cell r="FF69">
            <v>0</v>
          </cell>
          <cell r="FG69">
            <v>0</v>
          </cell>
          <cell r="FH69">
            <v>0</v>
          </cell>
          <cell r="FI69">
            <v>0.23999999463558197</v>
          </cell>
          <cell r="GK69">
            <v>1</v>
          </cell>
          <cell r="GX69">
            <v>100</v>
          </cell>
        </row>
        <row r="70">
          <cell r="A70">
            <v>258</v>
          </cell>
          <cell r="B70">
            <v>6858</v>
          </cell>
          <cell r="C70">
            <v>2000</v>
          </cell>
          <cell r="D70">
            <v>2</v>
          </cell>
          <cell r="E70">
            <v>940</v>
          </cell>
          <cell r="F70" t="str">
            <v>NNO</v>
          </cell>
          <cell r="G70" t="str">
            <v>Au caps</v>
          </cell>
          <cell r="J70">
            <v>20</v>
          </cell>
          <cell r="K70">
            <v>56.29999923706055</v>
          </cell>
          <cell r="L70">
            <v>1.090000033378601</v>
          </cell>
          <cell r="M70">
            <v>18.600000381469727</v>
          </cell>
          <cell r="O70">
            <v>7.25</v>
          </cell>
          <cell r="P70">
            <v>7.25</v>
          </cell>
          <cell r="Q70">
            <v>0.12999999523162842</v>
          </cell>
          <cell r="R70">
            <v>3.0899999141693115</v>
          </cell>
          <cell r="S70">
            <v>7.21999979019165</v>
          </cell>
          <cell r="T70">
            <v>4.090000152587891</v>
          </cell>
          <cell r="U70">
            <v>1.940000057220459</v>
          </cell>
          <cell r="V70">
            <v>0.30000001192092896</v>
          </cell>
          <cell r="W70">
            <v>0</v>
          </cell>
          <cell r="X70">
            <v>-1</v>
          </cell>
          <cell r="Y70">
            <v>2.3462783823244946</v>
          </cell>
          <cell r="Z70">
            <v>0.3881720237696653</v>
          </cell>
          <cell r="AA70">
            <v>6.03000020980835</v>
          </cell>
          <cell r="AB70">
            <v>0.4102015799214098</v>
          </cell>
          <cell r="AC70">
            <v>0.44288331979794515</v>
          </cell>
          <cell r="AD70">
            <v>0.43171697123546565</v>
          </cell>
          <cell r="AE70">
            <v>38.099998474121094</v>
          </cell>
          <cell r="AF70">
            <v>0.029999999329447746</v>
          </cell>
          <cell r="AG70">
            <v>0.029999999329447746</v>
          </cell>
          <cell r="AH70">
            <v>25.100000381469727</v>
          </cell>
          <cell r="AI70">
            <v>0.46000000834465027</v>
          </cell>
          <cell r="AJ70">
            <v>37</v>
          </cell>
          <cell r="AK70">
            <v>0.17000000178813934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72.43277027691119</v>
          </cell>
          <cell r="AQ70">
            <v>71.89291828690965</v>
          </cell>
          <cell r="AR70">
            <v>1</v>
          </cell>
          <cell r="CS70">
            <v>41.400001525878906</v>
          </cell>
          <cell r="CT70">
            <v>2.5799999237060547</v>
          </cell>
          <cell r="CU70">
            <v>13.199999809265137</v>
          </cell>
          <cell r="CW70">
            <v>12</v>
          </cell>
          <cell r="CX70">
            <v>0.18000000715255737</v>
          </cell>
          <cell r="CY70">
            <v>13.899999618530273</v>
          </cell>
          <cell r="CZ70">
            <v>11.199999809265137</v>
          </cell>
          <cell r="DA70">
            <v>2.309999942779541</v>
          </cell>
          <cell r="DB70">
            <v>0.8299999833106995</v>
          </cell>
          <cell r="DC70">
            <v>0</v>
          </cell>
          <cell r="GX70">
            <v>100</v>
          </cell>
        </row>
        <row r="71">
          <cell r="A71">
            <v>258</v>
          </cell>
          <cell r="B71">
            <v>6863</v>
          </cell>
          <cell r="C71">
            <v>2000</v>
          </cell>
          <cell r="D71">
            <v>2</v>
          </cell>
          <cell r="E71">
            <v>960</v>
          </cell>
          <cell r="F71" t="str">
            <v>NNO</v>
          </cell>
          <cell r="G71" t="str">
            <v>Au caps</v>
          </cell>
          <cell r="J71">
            <v>46</v>
          </cell>
          <cell r="K71">
            <v>56.5</v>
          </cell>
          <cell r="L71">
            <v>1.0399999618530273</v>
          </cell>
          <cell r="M71">
            <v>18.799999237060547</v>
          </cell>
          <cell r="O71">
            <v>6.820000171661377</v>
          </cell>
          <cell r="P71">
            <v>6.820000171661377</v>
          </cell>
          <cell r="Q71">
            <v>0.17000000178813934</v>
          </cell>
          <cell r="R71">
            <v>3.2699999809265137</v>
          </cell>
          <cell r="S71">
            <v>7.420000076293945</v>
          </cell>
          <cell r="T71">
            <v>3.680000066757202</v>
          </cell>
          <cell r="U71">
            <v>2.0399999618530273</v>
          </cell>
          <cell r="V71">
            <v>0.36000001430511475</v>
          </cell>
          <cell r="W71">
            <v>0</v>
          </cell>
          <cell r="X71">
            <v>-1</v>
          </cell>
          <cell r="Y71">
            <v>2.0856269759760107</v>
          </cell>
          <cell r="Z71">
            <v>0.3946808711389124</v>
          </cell>
          <cell r="AA71">
            <v>5.7200000286102295</v>
          </cell>
          <cell r="AB71">
            <v>0.42251739343439876</v>
          </cell>
          <cell r="AC71">
            <v>0.431372554933427</v>
          </cell>
          <cell r="AD71">
            <v>0.46080843973091884</v>
          </cell>
          <cell r="AE71">
            <v>37.70000076293945</v>
          </cell>
          <cell r="AF71">
            <v>0.05000000074505806</v>
          </cell>
          <cell r="AG71">
            <v>0.07000000029802322</v>
          </cell>
          <cell r="AH71">
            <v>23.899999618530273</v>
          </cell>
          <cell r="AI71">
            <v>0.4699999988079071</v>
          </cell>
          <cell r="AJ71">
            <v>37.099998474121094</v>
          </cell>
          <cell r="AK71">
            <v>0.27000001072883606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73.45281518190535</v>
          </cell>
          <cell r="AQ71">
            <v>72.78826204173653</v>
          </cell>
          <cell r="AR71">
            <v>1</v>
          </cell>
          <cell r="AS71">
            <v>46.900001525878906</v>
          </cell>
          <cell r="AT71">
            <v>0</v>
          </cell>
          <cell r="AU71">
            <v>32.900001525878906</v>
          </cell>
          <cell r="AW71">
            <v>0.699999988079071</v>
          </cell>
          <cell r="AX71">
            <v>0</v>
          </cell>
          <cell r="AY71">
            <v>0.10000000149011612</v>
          </cell>
          <cell r="AZ71">
            <v>17.100000381469727</v>
          </cell>
          <cell r="BA71">
            <v>1.659999966621399</v>
          </cell>
          <cell r="BB71">
            <v>0.10999999940395355</v>
          </cell>
          <cell r="BE71">
            <v>84.50731439474373</v>
          </cell>
          <cell r="BF71">
            <v>14.845426809631574</v>
          </cell>
          <cell r="BG71">
            <v>0.6472587956246958</v>
          </cell>
          <cell r="BH71">
            <v>1</v>
          </cell>
          <cell r="CS71">
            <v>42.400001525878906</v>
          </cell>
          <cell r="CT71">
            <v>2.75</v>
          </cell>
          <cell r="CU71">
            <v>12.699999809265137</v>
          </cell>
          <cell r="CW71">
            <v>10</v>
          </cell>
          <cell r="CX71">
            <v>0.15000000596046448</v>
          </cell>
          <cell r="CY71">
            <v>15.100000381469727</v>
          </cell>
          <cell r="CZ71">
            <v>11.800000190734863</v>
          </cell>
          <cell r="DA71">
            <v>2.390000104904175</v>
          </cell>
          <cell r="DB71">
            <v>0.8199999928474426</v>
          </cell>
          <cell r="DC71">
            <v>0</v>
          </cell>
          <cell r="GX71">
            <v>100</v>
          </cell>
        </row>
        <row r="72">
          <cell r="A72">
            <v>258</v>
          </cell>
          <cell r="B72">
            <v>6864</v>
          </cell>
          <cell r="C72">
            <v>2000</v>
          </cell>
          <cell r="D72">
            <v>2</v>
          </cell>
          <cell r="E72">
            <v>943</v>
          </cell>
          <cell r="F72" t="str">
            <v>NNO</v>
          </cell>
          <cell r="G72" t="str">
            <v>Au caps</v>
          </cell>
          <cell r="J72">
            <v>72</v>
          </cell>
          <cell r="K72">
            <v>57.099998474121094</v>
          </cell>
          <cell r="L72">
            <v>0.699999988079071</v>
          </cell>
          <cell r="M72">
            <v>19.100000381469727</v>
          </cell>
          <cell r="O72">
            <v>6.900000095367432</v>
          </cell>
          <cell r="P72">
            <v>6.900000095367432</v>
          </cell>
          <cell r="Q72">
            <v>0.1599999964237213</v>
          </cell>
          <cell r="R72">
            <v>2.799999952316284</v>
          </cell>
          <cell r="S72">
            <v>6.590000152587891</v>
          </cell>
          <cell r="T72">
            <v>4.170000076293945</v>
          </cell>
          <cell r="U72">
            <v>2.130000114440918</v>
          </cell>
          <cell r="V72">
            <v>0.38999998569488525</v>
          </cell>
          <cell r="W72">
            <v>0</v>
          </cell>
          <cell r="X72">
            <v>-1</v>
          </cell>
          <cell r="Y72">
            <v>2.464285790312048</v>
          </cell>
          <cell r="Z72">
            <v>0.34502617910842137</v>
          </cell>
          <cell r="AA72">
            <v>6.300000190734863</v>
          </cell>
          <cell r="AB72">
            <v>0.390624994179234</v>
          </cell>
          <cell r="AC72">
            <v>0.43124999953433873</v>
          </cell>
          <cell r="AD72">
            <v>0.4197204709147847</v>
          </cell>
          <cell r="AE72">
            <v>37.099998474121094</v>
          </cell>
          <cell r="AF72">
            <v>0.03999999910593033</v>
          </cell>
          <cell r="AG72">
            <v>0</v>
          </cell>
          <cell r="AH72">
            <v>25.100000381469727</v>
          </cell>
          <cell r="AI72">
            <v>0.4699999988079071</v>
          </cell>
          <cell r="AJ72">
            <v>36.599998474121094</v>
          </cell>
          <cell r="AK72">
            <v>0.23000000417232513</v>
          </cell>
          <cell r="AL72">
            <v>0</v>
          </cell>
          <cell r="AM72">
            <v>0</v>
          </cell>
          <cell r="AN72">
            <v>0</v>
          </cell>
          <cell r="AO72">
            <v>0.019999999552965164</v>
          </cell>
          <cell r="AP72">
            <v>72.21519862149148</v>
          </cell>
          <cell r="AQ72">
            <v>71.60431055819295</v>
          </cell>
          <cell r="AR72">
            <v>1</v>
          </cell>
          <cell r="AS72">
            <v>47.79999923706055</v>
          </cell>
          <cell r="AT72">
            <v>0</v>
          </cell>
          <cell r="AU72">
            <v>33</v>
          </cell>
          <cell r="AW72">
            <v>0.6299999952316284</v>
          </cell>
          <cell r="AX72">
            <v>0</v>
          </cell>
          <cell r="AY72">
            <v>0.09000000357627869</v>
          </cell>
          <cell r="AZ72">
            <v>16.399999618530273</v>
          </cell>
          <cell r="BA72">
            <v>2.059999942779541</v>
          </cell>
          <cell r="BB72">
            <v>0.11999999731779099</v>
          </cell>
          <cell r="BE72">
            <v>80.90499963658671</v>
          </cell>
          <cell r="BF72">
            <v>18.39014524709476</v>
          </cell>
          <cell r="BG72">
            <v>0.7048551163185302</v>
          </cell>
          <cell r="BH72">
            <v>1</v>
          </cell>
          <cell r="CS72">
            <v>42</v>
          </cell>
          <cell r="CT72">
            <v>2.619999885559082</v>
          </cell>
          <cell r="CU72">
            <v>13.100000381469727</v>
          </cell>
          <cell r="CW72">
            <v>10.800000190734863</v>
          </cell>
          <cell r="CX72">
            <v>0.20000000298023224</v>
          </cell>
          <cell r="CY72">
            <v>14.600000381469727</v>
          </cell>
          <cell r="CZ72">
            <v>11.699999809265137</v>
          </cell>
          <cell r="DA72">
            <v>2.5199999809265137</v>
          </cell>
          <cell r="DB72">
            <v>0.7300000190734863</v>
          </cell>
          <cell r="DC72">
            <v>0</v>
          </cell>
          <cell r="GX72">
            <v>100</v>
          </cell>
        </row>
        <row r="73">
          <cell r="A73">
            <v>258</v>
          </cell>
          <cell r="B73">
            <v>6866</v>
          </cell>
          <cell r="C73">
            <v>2000</v>
          </cell>
          <cell r="D73">
            <v>2</v>
          </cell>
          <cell r="E73">
            <v>985</v>
          </cell>
          <cell r="F73" t="str">
            <v>NNO</v>
          </cell>
          <cell r="G73" t="str">
            <v>Au caps</v>
          </cell>
          <cell r="J73">
            <v>54</v>
          </cell>
          <cell r="K73">
            <v>54.79999923706055</v>
          </cell>
          <cell r="L73">
            <v>0.6200000047683716</v>
          </cell>
          <cell r="M73">
            <v>20.100000381469727</v>
          </cell>
          <cell r="O73">
            <v>6.579999923706055</v>
          </cell>
          <cell r="P73">
            <v>6.579999923706055</v>
          </cell>
          <cell r="Q73">
            <v>0.1599999964237213</v>
          </cell>
          <cell r="R73">
            <v>3.319999933242798</v>
          </cell>
          <cell r="S73">
            <v>7.630000114440918</v>
          </cell>
          <cell r="T73">
            <v>5.559999942779541</v>
          </cell>
          <cell r="U73">
            <v>0.9399999976158142</v>
          </cell>
          <cell r="V73">
            <v>0.2800000011920929</v>
          </cell>
          <cell r="W73">
            <v>0</v>
          </cell>
          <cell r="X73">
            <v>-1</v>
          </cell>
          <cell r="Y73">
            <v>1.9819277277150615</v>
          </cell>
          <cell r="Z73">
            <v>0.3796019885390175</v>
          </cell>
          <cell r="AA73">
            <v>6.499999940395355</v>
          </cell>
          <cell r="AB73">
            <v>0.403048779071707</v>
          </cell>
          <cell r="AC73">
            <v>0.4012195125009459</v>
          </cell>
          <cell r="AD73">
            <v>0.4735026134943081</v>
          </cell>
          <cell r="AE73">
            <v>38.29999923706055</v>
          </cell>
          <cell r="AF73">
            <v>0</v>
          </cell>
          <cell r="AG73">
            <v>0.05999999865889549</v>
          </cell>
          <cell r="AH73">
            <v>21</v>
          </cell>
          <cell r="AI73">
            <v>0.23999999463558197</v>
          </cell>
          <cell r="AJ73">
            <v>40</v>
          </cell>
          <cell r="AK73">
            <v>0.36000001430511475</v>
          </cell>
          <cell r="AL73">
            <v>0</v>
          </cell>
          <cell r="AM73">
            <v>0</v>
          </cell>
          <cell r="AN73">
            <v>0</v>
          </cell>
          <cell r="AO73">
            <v>0.09000000357627869</v>
          </cell>
          <cell r="AP73">
            <v>77.2474741366103</v>
          </cell>
          <cell r="AQ73">
            <v>76.6624704486131</v>
          </cell>
          <cell r="AR73">
            <v>1</v>
          </cell>
          <cell r="BI73">
            <v>49.400001525878906</v>
          </cell>
          <cell r="BJ73">
            <v>1.0800000429153442</v>
          </cell>
          <cell r="BK73">
            <v>5.820000171661377</v>
          </cell>
          <cell r="BM73">
            <v>6.349999904632568</v>
          </cell>
          <cell r="BN73">
            <v>0.12999999523162842</v>
          </cell>
          <cell r="BO73">
            <v>14.399999618530273</v>
          </cell>
          <cell r="BP73">
            <v>23</v>
          </cell>
          <cell r="BQ73">
            <v>0.3400000035762787</v>
          </cell>
          <cell r="BR73">
            <v>0</v>
          </cell>
          <cell r="BS73">
            <v>0</v>
          </cell>
          <cell r="BT73">
            <v>0.07999999821186066</v>
          </cell>
          <cell r="CS73">
            <v>40.599998474121094</v>
          </cell>
          <cell r="CT73">
            <v>2.009999990463257</v>
          </cell>
          <cell r="CU73">
            <v>14.399999618530273</v>
          </cell>
          <cell r="CW73">
            <v>11</v>
          </cell>
          <cell r="CX73">
            <v>0.14000000059604645</v>
          </cell>
          <cell r="CY73">
            <v>14.899999618530273</v>
          </cell>
          <cell r="CZ73">
            <v>11.800000190734863</v>
          </cell>
          <cell r="DA73">
            <v>3.0199999809265137</v>
          </cell>
          <cell r="DB73">
            <v>0.3199999928474426</v>
          </cell>
          <cell r="DC73">
            <v>0</v>
          </cell>
          <cell r="EX73">
            <v>0.14000000059604645</v>
          </cell>
          <cell r="EY73">
            <v>4.960000038146973</v>
          </cell>
          <cell r="EZ73">
            <v>8.180000305175781</v>
          </cell>
          <cell r="FB73">
            <v>76.12000274658203</v>
          </cell>
          <cell r="FC73">
            <v>0.20999999344348907</v>
          </cell>
          <cell r="FD73">
            <v>5</v>
          </cell>
          <cell r="FE73">
            <v>0.07999999821186066</v>
          </cell>
          <cell r="FF73">
            <v>0</v>
          </cell>
          <cell r="FG73">
            <v>0</v>
          </cell>
          <cell r="FH73">
            <v>0</v>
          </cell>
          <cell r="FI73">
            <v>0.11999999731779099</v>
          </cell>
          <cell r="GK73">
            <v>1</v>
          </cell>
          <cell r="GX73">
            <v>100</v>
          </cell>
        </row>
        <row r="74">
          <cell r="A74">
            <v>258</v>
          </cell>
          <cell r="B74">
            <v>6867</v>
          </cell>
          <cell r="C74">
            <v>2000</v>
          </cell>
          <cell r="D74">
            <v>2</v>
          </cell>
          <cell r="E74">
            <v>965</v>
          </cell>
          <cell r="F74" t="str">
            <v>NNO</v>
          </cell>
          <cell r="G74" t="str">
            <v>Au caps</v>
          </cell>
          <cell r="J74">
            <v>49</v>
          </cell>
          <cell r="K74">
            <v>56.20000076293945</v>
          </cell>
          <cell r="L74">
            <v>0.3400000035762787</v>
          </cell>
          <cell r="M74">
            <v>20.399999618530273</v>
          </cell>
          <cell r="O74">
            <v>5.880000114440918</v>
          </cell>
          <cell r="P74">
            <v>5.880000114440918</v>
          </cell>
          <cell r="Q74">
            <v>0.20000000298023224</v>
          </cell>
          <cell r="R74">
            <v>2.5799999237060547</v>
          </cell>
          <cell r="S74">
            <v>7.179999828338623</v>
          </cell>
          <cell r="T74">
            <v>6.019999980926514</v>
          </cell>
          <cell r="U74">
            <v>1.0199999809265137</v>
          </cell>
          <cell r="V74">
            <v>0.23000000417232513</v>
          </cell>
          <cell r="W74">
            <v>0</v>
          </cell>
          <cell r="X74">
            <v>-1</v>
          </cell>
          <cell r="Y74">
            <v>2.279069879193857</v>
          </cell>
          <cell r="Z74">
            <v>0.3519607824804415</v>
          </cell>
          <cell r="AA74">
            <v>7.039999961853027</v>
          </cell>
          <cell r="AB74">
            <v>0.35612903102751703</v>
          </cell>
          <cell r="AC74">
            <v>0.37935484609296244</v>
          </cell>
          <cell r="AD74">
            <v>0.43886088568938775</v>
          </cell>
          <cell r="BI74">
            <v>51</v>
          </cell>
          <cell r="BJ74">
            <v>0.5600000023841858</v>
          </cell>
          <cell r="BK74">
            <v>4.139999866485596</v>
          </cell>
          <cell r="BM74">
            <v>7.329999923706055</v>
          </cell>
          <cell r="BN74">
            <v>0.20000000298023224</v>
          </cell>
          <cell r="BO74">
            <v>14.399999618530273</v>
          </cell>
          <cell r="BP74">
            <v>22.399999618530273</v>
          </cell>
          <cell r="BQ74">
            <v>0.3100000023841858</v>
          </cell>
          <cell r="BR74">
            <v>0</v>
          </cell>
          <cell r="BS74">
            <v>0</v>
          </cell>
          <cell r="BT74">
            <v>0.09000000357627869</v>
          </cell>
          <cell r="CS74">
            <v>42.099998474121094</v>
          </cell>
          <cell r="CT74">
            <v>1.6100000143051147</v>
          </cell>
          <cell r="CU74">
            <v>13.699999809265137</v>
          </cell>
          <cell r="CW74">
            <v>11.100000381469727</v>
          </cell>
          <cell r="CX74">
            <v>0.14000000059604645</v>
          </cell>
          <cell r="CY74">
            <v>14.300000190734863</v>
          </cell>
          <cell r="CZ74">
            <v>11.600000381469727</v>
          </cell>
          <cell r="DA74">
            <v>2.9600000381469727</v>
          </cell>
          <cell r="DB74">
            <v>0.33000001311302185</v>
          </cell>
          <cell r="DC74">
            <v>0</v>
          </cell>
          <cell r="EX74">
            <v>0.10999999940395355</v>
          </cell>
          <cell r="EY74">
            <v>2.6600000858306885</v>
          </cell>
          <cell r="EZ74">
            <v>6.349999904632568</v>
          </cell>
          <cell r="FB74">
            <v>81.94000244140625</v>
          </cell>
          <cell r="FC74">
            <v>0.3799999952316284</v>
          </cell>
          <cell r="FD74">
            <v>3.680000066757202</v>
          </cell>
          <cell r="FE74">
            <v>0.12999999523162842</v>
          </cell>
          <cell r="FF74">
            <v>0</v>
          </cell>
          <cell r="FG74">
            <v>0</v>
          </cell>
          <cell r="FH74">
            <v>0</v>
          </cell>
          <cell r="FI74">
            <v>0.1599999964237213</v>
          </cell>
          <cell r="GK74">
            <v>1</v>
          </cell>
          <cell r="GX74">
            <v>100</v>
          </cell>
        </row>
        <row r="75">
          <cell r="A75">
            <v>258</v>
          </cell>
          <cell r="B75">
            <v>6868</v>
          </cell>
          <cell r="C75">
            <v>2000</v>
          </cell>
          <cell r="D75">
            <v>2</v>
          </cell>
          <cell r="E75">
            <v>965</v>
          </cell>
          <cell r="F75" t="str">
            <v>NNO</v>
          </cell>
          <cell r="G75" t="str">
            <v>Au caps</v>
          </cell>
          <cell r="J75">
            <v>49</v>
          </cell>
          <cell r="K75">
            <v>55.400001525878906</v>
          </cell>
          <cell r="L75">
            <v>0.6000000238418579</v>
          </cell>
          <cell r="M75">
            <v>19.899999618530273</v>
          </cell>
          <cell r="O75">
            <v>6.800000190734863</v>
          </cell>
          <cell r="P75">
            <v>6.800000190734863</v>
          </cell>
          <cell r="Q75">
            <v>0.17000000178813934</v>
          </cell>
          <cell r="R75">
            <v>3.640000104904175</v>
          </cell>
          <cell r="S75">
            <v>7.670000076293945</v>
          </cell>
          <cell r="T75">
            <v>4.639999866485596</v>
          </cell>
          <cell r="U75">
            <v>1.0199999809265137</v>
          </cell>
          <cell r="V75">
            <v>0.25</v>
          </cell>
          <cell r="W75">
            <v>0</v>
          </cell>
          <cell r="X75">
            <v>-1</v>
          </cell>
          <cell r="Y75">
            <v>1.8681318666923163</v>
          </cell>
          <cell r="Z75">
            <v>0.3854271469006399</v>
          </cell>
          <cell r="AA75">
            <v>5.659999847412109</v>
          </cell>
          <cell r="AB75">
            <v>0.43726708929938185</v>
          </cell>
          <cell r="AC75">
            <v>0.42236025654135056</v>
          </cell>
          <cell r="AD75">
            <v>0.4882626831038872</v>
          </cell>
          <cell r="AE75">
            <v>38.400001525878906</v>
          </cell>
          <cell r="AF75">
            <v>0.019999999552965164</v>
          </cell>
          <cell r="AG75">
            <v>0.05000000074505806</v>
          </cell>
          <cell r="AH75">
            <v>20.600000381469727</v>
          </cell>
          <cell r="AI75">
            <v>0.20000000298023224</v>
          </cell>
          <cell r="AJ75">
            <v>40.20000076293945</v>
          </cell>
          <cell r="AK75">
            <v>0.33000001311302185</v>
          </cell>
          <cell r="AL75">
            <v>0</v>
          </cell>
          <cell r="AM75">
            <v>0</v>
          </cell>
          <cell r="AN75">
            <v>0</v>
          </cell>
          <cell r="AO75">
            <v>0.09000000357627869</v>
          </cell>
          <cell r="AP75">
            <v>77.67032847266935</v>
          </cell>
          <cell r="AQ75">
            <v>77.1473682559183</v>
          </cell>
          <cell r="AR75">
            <v>1</v>
          </cell>
          <cell r="BI75">
            <v>49.29999923706055</v>
          </cell>
          <cell r="BJ75">
            <v>0.9900000095367432</v>
          </cell>
          <cell r="BK75">
            <v>5.539999961853027</v>
          </cell>
          <cell r="BM75">
            <v>7.139999866485596</v>
          </cell>
          <cell r="BN75">
            <v>0.25</v>
          </cell>
          <cell r="BO75">
            <v>14.399999618530273</v>
          </cell>
          <cell r="BP75">
            <v>22.299999237060547</v>
          </cell>
          <cell r="BQ75">
            <v>0.23999999463558197</v>
          </cell>
          <cell r="BR75">
            <v>0</v>
          </cell>
          <cell r="BS75">
            <v>0</v>
          </cell>
          <cell r="BT75">
            <v>0.09000000357627869</v>
          </cell>
          <cell r="CS75">
            <v>41.29999923706055</v>
          </cell>
          <cell r="CT75">
            <v>1.75</v>
          </cell>
          <cell r="CU75">
            <v>13.699999809265137</v>
          </cell>
          <cell r="CW75">
            <v>10.699999809265137</v>
          </cell>
          <cell r="CX75">
            <v>0.14000000059604645</v>
          </cell>
          <cell r="CY75">
            <v>15.399999618530273</v>
          </cell>
          <cell r="CZ75">
            <v>11.800000190734863</v>
          </cell>
          <cell r="DA75">
            <v>2.700000047683716</v>
          </cell>
          <cell r="DB75">
            <v>0.36000001430511475</v>
          </cell>
          <cell r="DC75">
            <v>0</v>
          </cell>
          <cell r="EX75">
            <v>0.11999999731779099</v>
          </cell>
          <cell r="EY75">
            <v>4.829999923706055</v>
          </cell>
          <cell r="EZ75">
            <v>7.610000133514404</v>
          </cell>
          <cell r="FB75">
            <v>76.44999694824219</v>
          </cell>
          <cell r="FC75">
            <v>0.2199999988079071</v>
          </cell>
          <cell r="FD75">
            <v>5.059999942779541</v>
          </cell>
          <cell r="FE75">
            <v>0.07999999821186066</v>
          </cell>
          <cell r="FF75">
            <v>0</v>
          </cell>
          <cell r="FG75">
            <v>0</v>
          </cell>
          <cell r="FH75">
            <v>0</v>
          </cell>
          <cell r="FI75">
            <v>0.14000000059604645</v>
          </cell>
          <cell r="GK75">
            <v>1</v>
          </cell>
          <cell r="GX75">
            <v>100</v>
          </cell>
        </row>
        <row r="76">
          <cell r="A76">
            <v>258</v>
          </cell>
          <cell r="B76">
            <v>6873</v>
          </cell>
          <cell r="C76">
            <v>2000</v>
          </cell>
          <cell r="D76">
            <v>2</v>
          </cell>
          <cell r="E76">
            <v>800</v>
          </cell>
          <cell r="F76" t="str">
            <v>NNO</v>
          </cell>
          <cell r="G76" t="str">
            <v>Au caps</v>
          </cell>
          <cell r="J76">
            <v>552</v>
          </cell>
          <cell r="K76">
            <v>73.0999984741211</v>
          </cell>
          <cell r="L76">
            <v>0.1899999976158142</v>
          </cell>
          <cell r="M76">
            <v>15</v>
          </cell>
          <cell r="O76">
            <v>1.5800000429153442</v>
          </cell>
          <cell r="P76">
            <v>1.5800000429153442</v>
          </cell>
          <cell r="Q76">
            <v>0.07999999821186066</v>
          </cell>
          <cell r="R76">
            <v>0.1899999976158142</v>
          </cell>
          <cell r="S76">
            <v>1.5700000524520874</v>
          </cell>
          <cell r="T76">
            <v>3.740000009536743</v>
          </cell>
          <cell r="U76">
            <v>4.5</v>
          </cell>
          <cell r="V76">
            <v>0.05000000074505806</v>
          </cell>
          <cell r="W76">
            <v>0</v>
          </cell>
          <cell r="X76">
            <v>-1</v>
          </cell>
          <cell r="Y76">
            <v>8.315789803903852</v>
          </cell>
          <cell r="Z76">
            <v>0.10466667016347249</v>
          </cell>
          <cell r="AA76">
            <v>8.240000009536743</v>
          </cell>
          <cell r="AB76">
            <v>0.09790209931785551</v>
          </cell>
          <cell r="AC76">
            <v>0.15784216133991194</v>
          </cell>
          <cell r="AD76">
            <v>0.17650982791323133</v>
          </cell>
          <cell r="AS76">
            <v>55.29999923706055</v>
          </cell>
          <cell r="AT76">
            <v>0</v>
          </cell>
          <cell r="AU76">
            <v>28.399999618530273</v>
          </cell>
          <cell r="AW76">
            <v>0.36000001430511475</v>
          </cell>
          <cell r="AX76">
            <v>0</v>
          </cell>
          <cell r="AY76">
            <v>0</v>
          </cell>
          <cell r="AZ76">
            <v>10.699999809265137</v>
          </cell>
          <cell r="BA76">
            <v>5.170000076293945</v>
          </cell>
          <cell r="BB76">
            <v>0.36000001430511475</v>
          </cell>
          <cell r="BE76">
            <v>52.23499376568164</v>
          </cell>
          <cell r="BF76">
            <v>45.67249695233847</v>
          </cell>
          <cell r="BG76">
            <v>2.0925092819798934</v>
          </cell>
          <cell r="BH76">
            <v>1</v>
          </cell>
          <cell r="CS76">
            <v>44.29999923706055</v>
          </cell>
          <cell r="CT76">
            <v>1.6299999952316284</v>
          </cell>
          <cell r="CU76">
            <v>8.920000076293945</v>
          </cell>
          <cell r="CW76">
            <v>18.200000762939453</v>
          </cell>
          <cell r="CX76">
            <v>0.3400000035762787</v>
          </cell>
          <cell r="CY76">
            <v>11</v>
          </cell>
          <cell r="CZ76">
            <v>10.600000381469727</v>
          </cell>
          <cell r="DA76">
            <v>1.590000033378601</v>
          </cell>
          <cell r="DB76">
            <v>0.5600000023841858</v>
          </cell>
          <cell r="DC76">
            <v>0.03999999910593033</v>
          </cell>
          <cell r="EX76">
            <v>0</v>
          </cell>
          <cell r="EY76">
            <v>11.899999618530273</v>
          </cell>
          <cell r="EZ76">
            <v>2.0399999618530273</v>
          </cell>
          <cell r="FB76">
            <v>77.69999694824219</v>
          </cell>
          <cell r="FC76">
            <v>0</v>
          </cell>
          <cell r="FD76">
            <v>0.8199999928474426</v>
          </cell>
          <cell r="FE76">
            <v>0.12999999523162842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GK76">
            <v>1</v>
          </cell>
          <cell r="GX76">
            <v>100</v>
          </cell>
        </row>
        <row r="77">
          <cell r="A77">
            <v>258</v>
          </cell>
          <cell r="B77">
            <v>6874</v>
          </cell>
          <cell r="C77">
            <v>2000</v>
          </cell>
          <cell r="D77">
            <v>2</v>
          </cell>
          <cell r="E77">
            <v>800</v>
          </cell>
          <cell r="F77" t="str">
            <v>NNO</v>
          </cell>
          <cell r="G77" t="str">
            <v>Au caps</v>
          </cell>
          <cell r="J77">
            <v>432</v>
          </cell>
          <cell r="K77">
            <v>73.69999694824219</v>
          </cell>
          <cell r="L77">
            <v>0.3499999940395355</v>
          </cell>
          <cell r="M77">
            <v>14.699999809265137</v>
          </cell>
          <cell r="O77">
            <v>0.7200000286102295</v>
          </cell>
          <cell r="P77">
            <v>0.7200000286102295</v>
          </cell>
          <cell r="Q77">
            <v>0.10000000149011612</v>
          </cell>
          <cell r="R77">
            <v>0.2199999988079071</v>
          </cell>
          <cell r="S77">
            <v>1.340000033378601</v>
          </cell>
          <cell r="T77">
            <v>4.090000152587891</v>
          </cell>
          <cell r="U77">
            <v>4.739999771118164</v>
          </cell>
          <cell r="V77">
            <v>0</v>
          </cell>
          <cell r="W77">
            <v>0</v>
          </cell>
          <cell r="X77">
            <v>-1</v>
          </cell>
          <cell r="Y77">
            <v>3.2727274205073846</v>
          </cell>
          <cell r="Z77">
            <v>0.09115646603845695</v>
          </cell>
          <cell r="AA77">
            <v>8.829999923706055</v>
          </cell>
          <cell r="AB77">
            <v>0.0593654059380301</v>
          </cell>
          <cell r="AC77">
            <v>0.0736949879439234</v>
          </cell>
          <cell r="AD77">
            <v>0.35259712287489464</v>
          </cell>
          <cell r="AS77">
            <v>57.099998474121094</v>
          </cell>
          <cell r="AT77">
            <v>0</v>
          </cell>
          <cell r="AU77">
            <v>26</v>
          </cell>
          <cell r="AW77">
            <v>0.2199999988079071</v>
          </cell>
          <cell r="AX77">
            <v>0</v>
          </cell>
          <cell r="AY77">
            <v>0.019999999552965164</v>
          </cell>
          <cell r="AZ77">
            <v>8.5600004196167</v>
          </cell>
          <cell r="BA77">
            <v>6.269999980926514</v>
          </cell>
          <cell r="BB77">
            <v>0.47999998927116394</v>
          </cell>
          <cell r="BE77">
            <v>41.8013497764657</v>
          </cell>
          <cell r="BF77">
            <v>55.40774656480265</v>
          </cell>
          <cell r="BG77">
            <v>2.7909036587316507</v>
          </cell>
          <cell r="BH77">
            <v>1</v>
          </cell>
          <cell r="CS77">
            <v>45.29999923706055</v>
          </cell>
          <cell r="CT77">
            <v>1.7599999904632568</v>
          </cell>
          <cell r="CU77">
            <v>8.109999656677246</v>
          </cell>
          <cell r="CW77">
            <v>12.899999618530273</v>
          </cell>
          <cell r="CX77">
            <v>0.4300000071525574</v>
          </cell>
          <cell r="CY77">
            <v>13.399999618530273</v>
          </cell>
          <cell r="CZ77">
            <v>10.800000190734863</v>
          </cell>
          <cell r="DA77">
            <v>1.4900000095367432</v>
          </cell>
          <cell r="DB77">
            <v>0.7200000286102295</v>
          </cell>
          <cell r="DC77">
            <v>0</v>
          </cell>
          <cell r="EX77">
            <v>0</v>
          </cell>
          <cell r="EY77">
            <v>9.399999618530273</v>
          </cell>
          <cell r="EZ77">
            <v>2.799999952316284</v>
          </cell>
          <cell r="FB77">
            <v>80.30000305175781</v>
          </cell>
          <cell r="FC77">
            <v>0</v>
          </cell>
          <cell r="FD77">
            <v>0.5600000023841858</v>
          </cell>
          <cell r="FE77">
            <v>0.07999999821186066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GK77">
            <v>1</v>
          </cell>
          <cell r="GX77">
            <v>100</v>
          </cell>
        </row>
        <row r="78">
          <cell r="A78">
            <v>263</v>
          </cell>
          <cell r="B78">
            <v>6919</v>
          </cell>
          <cell r="C78">
            <v>5200</v>
          </cell>
          <cell r="D78">
            <v>5.2</v>
          </cell>
          <cell r="E78">
            <v>700</v>
          </cell>
          <cell r="F78" t="str">
            <v>QFM</v>
          </cell>
          <cell r="G78" t="str">
            <v>Ag-Pd caps</v>
          </cell>
          <cell r="J78">
            <v>144</v>
          </cell>
          <cell r="K78">
            <v>74.5</v>
          </cell>
          <cell r="L78">
            <v>0.07000000029802322</v>
          </cell>
          <cell r="M78">
            <v>15.600000381469727</v>
          </cell>
          <cell r="O78">
            <v>1.2100000381469727</v>
          </cell>
          <cell r="P78">
            <v>1.2100000381469727</v>
          </cell>
          <cell r="Q78">
            <v>0</v>
          </cell>
          <cell r="R78">
            <v>0.01</v>
          </cell>
          <cell r="S78">
            <v>1.2000000476837158</v>
          </cell>
          <cell r="T78">
            <v>3.700000047683716</v>
          </cell>
          <cell r="U78">
            <v>3.700000047683716</v>
          </cell>
          <cell r="V78">
            <v>0</v>
          </cell>
          <cell r="W78">
            <v>0</v>
          </cell>
          <cell r="X78">
            <v>-1</v>
          </cell>
          <cell r="Y78">
            <v>121.00000381469727</v>
          </cell>
          <cell r="Z78">
            <v>0.07692307809871092</v>
          </cell>
          <cell r="AA78">
            <v>7.400000095367432</v>
          </cell>
          <cell r="AB78">
            <v>0.07134570876424669</v>
          </cell>
          <cell r="AC78">
            <v>0.14037123194958134</v>
          </cell>
          <cell r="AD78">
            <v>0.014517028013260321</v>
          </cell>
          <cell r="AS78">
            <v>56.79999923706055</v>
          </cell>
          <cell r="AT78">
            <v>0</v>
          </cell>
          <cell r="AU78">
            <v>26.399999618530273</v>
          </cell>
          <cell r="AW78">
            <v>1.1399999856948853</v>
          </cell>
          <cell r="AX78">
            <v>0</v>
          </cell>
          <cell r="AY78">
            <v>0</v>
          </cell>
          <cell r="AZ78">
            <v>9.100000381469727</v>
          </cell>
          <cell r="BA78">
            <v>5.900000095367432</v>
          </cell>
          <cell r="BB78">
            <v>0.49000000953674316</v>
          </cell>
          <cell r="BE78">
            <v>44.695137456307485</v>
          </cell>
          <cell r="BF78">
            <v>52.439351721247945</v>
          </cell>
          <cell r="BG78">
            <v>2.86551082244457</v>
          </cell>
          <cell r="BH78">
            <v>1</v>
          </cell>
          <cell r="CS78">
            <v>45.349998474121094</v>
          </cell>
          <cell r="CT78">
            <v>1.0299999713897705</v>
          </cell>
          <cell r="CU78">
            <v>8.15999984741211</v>
          </cell>
          <cell r="CW78">
            <v>18.700000762939453</v>
          </cell>
          <cell r="CX78">
            <v>0</v>
          </cell>
          <cell r="CY78">
            <v>10.369999885559082</v>
          </cell>
          <cell r="CZ78">
            <v>11.6899995803833</v>
          </cell>
          <cell r="DA78">
            <v>2.0299999713897705</v>
          </cell>
          <cell r="DB78">
            <v>0.6200000047683716</v>
          </cell>
          <cell r="DK78">
            <v>0</v>
          </cell>
          <cell r="DL78">
            <v>50.20000076293945</v>
          </cell>
          <cell r="DM78">
            <v>0</v>
          </cell>
          <cell r="DO78">
            <v>47.599998474121094</v>
          </cell>
          <cell r="DP78">
            <v>0</v>
          </cell>
          <cell r="DQ78">
            <v>0.6000000238418579</v>
          </cell>
          <cell r="DR78">
            <v>0</v>
          </cell>
          <cell r="DW78">
            <v>0.6282853662445488</v>
          </cell>
          <cell r="DX78">
            <v>0</v>
          </cell>
          <cell r="DY78">
            <v>0</v>
          </cell>
          <cell r="DZ78">
            <v>0.6624912800851928</v>
          </cell>
          <cell r="EA78">
            <v>0.014884644600393399</v>
          </cell>
          <cell r="EB78">
            <v>0</v>
          </cell>
          <cell r="EC78">
            <v>1.3056612909301348</v>
          </cell>
          <cell r="ED78">
            <v>0.4812008831149211</v>
          </cell>
          <cell r="EE78">
            <v>0</v>
          </cell>
          <cell r="EG78">
            <v>0.5073990357891696</v>
          </cell>
          <cell r="EH78">
            <v>0.011400081095909481</v>
          </cell>
          <cell r="EI78">
            <v>0</v>
          </cell>
          <cell r="EJ78">
            <v>-0.2957317662298422</v>
          </cell>
          <cell r="EK78">
            <v>0.8031308020190117</v>
          </cell>
          <cell r="EL78">
            <v>1</v>
          </cell>
          <cell r="EM78">
            <v>0</v>
          </cell>
          <cell r="EN78">
            <v>1</v>
          </cell>
          <cell r="EO78">
            <v>0</v>
          </cell>
          <cell r="EP78">
            <v>0.013995885646856507</v>
          </cell>
          <cell r="EQ78">
            <v>0</v>
          </cell>
          <cell r="ER78">
            <v>0.013995885646856507</v>
          </cell>
          <cell r="ES78" t="e">
            <v>#DIV/0!</v>
          </cell>
          <cell r="ET78">
            <v>1.3995885646856507</v>
          </cell>
          <cell r="EU78">
            <v>1.45274282699188</v>
          </cell>
          <cell r="EW78">
            <v>1</v>
          </cell>
        </row>
        <row r="79">
          <cell r="A79">
            <v>263</v>
          </cell>
          <cell r="B79">
            <v>6920</v>
          </cell>
          <cell r="C79">
            <v>5000</v>
          </cell>
          <cell r="D79">
            <v>5</v>
          </cell>
          <cell r="E79">
            <v>750</v>
          </cell>
          <cell r="F79" t="str">
            <v>QFM</v>
          </cell>
          <cell r="G79" t="str">
            <v>Ag-Pd caps</v>
          </cell>
          <cell r="J79">
            <v>120</v>
          </cell>
          <cell r="K79">
            <v>74.4000015258789</v>
          </cell>
          <cell r="L79">
            <v>0.10000000149011612</v>
          </cell>
          <cell r="M79">
            <v>16</v>
          </cell>
          <cell r="O79">
            <v>1.4299999475479126</v>
          </cell>
          <cell r="P79">
            <v>1.4299999475479126</v>
          </cell>
          <cell r="Q79">
            <v>0</v>
          </cell>
          <cell r="R79">
            <v>0.01</v>
          </cell>
          <cell r="S79">
            <v>2.5399999618530273</v>
          </cell>
          <cell r="T79">
            <v>3.700000047683716</v>
          </cell>
          <cell r="U79">
            <v>1.7999999523162842</v>
          </cell>
          <cell r="V79">
            <v>0</v>
          </cell>
          <cell r="W79">
            <v>0</v>
          </cell>
          <cell r="X79">
            <v>-1</v>
          </cell>
          <cell r="Y79">
            <v>142.99999475479126</v>
          </cell>
          <cell r="Z79">
            <v>0.1587499976158142</v>
          </cell>
          <cell r="AA79">
            <v>5.5</v>
          </cell>
          <cell r="AB79">
            <v>0.1044668558002105</v>
          </cell>
          <cell r="AC79">
            <v>0.20605186719823676</v>
          </cell>
          <cell r="AD79">
            <v>0.01231113546926193</v>
          </cell>
          <cell r="AS79">
            <v>55.540000915527344</v>
          </cell>
          <cell r="AT79">
            <v>0</v>
          </cell>
          <cell r="AU79">
            <v>27.399999618530273</v>
          </cell>
          <cell r="AW79">
            <v>1.0399999618530273</v>
          </cell>
          <cell r="AX79">
            <v>0</v>
          </cell>
          <cell r="AY79">
            <v>0</v>
          </cell>
          <cell r="AZ79">
            <v>10.180000305175781</v>
          </cell>
          <cell r="BA79">
            <v>5.190000057220459</v>
          </cell>
          <cell r="BB79">
            <v>0.38999998569488525</v>
          </cell>
          <cell r="BE79">
            <v>50.80787631267533</v>
          </cell>
          <cell r="BF79">
            <v>46.87454258800887</v>
          </cell>
          <cell r="BG79">
            <v>2.3175810993157953</v>
          </cell>
          <cell r="BH79">
            <v>1</v>
          </cell>
          <cell r="CS79">
            <v>43.58000183105469</v>
          </cell>
          <cell r="CT79">
            <v>1.3700000047683716</v>
          </cell>
          <cell r="CU79">
            <v>11.40999984741211</v>
          </cell>
          <cell r="CW79">
            <v>20.110000610351562</v>
          </cell>
          <cell r="CX79">
            <v>0</v>
          </cell>
          <cell r="CY79">
            <v>8.029999732971191</v>
          </cell>
          <cell r="CZ79">
            <v>11.260000228881836</v>
          </cell>
          <cell r="DA79">
            <v>2.6600000858306885</v>
          </cell>
          <cell r="DB79">
            <v>0.49000000953674316</v>
          </cell>
        </row>
        <row r="80">
          <cell r="A80">
            <v>263</v>
          </cell>
          <cell r="B80">
            <v>6921</v>
          </cell>
          <cell r="C80">
            <v>4900</v>
          </cell>
          <cell r="D80">
            <v>4.9</v>
          </cell>
          <cell r="E80">
            <v>824</v>
          </cell>
          <cell r="F80" t="str">
            <v>QFM</v>
          </cell>
          <cell r="G80" t="str">
            <v>Ag-Pd caps</v>
          </cell>
          <cell r="J80">
            <v>96</v>
          </cell>
          <cell r="K80">
            <v>70.0999984741211</v>
          </cell>
          <cell r="L80">
            <v>0.10000000149011612</v>
          </cell>
          <cell r="M80">
            <v>18.399999618530273</v>
          </cell>
          <cell r="O80">
            <v>1.559999942779541</v>
          </cell>
          <cell r="P80">
            <v>1.559999942779541</v>
          </cell>
          <cell r="Q80">
            <v>0</v>
          </cell>
          <cell r="R80">
            <v>0.019999999552965164</v>
          </cell>
          <cell r="S80">
            <v>4.269999980926514</v>
          </cell>
          <cell r="T80">
            <v>4.199999809265137</v>
          </cell>
          <cell r="U80">
            <v>1.2999999523162842</v>
          </cell>
          <cell r="V80">
            <v>0.029999999329447746</v>
          </cell>
          <cell r="W80">
            <v>0</v>
          </cell>
          <cell r="X80">
            <v>-1</v>
          </cell>
          <cell r="Y80">
            <v>77.99999888241288</v>
          </cell>
          <cell r="Z80">
            <v>0.23206522116588968</v>
          </cell>
          <cell r="AA80">
            <v>5.499999761581421</v>
          </cell>
          <cell r="AB80">
            <v>0.1129943509037838</v>
          </cell>
          <cell r="AC80">
            <v>0.22033898418345277</v>
          </cell>
          <cell r="AD80">
            <v>0.022341209816596885</v>
          </cell>
          <cell r="AS80">
            <v>48.380001068115234</v>
          </cell>
          <cell r="AT80">
            <v>0</v>
          </cell>
          <cell r="AU80">
            <v>32.54999923706055</v>
          </cell>
          <cell r="AW80">
            <v>0</v>
          </cell>
          <cell r="AX80">
            <v>0</v>
          </cell>
          <cell r="AY80">
            <v>0</v>
          </cell>
          <cell r="AZ80">
            <v>15.210000038146973</v>
          </cell>
          <cell r="BA80">
            <v>2.7699999809265137</v>
          </cell>
          <cell r="BB80">
            <v>0.17000000178813934</v>
          </cell>
          <cell r="BE80">
            <v>74.46738860602142</v>
          </cell>
          <cell r="BF80">
            <v>24.541613040144828</v>
          </cell>
          <cell r="BG80">
            <v>0.9909983538337563</v>
          </cell>
          <cell r="BH80">
            <v>1</v>
          </cell>
          <cell r="CS80">
            <v>42.380001068115234</v>
          </cell>
          <cell r="CT80">
            <v>2.0899999141693115</v>
          </cell>
          <cell r="CU80">
            <v>11.960000038146973</v>
          </cell>
          <cell r="CW80">
            <v>17.6200008392334</v>
          </cell>
          <cell r="CX80">
            <v>0</v>
          </cell>
          <cell r="CY80">
            <v>8.600000381469727</v>
          </cell>
          <cell r="CZ80">
            <v>11.699999809265137</v>
          </cell>
          <cell r="DA80">
            <v>2.450000047683716</v>
          </cell>
          <cell r="DB80">
            <v>0.5099999904632568</v>
          </cell>
        </row>
        <row r="81">
          <cell r="A81">
            <v>263</v>
          </cell>
          <cell r="B81">
            <v>6922</v>
          </cell>
          <cell r="C81">
            <v>4700</v>
          </cell>
          <cell r="D81">
            <v>4.7</v>
          </cell>
          <cell r="E81">
            <v>876</v>
          </cell>
          <cell r="F81" t="str">
            <v>QFM</v>
          </cell>
          <cell r="G81" t="str">
            <v>Ag-Pd caps</v>
          </cell>
          <cell r="J81">
            <v>48</v>
          </cell>
          <cell r="K81">
            <v>67.30000305175781</v>
          </cell>
          <cell r="L81">
            <v>0.20000000298023224</v>
          </cell>
          <cell r="M81">
            <v>19.5</v>
          </cell>
          <cell r="O81">
            <v>2.180000066757202</v>
          </cell>
          <cell r="P81">
            <v>2.180000066757202</v>
          </cell>
          <cell r="Q81">
            <v>0</v>
          </cell>
          <cell r="R81">
            <v>0.46000000834465027</v>
          </cell>
          <cell r="S81">
            <v>4.949999809265137</v>
          </cell>
          <cell r="T81">
            <v>4.199999809265137</v>
          </cell>
          <cell r="U81">
            <v>1.100000023841858</v>
          </cell>
          <cell r="V81">
            <v>0.11999999731779099</v>
          </cell>
          <cell r="W81">
            <v>0</v>
          </cell>
          <cell r="X81">
            <v>-1</v>
          </cell>
          <cell r="Y81">
            <v>4.739130493936556</v>
          </cell>
          <cell r="Z81">
            <v>0.2538461440648788</v>
          </cell>
          <cell r="AA81">
            <v>5.299999833106995</v>
          </cell>
          <cell r="AB81">
            <v>0.19521411330506044</v>
          </cell>
          <cell r="AC81">
            <v>0.2745592055364368</v>
          </cell>
          <cell r="AD81">
            <v>0.27331410159047054</v>
          </cell>
          <cell r="BI81">
            <v>51.27000045776367</v>
          </cell>
          <cell r="BJ81">
            <v>0.41999998688697815</v>
          </cell>
          <cell r="BK81">
            <v>2.7799999713897705</v>
          </cell>
          <cell r="BM81">
            <v>12.699999809265137</v>
          </cell>
          <cell r="BN81">
            <v>0</v>
          </cell>
          <cell r="BO81">
            <v>12.069999694824219</v>
          </cell>
          <cell r="BP81">
            <v>20.170000076293945</v>
          </cell>
          <cell r="BQ81">
            <v>0.3799999952316284</v>
          </cell>
          <cell r="CS81">
            <v>42.41999816894531</v>
          </cell>
          <cell r="CT81">
            <v>2.450000047683716</v>
          </cell>
          <cell r="CU81">
            <v>11.9399995803833</v>
          </cell>
          <cell r="CW81">
            <v>16.799999237060547</v>
          </cell>
          <cell r="CX81">
            <v>0</v>
          </cell>
          <cell r="CY81">
            <v>9.680000305175781</v>
          </cell>
          <cell r="CZ81">
            <v>11.199999809265137</v>
          </cell>
          <cell r="DA81">
            <v>2.700000047683716</v>
          </cell>
          <cell r="DB81">
            <v>0.47999998927116394</v>
          </cell>
          <cell r="DK81">
            <v>0</v>
          </cell>
          <cell r="DL81">
            <v>47.099998474121094</v>
          </cell>
          <cell r="DM81">
            <v>0</v>
          </cell>
          <cell r="DO81">
            <v>48.099998474121094</v>
          </cell>
          <cell r="DP81">
            <v>0</v>
          </cell>
          <cell r="DQ81">
            <v>0.8999999761581421</v>
          </cell>
          <cell r="DR81">
            <v>0</v>
          </cell>
          <cell r="DW81">
            <v>0.5894868394758584</v>
          </cell>
          <cell r="DX81">
            <v>0</v>
          </cell>
          <cell r="DY81">
            <v>0</v>
          </cell>
          <cell r="DZ81">
            <v>0.6694502223259722</v>
          </cell>
          <cell r="EA81">
            <v>0.022326965421933565</v>
          </cell>
          <cell r="EB81">
            <v>0</v>
          </cell>
          <cell r="EC81">
            <v>1.2812640272237643</v>
          </cell>
          <cell r="ED81">
            <v>0.4600822523310478</v>
          </cell>
          <cell r="EE81">
            <v>0</v>
          </cell>
          <cell r="EG81">
            <v>0.5224920142154722</v>
          </cell>
          <cell r="EH81">
            <v>0.017425733453479926</v>
          </cell>
          <cell r="EI81">
            <v>0</v>
          </cell>
          <cell r="EJ81">
            <v>-0.25349450466209567</v>
          </cell>
          <cell r="EK81">
            <v>0.7759865188775679</v>
          </cell>
          <cell r="EL81">
            <v>1</v>
          </cell>
          <cell r="EM81">
            <v>0</v>
          </cell>
          <cell r="EN81">
            <v>1</v>
          </cell>
          <cell r="EO81">
            <v>0</v>
          </cell>
          <cell r="EP81">
            <v>0.021963025403607096</v>
          </cell>
          <cell r="EQ81">
            <v>0</v>
          </cell>
          <cell r="ER81">
            <v>0.021963025403607096</v>
          </cell>
          <cell r="ES81" t="e">
            <v>#DIV/0!</v>
          </cell>
          <cell r="ET81">
            <v>2.1963025403607097</v>
          </cell>
          <cell r="EU81">
            <v>1.3921268854937798</v>
          </cell>
          <cell r="EW81">
            <v>1</v>
          </cell>
          <cell r="EX81">
            <v>0</v>
          </cell>
          <cell r="EY81">
            <v>12.800000190734863</v>
          </cell>
          <cell r="EZ81">
            <v>0</v>
          </cell>
          <cell r="FB81">
            <v>80.5999984741211</v>
          </cell>
          <cell r="FC81">
            <v>0</v>
          </cell>
          <cell r="FD81">
            <v>0.6000000238418579</v>
          </cell>
          <cell r="FE81">
            <v>0</v>
          </cell>
          <cell r="GK81">
            <v>1</v>
          </cell>
        </row>
        <row r="82">
          <cell r="A82">
            <v>263</v>
          </cell>
          <cell r="B82">
            <v>6923</v>
          </cell>
          <cell r="C82">
            <v>5100</v>
          </cell>
          <cell r="D82">
            <v>5.1</v>
          </cell>
          <cell r="E82">
            <v>928</v>
          </cell>
          <cell r="F82" t="str">
            <v>QFM</v>
          </cell>
          <cell r="G82" t="str">
            <v>Ag-Pd caps</v>
          </cell>
          <cell r="J82">
            <v>24</v>
          </cell>
          <cell r="K82">
            <v>63.5</v>
          </cell>
          <cell r="L82">
            <v>0.6600000262260437</v>
          </cell>
          <cell r="M82">
            <v>20.100000381469727</v>
          </cell>
          <cell r="O82">
            <v>3.180000066757202</v>
          </cell>
          <cell r="P82">
            <v>3.180000066757202</v>
          </cell>
          <cell r="Q82">
            <v>0.12999999523162842</v>
          </cell>
          <cell r="R82">
            <v>0.5400000214576721</v>
          </cell>
          <cell r="S82">
            <v>6.150000095367432</v>
          </cell>
          <cell r="T82">
            <v>4.300000190734863</v>
          </cell>
          <cell r="U82">
            <v>1.100000023841858</v>
          </cell>
          <cell r="V82">
            <v>0.38999998569488525</v>
          </cell>
          <cell r="W82">
            <v>0</v>
          </cell>
          <cell r="X82">
            <v>-1</v>
          </cell>
          <cell r="Y82">
            <v>5.888888778509921</v>
          </cell>
          <cell r="Z82">
            <v>0.30597014819149665</v>
          </cell>
          <cell r="AA82">
            <v>5.400000214576721</v>
          </cell>
          <cell r="AB82">
            <v>0.23355262983755481</v>
          </cell>
          <cell r="AC82">
            <v>0.3486842062695784</v>
          </cell>
          <cell r="AD82">
            <v>0.23235049272903857</v>
          </cell>
          <cell r="BI82">
            <v>50.5099983215332</v>
          </cell>
          <cell r="BJ82">
            <v>0.5099999904632568</v>
          </cell>
          <cell r="BK82">
            <v>2.859999895095825</v>
          </cell>
          <cell r="BM82">
            <v>10.600000381469727</v>
          </cell>
          <cell r="BN82">
            <v>0.5</v>
          </cell>
          <cell r="BO82">
            <v>13.5</v>
          </cell>
          <cell r="BP82">
            <v>20.690000534057617</v>
          </cell>
          <cell r="BQ82">
            <v>0.36000001430511475</v>
          </cell>
          <cell r="CS82">
            <v>41.970001220703125</v>
          </cell>
          <cell r="CT82">
            <v>2.7300000190734863</v>
          </cell>
          <cell r="CU82">
            <v>11.819999694824219</v>
          </cell>
          <cell r="CW82">
            <v>14.479999542236328</v>
          </cell>
          <cell r="CX82">
            <v>0.25999999046325684</v>
          </cell>
          <cell r="CY82">
            <v>11.539999961853027</v>
          </cell>
          <cell r="CZ82">
            <v>11.300000190734863</v>
          </cell>
          <cell r="DA82">
            <v>2.7300000190734863</v>
          </cell>
          <cell r="DB82">
            <v>0.47999998927116394</v>
          </cell>
          <cell r="DK82">
            <v>0</v>
          </cell>
          <cell r="DL82">
            <v>49.5</v>
          </cell>
          <cell r="DM82">
            <v>0</v>
          </cell>
          <cell r="DO82">
            <v>45.79999923706055</v>
          </cell>
          <cell r="DP82">
            <v>0.4000000059604645</v>
          </cell>
          <cell r="DQ82">
            <v>2.700000047683716</v>
          </cell>
          <cell r="DR82">
            <v>0</v>
          </cell>
          <cell r="DW82">
            <v>0.6195244055068836</v>
          </cell>
          <cell r="DX82">
            <v>0</v>
          </cell>
          <cell r="DY82">
            <v>0</v>
          </cell>
          <cell r="DZ82">
            <v>0.6374390986368901</v>
          </cell>
          <cell r="EA82">
            <v>0.06698089922311376</v>
          </cell>
          <cell r="EB82">
            <v>0</v>
          </cell>
          <cell r="EC82">
            <v>1.3239444033668875</v>
          </cell>
          <cell r="ED82">
            <v>0.4679383846718848</v>
          </cell>
          <cell r="EE82">
            <v>0</v>
          </cell>
          <cell r="EG82">
            <v>0.48146968786290106</v>
          </cell>
          <cell r="EH82">
            <v>0.050591927465214126</v>
          </cell>
          <cell r="EI82">
            <v>0</v>
          </cell>
          <cell r="EJ82">
            <v>-0.26920676934376964</v>
          </cell>
          <cell r="EK82">
            <v>0.7506764572066708</v>
          </cell>
          <cell r="EL82">
            <v>1</v>
          </cell>
          <cell r="EM82">
            <v>0</v>
          </cell>
          <cell r="EN82">
            <v>1</v>
          </cell>
          <cell r="EO82">
            <v>0</v>
          </cell>
          <cell r="EP82">
            <v>0.06313980238460457</v>
          </cell>
          <cell r="EQ82">
            <v>0</v>
          </cell>
          <cell r="ER82">
            <v>0.06313980238460457</v>
          </cell>
          <cell r="ES82" t="e">
            <v>#DIV/0!</v>
          </cell>
          <cell r="ET82">
            <v>6.313980238460457</v>
          </cell>
          <cell r="EU82">
            <v>1.4430811503567544</v>
          </cell>
          <cell r="EW82">
            <v>1</v>
          </cell>
          <cell r="EX82">
            <v>0</v>
          </cell>
          <cell r="EY82">
            <v>17.600000381469727</v>
          </cell>
          <cell r="EZ82">
            <v>0</v>
          </cell>
          <cell r="FB82">
            <v>74.5</v>
          </cell>
          <cell r="FC82">
            <v>0</v>
          </cell>
          <cell r="FD82">
            <v>1.5</v>
          </cell>
          <cell r="FE82">
            <v>0.20000000298023224</v>
          </cell>
          <cell r="GK82">
            <v>1</v>
          </cell>
        </row>
        <row r="83">
          <cell r="A83">
            <v>263</v>
          </cell>
          <cell r="B83">
            <v>6924</v>
          </cell>
          <cell r="C83">
            <v>5000</v>
          </cell>
          <cell r="D83">
            <v>5</v>
          </cell>
          <cell r="E83">
            <v>1000</v>
          </cell>
          <cell r="F83" t="str">
            <v>QFM</v>
          </cell>
          <cell r="G83" t="str">
            <v>Ag-Pd caps</v>
          </cell>
          <cell r="J83">
            <v>1.2999999523162842</v>
          </cell>
          <cell r="K83">
            <v>60.29999923706055</v>
          </cell>
          <cell r="L83">
            <v>1.1399999856948853</v>
          </cell>
          <cell r="M83">
            <v>19.899999618530273</v>
          </cell>
          <cell r="O83">
            <v>4.21999979019165</v>
          </cell>
          <cell r="P83">
            <v>4.21999979019165</v>
          </cell>
          <cell r="Q83">
            <v>0.12999999523162842</v>
          </cell>
          <cell r="R83">
            <v>1.0299999713897705</v>
          </cell>
          <cell r="S83">
            <v>7.289999961853027</v>
          </cell>
          <cell r="T83">
            <v>4.300000190734863</v>
          </cell>
          <cell r="U83">
            <v>1.100000023841858</v>
          </cell>
          <cell r="V83">
            <v>0.5400000214576721</v>
          </cell>
          <cell r="W83">
            <v>0</v>
          </cell>
          <cell r="X83">
            <v>-1</v>
          </cell>
          <cell r="Y83">
            <v>4.097087288747823</v>
          </cell>
          <cell r="Z83">
            <v>0.36633166339685763</v>
          </cell>
          <cell r="AA83">
            <v>5.400000214576721</v>
          </cell>
          <cell r="AB83">
            <v>0.2948356688746503</v>
          </cell>
          <cell r="AC83">
            <v>0.3962441126421452</v>
          </cell>
          <cell r="AD83">
            <v>0.3031599665708301</v>
          </cell>
          <cell r="AE83">
            <v>37.70000076293945</v>
          </cell>
          <cell r="AF83">
            <v>0</v>
          </cell>
          <cell r="AG83">
            <v>0</v>
          </cell>
          <cell r="AH83">
            <v>25.899999618530273</v>
          </cell>
          <cell r="AI83">
            <v>0.4000000059604645</v>
          </cell>
          <cell r="AJ83">
            <v>35.400001525878906</v>
          </cell>
          <cell r="AK83">
            <v>0.30000001192092896</v>
          </cell>
          <cell r="AP83">
            <v>70.8983016621664</v>
          </cell>
          <cell r="AQ83">
            <v>70.27490142234025</v>
          </cell>
          <cell r="AR83">
            <v>1</v>
          </cell>
          <cell r="BI83">
            <v>52.5</v>
          </cell>
          <cell r="BJ83">
            <v>0.46000000834465027</v>
          </cell>
          <cell r="BK83">
            <v>2</v>
          </cell>
          <cell r="BM83">
            <v>8.520000457763672</v>
          </cell>
          <cell r="BN83">
            <v>0.25999999046325684</v>
          </cell>
          <cell r="BO83">
            <v>14.699999809265137</v>
          </cell>
          <cell r="BP83">
            <v>21.479999542236328</v>
          </cell>
          <cell r="BQ83">
            <v>0.44999998807907104</v>
          </cell>
          <cell r="CS83">
            <v>40.439998626708984</v>
          </cell>
          <cell r="CT83">
            <v>3.9800000190734863</v>
          </cell>
          <cell r="CU83">
            <v>11.729999542236328</v>
          </cell>
          <cell r="CW83">
            <v>18.40999984741211</v>
          </cell>
          <cell r="CX83">
            <v>0.1599999964237213</v>
          </cell>
          <cell r="CY83">
            <v>9.199999809265137</v>
          </cell>
          <cell r="CZ83">
            <v>11.140000343322754</v>
          </cell>
          <cell r="DA83">
            <v>2.7200000286102295</v>
          </cell>
          <cell r="DB83">
            <v>0.8100000023841858</v>
          </cell>
        </row>
        <row r="84">
          <cell r="A84">
            <v>263</v>
          </cell>
          <cell r="B84">
            <v>6925</v>
          </cell>
          <cell r="C84">
            <v>0</v>
          </cell>
          <cell r="D84">
            <v>0</v>
          </cell>
          <cell r="E84">
            <v>1015</v>
          </cell>
          <cell r="F84" t="str">
            <v>QFM</v>
          </cell>
          <cell r="G84" t="str">
            <v>Ag-Pd caps</v>
          </cell>
          <cell r="J84">
            <v>0</v>
          </cell>
          <cell r="K84">
            <v>60.5</v>
          </cell>
          <cell r="L84">
            <v>1.2599999904632568</v>
          </cell>
          <cell r="M84">
            <v>20</v>
          </cell>
          <cell r="O84">
            <v>4.150000095367432</v>
          </cell>
          <cell r="P84">
            <v>4.150000095367432</v>
          </cell>
          <cell r="Q84">
            <v>0.11999999731779099</v>
          </cell>
          <cell r="R84">
            <v>1.100000023841858</v>
          </cell>
          <cell r="S84">
            <v>8.40999984741211</v>
          </cell>
          <cell r="T84">
            <v>3.200000047683716</v>
          </cell>
          <cell r="U84">
            <v>0.8399999737739563</v>
          </cell>
          <cell r="V84">
            <v>0.4399999976158142</v>
          </cell>
          <cell r="W84">
            <v>0</v>
          </cell>
          <cell r="X84">
            <v>-1</v>
          </cell>
          <cell r="Y84">
            <v>3.7727272776532765</v>
          </cell>
          <cell r="Z84">
            <v>0.4204999923706055</v>
          </cell>
          <cell r="AA84">
            <v>4.040000021457672</v>
          </cell>
          <cell r="AB84">
            <v>0.3417653415985449</v>
          </cell>
          <cell r="AC84">
            <v>0.44671690339387754</v>
          </cell>
          <cell r="AD84">
            <v>0.3208611506909313</v>
          </cell>
          <cell r="CS84">
            <v>39.66999816894531</v>
          </cell>
          <cell r="CT84">
            <v>4.900000095367432</v>
          </cell>
          <cell r="CU84">
            <v>13.279999732971191</v>
          </cell>
          <cell r="CW84">
            <v>15.119999885559082</v>
          </cell>
          <cell r="CX84">
            <v>0.1599999964237213</v>
          </cell>
          <cell r="CY84">
            <v>11.100000381469727</v>
          </cell>
          <cell r="CZ84">
            <v>10.680000305175781</v>
          </cell>
          <cell r="DA84">
            <v>2.180000066757202</v>
          </cell>
          <cell r="DB84">
            <v>0.5299999713897705</v>
          </cell>
          <cell r="EX84">
            <v>0</v>
          </cell>
          <cell r="EY84">
            <v>3.0899999141693115</v>
          </cell>
          <cell r="EZ84">
            <v>16.139999389648438</v>
          </cell>
          <cell r="FB84">
            <v>32.439998626708984</v>
          </cell>
          <cell r="FC84">
            <v>0.4000000059604645</v>
          </cell>
          <cell r="FD84">
            <v>8.029999732971191</v>
          </cell>
          <cell r="FE84">
            <v>0</v>
          </cell>
          <cell r="GK84">
            <v>1</v>
          </cell>
        </row>
        <row r="85">
          <cell r="A85">
            <v>263</v>
          </cell>
          <cell r="B85">
            <v>6926</v>
          </cell>
          <cell r="C85">
            <v>0</v>
          </cell>
          <cell r="D85">
            <v>0</v>
          </cell>
          <cell r="E85">
            <v>1045</v>
          </cell>
          <cell r="F85" t="str">
            <v>QFM</v>
          </cell>
          <cell r="G85" t="str">
            <v>Ag-Pd caps</v>
          </cell>
          <cell r="J85">
            <v>0</v>
          </cell>
          <cell r="K85">
            <v>55.5</v>
          </cell>
          <cell r="L85">
            <v>2.2100000381469727</v>
          </cell>
          <cell r="M85">
            <v>17.299999237060547</v>
          </cell>
          <cell r="O85">
            <v>8.460000038146973</v>
          </cell>
          <cell r="P85">
            <v>8.460000038146973</v>
          </cell>
          <cell r="Q85">
            <v>0.14000000059604645</v>
          </cell>
          <cell r="R85">
            <v>3.359999895095825</v>
          </cell>
          <cell r="S85">
            <v>9.25</v>
          </cell>
          <cell r="T85">
            <v>2.799999952316284</v>
          </cell>
          <cell r="U85">
            <v>0.7099999785423279</v>
          </cell>
          <cell r="V85">
            <v>0.2800000011920929</v>
          </cell>
          <cell r="W85">
            <v>0</v>
          </cell>
          <cell r="X85">
            <v>-1</v>
          </cell>
          <cell r="Y85">
            <v>2.517857232821639</v>
          </cell>
          <cell r="Z85">
            <v>0.5346821045046285</v>
          </cell>
          <cell r="AA85">
            <v>3.509999930858612</v>
          </cell>
          <cell r="AB85">
            <v>0.4951076308841318</v>
          </cell>
          <cell r="AC85">
            <v>0.5518591071848563</v>
          </cell>
          <cell r="AD85">
            <v>0.4144917506316457</v>
          </cell>
          <cell r="CS85">
            <v>40.65999984741211</v>
          </cell>
          <cell r="CT85">
            <v>4.449999809265137</v>
          </cell>
          <cell r="CU85">
            <v>13.3100004196167</v>
          </cell>
          <cell r="CW85">
            <v>14.149999618530273</v>
          </cell>
          <cell r="CX85">
            <v>0</v>
          </cell>
          <cell r="CY85">
            <v>12.970000267028809</v>
          </cell>
          <cell r="CZ85">
            <v>10.739999771118164</v>
          </cell>
          <cell r="DA85">
            <v>1.9700000286102295</v>
          </cell>
          <cell r="DB85">
            <v>0.47999998927116394</v>
          </cell>
          <cell r="EX85">
            <v>0</v>
          </cell>
          <cell r="EY85">
            <v>1.909999966621399</v>
          </cell>
          <cell r="EZ85">
            <v>13.649999618530273</v>
          </cell>
          <cell r="FB85">
            <v>26.8799991607666</v>
          </cell>
          <cell r="FC85">
            <v>0.41999998688697815</v>
          </cell>
          <cell r="FD85">
            <v>9.84000015258789</v>
          </cell>
          <cell r="FE85">
            <v>0.17000000178813934</v>
          </cell>
          <cell r="GK85">
            <v>1</v>
          </cell>
        </row>
        <row r="86">
          <cell r="A86">
            <v>263</v>
          </cell>
          <cell r="B86">
            <v>6927</v>
          </cell>
          <cell r="C86">
            <v>5200</v>
          </cell>
          <cell r="D86">
            <v>5.2</v>
          </cell>
          <cell r="E86">
            <v>700</v>
          </cell>
          <cell r="F86" t="str">
            <v>QFM</v>
          </cell>
          <cell r="G86" t="str">
            <v>Ag-Pd caps</v>
          </cell>
          <cell r="J86">
            <v>144</v>
          </cell>
          <cell r="K86">
            <v>75.69999694824219</v>
          </cell>
          <cell r="L86">
            <v>0.10000000149011612</v>
          </cell>
          <cell r="M86">
            <v>15.399999618530273</v>
          </cell>
          <cell r="O86">
            <v>1.100000023841858</v>
          </cell>
          <cell r="P86">
            <v>1.100000023841858</v>
          </cell>
          <cell r="Q86">
            <v>0</v>
          </cell>
          <cell r="R86">
            <v>0.01</v>
          </cell>
          <cell r="S86">
            <v>1.7999999523162842</v>
          </cell>
          <cell r="T86">
            <v>2.4000000953674316</v>
          </cell>
          <cell r="U86">
            <v>3.5</v>
          </cell>
          <cell r="V86">
            <v>0</v>
          </cell>
          <cell r="W86">
            <v>0</v>
          </cell>
          <cell r="X86">
            <v>-1</v>
          </cell>
          <cell r="Y86">
            <v>110.00000238418579</v>
          </cell>
          <cell r="Z86">
            <v>0.1168831166820555</v>
          </cell>
          <cell r="AA86">
            <v>5.900000095367432</v>
          </cell>
          <cell r="AB86">
            <v>0.07988587766016979</v>
          </cell>
          <cell r="AC86">
            <v>0.1569186883217821</v>
          </cell>
          <cell r="AD86">
            <v>0.01594558272229505</v>
          </cell>
          <cell r="AS86">
            <v>55.79999923706055</v>
          </cell>
          <cell r="AT86">
            <v>0</v>
          </cell>
          <cell r="AU86">
            <v>27.600000381469727</v>
          </cell>
          <cell r="AW86">
            <v>0.5099999904632568</v>
          </cell>
          <cell r="AX86">
            <v>0</v>
          </cell>
          <cell r="AY86">
            <v>0</v>
          </cell>
          <cell r="AZ86">
            <v>11.039999961853027</v>
          </cell>
          <cell r="BA86">
            <v>4.789999961853027</v>
          </cell>
          <cell r="BB86">
            <v>0.38999998569488525</v>
          </cell>
          <cell r="BE86">
            <v>54.72819561901822</v>
          </cell>
          <cell r="BF86">
            <v>42.9698657208423</v>
          </cell>
          <cell r="BG86">
            <v>2.301938660139477</v>
          </cell>
          <cell r="BH86">
            <v>1</v>
          </cell>
          <cell r="CS86">
            <v>47.61000061035156</v>
          </cell>
          <cell r="CT86">
            <v>1.2300000190734863</v>
          </cell>
          <cell r="CU86">
            <v>7.039999961853027</v>
          </cell>
          <cell r="CW86">
            <v>14.5</v>
          </cell>
          <cell r="CX86">
            <v>0</v>
          </cell>
          <cell r="CY86">
            <v>13.229999542236328</v>
          </cell>
          <cell r="CZ86">
            <v>12.220000267028809</v>
          </cell>
          <cell r="DA86">
            <v>1.4500000476837158</v>
          </cell>
          <cell r="DB86">
            <v>0.4699999988079071</v>
          </cell>
        </row>
        <row r="87">
          <cell r="A87">
            <v>263</v>
          </cell>
          <cell r="B87">
            <v>6928</v>
          </cell>
          <cell r="C87">
            <v>4900</v>
          </cell>
          <cell r="D87">
            <v>4.9</v>
          </cell>
          <cell r="E87">
            <v>725</v>
          </cell>
          <cell r="F87" t="str">
            <v>QFM</v>
          </cell>
          <cell r="G87" t="str">
            <v>Ag-Pd caps</v>
          </cell>
          <cell r="J87">
            <v>216</v>
          </cell>
          <cell r="K87">
            <v>75.80000305175781</v>
          </cell>
          <cell r="L87">
            <v>0.10000000149011612</v>
          </cell>
          <cell r="M87">
            <v>15.800000190734863</v>
          </cell>
          <cell r="O87">
            <v>1.059999942779541</v>
          </cell>
          <cell r="P87">
            <v>1.059999942779541</v>
          </cell>
          <cell r="Q87">
            <v>0</v>
          </cell>
          <cell r="R87">
            <v>0.01</v>
          </cell>
          <cell r="S87">
            <v>2.440000057220459</v>
          </cell>
          <cell r="T87">
            <v>2.4000000953674316</v>
          </cell>
          <cell r="U87">
            <v>2.4000000953674316</v>
          </cell>
          <cell r="V87">
            <v>0.009999999776482582</v>
          </cell>
          <cell r="W87">
            <v>0</v>
          </cell>
          <cell r="X87">
            <v>-1</v>
          </cell>
          <cell r="Y87">
            <v>105.9999942779541</v>
          </cell>
          <cell r="Z87">
            <v>0.15443038150412666</v>
          </cell>
          <cell r="AA87">
            <v>4.800000190734863</v>
          </cell>
          <cell r="AB87">
            <v>0.09199317872357002</v>
          </cell>
          <cell r="AC87">
            <v>0.18057920249908285</v>
          </cell>
          <cell r="AD87">
            <v>0.016537353198357148</v>
          </cell>
          <cell r="AS87">
            <v>55.83000183105469</v>
          </cell>
          <cell r="AT87">
            <v>0</v>
          </cell>
          <cell r="AU87">
            <v>27.739999771118164</v>
          </cell>
          <cell r="AW87">
            <v>0.6200000047683716</v>
          </cell>
          <cell r="AX87">
            <v>0</v>
          </cell>
          <cell r="AY87">
            <v>0</v>
          </cell>
          <cell r="AZ87">
            <v>11.079999923706055</v>
          </cell>
          <cell r="BA87">
            <v>4.690000057220459</v>
          </cell>
          <cell r="BB87">
            <v>0.33000001311302185</v>
          </cell>
          <cell r="BE87">
            <v>55.51097631713803</v>
          </cell>
          <cell r="BF87">
            <v>42.520502179319266</v>
          </cell>
          <cell r="BG87">
            <v>1.9685215035427035</v>
          </cell>
          <cell r="BH87">
            <v>1</v>
          </cell>
          <cell r="CS87">
            <v>46.709999084472656</v>
          </cell>
          <cell r="CT87">
            <v>1.4299999475479126</v>
          </cell>
          <cell r="CU87">
            <v>9.420000076293945</v>
          </cell>
          <cell r="CW87">
            <v>13.5</v>
          </cell>
          <cell r="CX87">
            <v>0</v>
          </cell>
          <cell r="CY87">
            <v>12.779999732971191</v>
          </cell>
          <cell r="CZ87">
            <v>12.300000190734863</v>
          </cell>
          <cell r="DA87">
            <v>1.6100000143051147</v>
          </cell>
          <cell r="DB87">
            <v>0.5</v>
          </cell>
          <cell r="DK87">
            <v>0</v>
          </cell>
          <cell r="DL87">
            <v>46.5</v>
          </cell>
          <cell r="DM87">
            <v>0</v>
          </cell>
          <cell r="DO87">
            <v>45.099998474121094</v>
          </cell>
          <cell r="DP87">
            <v>0</v>
          </cell>
          <cell r="DQ87">
            <v>1.899999976158142</v>
          </cell>
          <cell r="DR87">
            <v>1.899999976158142</v>
          </cell>
          <cell r="DW87">
            <v>0.5819774718397998</v>
          </cell>
          <cell r="DX87">
            <v>0</v>
          </cell>
          <cell r="DY87">
            <v>0</v>
          </cell>
          <cell r="DZ87">
            <v>0.6276965688812958</v>
          </cell>
          <cell r="EA87">
            <v>0.047134705436818206</v>
          </cell>
          <cell r="EB87">
            <v>0</v>
          </cell>
          <cell r="EC87">
            <v>1.2568087461579138</v>
          </cell>
          <cell r="ED87">
            <v>0.46305969274872966</v>
          </cell>
          <cell r="EE87">
            <v>0</v>
          </cell>
          <cell r="EG87">
            <v>0.4994368242584045</v>
          </cell>
          <cell r="EH87">
            <v>0.03750348299286572</v>
          </cell>
          <cell r="EI87">
            <v>0</v>
          </cell>
          <cell r="EJ87">
            <v>-0.25944938549745933</v>
          </cell>
          <cell r="EK87">
            <v>0.758886209755864</v>
          </cell>
          <cell r="EL87">
            <v>1</v>
          </cell>
          <cell r="EM87">
            <v>0</v>
          </cell>
          <cell r="EN87">
            <v>1</v>
          </cell>
          <cell r="EO87">
            <v>0</v>
          </cell>
          <cell r="EP87">
            <v>0.04709187390839136</v>
          </cell>
          <cell r="EQ87">
            <v>0</v>
          </cell>
          <cell r="ER87">
            <v>0.04709187390839136</v>
          </cell>
          <cell r="ES87" t="e">
            <v>#DIV/0!</v>
          </cell>
          <cell r="ET87">
            <v>4.709187390839136</v>
          </cell>
          <cell r="EU87">
            <v>1.416413360992568</v>
          </cell>
          <cell r="EW87">
            <v>1</v>
          </cell>
        </row>
        <row r="88">
          <cell r="A88">
            <v>263</v>
          </cell>
          <cell r="B88">
            <v>6929</v>
          </cell>
          <cell r="C88">
            <v>4900</v>
          </cell>
          <cell r="D88">
            <v>4.9</v>
          </cell>
          <cell r="E88">
            <v>824</v>
          </cell>
          <cell r="F88" t="str">
            <v>QFM</v>
          </cell>
          <cell r="G88" t="str">
            <v>Ag-Pd caps</v>
          </cell>
          <cell r="J88">
            <v>96</v>
          </cell>
          <cell r="K88">
            <v>72.0999984741211</v>
          </cell>
          <cell r="L88">
            <v>0.20000000298023224</v>
          </cell>
          <cell r="M88">
            <v>17.600000381469727</v>
          </cell>
          <cell r="O88">
            <v>1.5</v>
          </cell>
          <cell r="P88">
            <v>1.5</v>
          </cell>
          <cell r="Q88">
            <v>0.029999999329447746</v>
          </cell>
          <cell r="R88">
            <v>0.20000000298023224</v>
          </cell>
          <cell r="S88">
            <v>4.630000114440918</v>
          </cell>
          <cell r="T88">
            <v>2.5</v>
          </cell>
          <cell r="U88">
            <v>1.2000000476837158</v>
          </cell>
          <cell r="V88">
            <v>0.029999999329447746</v>
          </cell>
          <cell r="W88">
            <v>0</v>
          </cell>
          <cell r="X88">
            <v>-1</v>
          </cell>
          <cell r="Y88">
            <v>7.499999888241293</v>
          </cell>
          <cell r="Z88">
            <v>0.2630681826186574</v>
          </cell>
          <cell r="AA88">
            <v>3.700000047683716</v>
          </cell>
          <cell r="AB88">
            <v>0.17592592482724634</v>
          </cell>
          <cell r="AC88">
            <v>0.2777777751716076</v>
          </cell>
          <cell r="AD88">
            <v>0.1920224517005676</v>
          </cell>
          <cell r="AS88">
            <v>53.93000030517578</v>
          </cell>
          <cell r="AT88">
            <v>0</v>
          </cell>
          <cell r="AU88">
            <v>29.040000915527344</v>
          </cell>
          <cell r="AW88">
            <v>0.6299999952316284</v>
          </cell>
          <cell r="AX88">
            <v>0</v>
          </cell>
          <cell r="AY88">
            <v>0</v>
          </cell>
          <cell r="AZ88">
            <v>12.069999694824219</v>
          </cell>
          <cell r="BA88">
            <v>4.210000038146973</v>
          </cell>
          <cell r="BB88">
            <v>0.23000000417232513</v>
          </cell>
          <cell r="BE88">
            <v>60.46386847350504</v>
          </cell>
          <cell r="BF88">
            <v>38.16429105067052</v>
          </cell>
          <cell r="BG88">
            <v>1.3718404758244418</v>
          </cell>
          <cell r="BH88">
            <v>1</v>
          </cell>
          <cell r="CS88">
            <v>44.58000183105469</v>
          </cell>
          <cell r="CT88">
            <v>2.2300000190734863</v>
          </cell>
          <cell r="CU88">
            <v>11.1899995803833</v>
          </cell>
          <cell r="CW88">
            <v>13.949999809265137</v>
          </cell>
          <cell r="CX88">
            <v>0</v>
          </cell>
          <cell r="CY88">
            <v>12.670000076293945</v>
          </cell>
          <cell r="CZ88">
            <v>11.609999656677246</v>
          </cell>
          <cell r="DA88">
            <v>1.9500000476837158</v>
          </cell>
          <cell r="DB88">
            <v>0.5199999809265137</v>
          </cell>
        </row>
        <row r="89">
          <cell r="A89">
            <v>263</v>
          </cell>
          <cell r="B89">
            <v>6930</v>
          </cell>
          <cell r="C89">
            <v>4700</v>
          </cell>
          <cell r="D89">
            <v>4.7</v>
          </cell>
          <cell r="E89">
            <v>876</v>
          </cell>
          <cell r="F89" t="str">
            <v>QFM</v>
          </cell>
          <cell r="G89" t="str">
            <v>Ag-Pd caps</v>
          </cell>
          <cell r="J89">
            <v>48</v>
          </cell>
          <cell r="K89">
            <v>68.5999984741211</v>
          </cell>
          <cell r="L89">
            <v>0.3799999952316284</v>
          </cell>
          <cell r="M89">
            <v>19</v>
          </cell>
          <cell r="O89">
            <v>1.7799999713897705</v>
          </cell>
          <cell r="P89">
            <v>1.7799999713897705</v>
          </cell>
          <cell r="Q89">
            <v>0</v>
          </cell>
          <cell r="R89">
            <v>0.4000000059604645</v>
          </cell>
          <cell r="S89">
            <v>6.019999980926514</v>
          </cell>
          <cell r="T89">
            <v>2.5999999046325684</v>
          </cell>
          <cell r="U89">
            <v>1</v>
          </cell>
          <cell r="V89">
            <v>0.18000000715255737</v>
          </cell>
          <cell r="W89">
            <v>0</v>
          </cell>
          <cell r="X89">
            <v>-1</v>
          </cell>
          <cell r="Y89">
            <v>4.449999862164261</v>
          </cell>
          <cell r="Z89">
            <v>0.3168421042592902</v>
          </cell>
          <cell r="AA89">
            <v>3.5999999046325684</v>
          </cell>
          <cell r="AB89">
            <v>0.22318339411675228</v>
          </cell>
          <cell r="AC89">
            <v>0.30795847884674166</v>
          </cell>
          <cell r="AD89">
            <v>0.28599349037045885</v>
          </cell>
          <cell r="AS89">
            <v>49.099998474121094</v>
          </cell>
          <cell r="AT89">
            <v>0</v>
          </cell>
          <cell r="AU89">
            <v>32.75</v>
          </cell>
          <cell r="AW89">
            <v>0.6100000143051147</v>
          </cell>
          <cell r="AX89">
            <v>0</v>
          </cell>
          <cell r="AY89">
            <v>0</v>
          </cell>
          <cell r="AZ89">
            <v>15.399999618530273</v>
          </cell>
          <cell r="BA89">
            <v>2.200000047683716</v>
          </cell>
          <cell r="BB89">
            <v>0.18000000715255737</v>
          </cell>
          <cell r="BE89">
            <v>78.58957682363952</v>
          </cell>
          <cell r="BF89">
            <v>20.316708952047676</v>
          </cell>
          <cell r="BG89">
            <v>1.093714224312805</v>
          </cell>
          <cell r="BH89">
            <v>1</v>
          </cell>
          <cell r="BI89">
            <v>51.5</v>
          </cell>
          <cell r="BJ89">
            <v>0.949999988079071</v>
          </cell>
          <cell r="BK89">
            <v>2.5399999618530273</v>
          </cell>
          <cell r="BM89">
            <v>8.800000190734863</v>
          </cell>
          <cell r="BN89">
            <v>0</v>
          </cell>
          <cell r="BO89">
            <v>15.319999694824219</v>
          </cell>
          <cell r="BP89">
            <v>20.219999313354492</v>
          </cell>
          <cell r="BQ89">
            <v>0.25999999046325684</v>
          </cell>
          <cell r="BU89">
            <v>75.62794072301708</v>
          </cell>
          <cell r="BV89">
            <v>44.0342631516559</v>
          </cell>
          <cell r="BW89">
            <v>41.77513927963632</v>
          </cell>
          <cell r="BX89">
            <v>14.190597568707782</v>
          </cell>
          <cell r="BY89">
            <v>35.07816720852594</v>
          </cell>
          <cell r="BZ89">
            <v>1</v>
          </cell>
          <cell r="CS89">
            <v>43.36000061035156</v>
          </cell>
          <cell r="CT89">
            <v>2.630000114440918</v>
          </cell>
          <cell r="CU89">
            <v>11.800000190734863</v>
          </cell>
          <cell r="CW89">
            <v>11.880000114440918</v>
          </cell>
          <cell r="CX89">
            <v>0</v>
          </cell>
          <cell r="CY89">
            <v>13.449999809265137</v>
          </cell>
          <cell r="CZ89">
            <v>11.800000190734863</v>
          </cell>
          <cell r="DA89">
            <v>2.0999999046325684</v>
          </cell>
          <cell r="DB89">
            <v>0.4399999976158142</v>
          </cell>
          <cell r="DK89">
            <v>0</v>
          </cell>
          <cell r="DL89">
            <v>48.79999923706055</v>
          </cell>
          <cell r="DM89">
            <v>0</v>
          </cell>
          <cell r="DO89">
            <v>46.79999923706055</v>
          </cell>
          <cell r="DP89">
            <v>0</v>
          </cell>
          <cell r="DQ89">
            <v>1.399999976158142</v>
          </cell>
          <cell r="DR89">
            <v>0</v>
          </cell>
          <cell r="DW89">
            <v>0.6107634447692183</v>
          </cell>
          <cell r="DX89">
            <v>0</v>
          </cell>
          <cell r="DY89">
            <v>0</v>
          </cell>
          <cell r="DZ89">
            <v>0.6513569831184488</v>
          </cell>
          <cell r="EA89">
            <v>0.03473083542937589</v>
          </cell>
          <cell r="EB89">
            <v>0</v>
          </cell>
          <cell r="EC89">
            <v>1.2968512633170428</v>
          </cell>
          <cell r="ED89">
            <v>0.47095874603771287</v>
          </cell>
          <cell r="EE89">
            <v>0</v>
          </cell>
          <cell r="EG89">
            <v>0.5022603605693606</v>
          </cell>
          <cell r="EH89">
            <v>0.026780893392926587</v>
          </cell>
          <cell r="EI89">
            <v>0</v>
          </cell>
          <cell r="EJ89">
            <v>-0.27524749207542576</v>
          </cell>
          <cell r="EK89">
            <v>0.7775078526447863</v>
          </cell>
          <cell r="EL89">
            <v>1</v>
          </cell>
          <cell r="EM89">
            <v>0</v>
          </cell>
          <cell r="EN89">
            <v>1</v>
          </cell>
          <cell r="EO89">
            <v>0</v>
          </cell>
          <cell r="EP89">
            <v>0.033297610497301226</v>
          </cell>
          <cell r="EQ89">
            <v>0</v>
          </cell>
          <cell r="ER89">
            <v>0.033297610497301226</v>
          </cell>
          <cell r="ES89" t="e">
            <v>#DIV/0!</v>
          </cell>
          <cell r="ET89">
            <v>3.3297610497301227</v>
          </cell>
          <cell r="EU89">
            <v>1.4332515662411511</v>
          </cell>
          <cell r="EW89">
            <v>1</v>
          </cell>
        </row>
        <row r="90">
          <cell r="A90">
            <v>263</v>
          </cell>
          <cell r="B90">
            <v>6931</v>
          </cell>
          <cell r="C90">
            <v>5100</v>
          </cell>
          <cell r="D90">
            <v>5.1</v>
          </cell>
          <cell r="E90">
            <v>928</v>
          </cell>
          <cell r="F90" t="str">
            <v>QFM</v>
          </cell>
          <cell r="G90" t="str">
            <v>Ag-Pd caps</v>
          </cell>
          <cell r="J90">
            <v>24</v>
          </cell>
          <cell r="K90">
            <v>65.9000015258789</v>
          </cell>
          <cell r="L90">
            <v>0.5400000214576721</v>
          </cell>
          <cell r="M90">
            <v>19.100000381469727</v>
          </cell>
          <cell r="O90">
            <v>2.740000009536743</v>
          </cell>
          <cell r="P90">
            <v>2.740000009536743</v>
          </cell>
          <cell r="Q90">
            <v>0.07999999821186066</v>
          </cell>
          <cell r="R90">
            <v>0.6100000143051147</v>
          </cell>
          <cell r="S90">
            <v>6.860000133514404</v>
          </cell>
          <cell r="T90">
            <v>2.700000047683716</v>
          </cell>
          <cell r="U90">
            <v>0.9599999785423279</v>
          </cell>
          <cell r="V90">
            <v>0.44999998807907104</v>
          </cell>
          <cell r="W90">
            <v>0</v>
          </cell>
          <cell r="X90">
            <v>-1</v>
          </cell>
          <cell r="Y90">
            <v>4.491803188985219</v>
          </cell>
          <cell r="Z90">
            <v>0.3591623034819298</v>
          </cell>
          <cell r="AA90">
            <v>3.6600000262260437</v>
          </cell>
          <cell r="AB90">
            <v>0.2824536383639979</v>
          </cell>
          <cell r="AC90">
            <v>0.3908701840180732</v>
          </cell>
          <cell r="AD90">
            <v>0.28408800370383314</v>
          </cell>
          <cell r="AE90">
            <v>39.099998474121094</v>
          </cell>
          <cell r="AF90">
            <v>0</v>
          </cell>
          <cell r="AG90">
            <v>0</v>
          </cell>
          <cell r="AH90">
            <v>20.200000762939453</v>
          </cell>
          <cell r="AI90">
            <v>0.4000000059604645</v>
          </cell>
          <cell r="AJ90">
            <v>40.400001525878906</v>
          </cell>
          <cell r="AK90">
            <v>0</v>
          </cell>
          <cell r="AP90">
            <v>78.09358187055051</v>
          </cell>
          <cell r="AQ90">
            <v>77.75197468223809</v>
          </cell>
          <cell r="AR90">
            <v>1</v>
          </cell>
          <cell r="BI90">
            <v>50.099998474121094</v>
          </cell>
          <cell r="BJ90">
            <v>1.149999976158142</v>
          </cell>
          <cell r="BK90">
            <v>3.869999885559082</v>
          </cell>
          <cell r="BM90">
            <v>7.889999866485596</v>
          </cell>
          <cell r="BN90">
            <v>0.3100000023841858</v>
          </cell>
          <cell r="BO90">
            <v>15.710000038146973</v>
          </cell>
          <cell r="BP90">
            <v>20.43000030517578</v>
          </cell>
          <cell r="BQ90">
            <v>0.27000001072883606</v>
          </cell>
          <cell r="CS90">
            <v>42.810001373291016</v>
          </cell>
          <cell r="CT90">
            <v>3.119999885559082</v>
          </cell>
          <cell r="CU90">
            <v>12.34000015258789</v>
          </cell>
          <cell r="CW90">
            <v>10.399999618530273</v>
          </cell>
          <cell r="CX90">
            <v>0.18000000715255737</v>
          </cell>
          <cell r="CY90">
            <v>14.119999885559082</v>
          </cell>
          <cell r="CZ90">
            <v>11.510000228881836</v>
          </cell>
          <cell r="DA90">
            <v>2.2200000286102295</v>
          </cell>
          <cell r="DB90">
            <v>0.4000000059604645</v>
          </cell>
          <cell r="DK90">
            <v>0</v>
          </cell>
          <cell r="DL90">
            <v>51.599998474121094</v>
          </cell>
          <cell r="DM90">
            <v>0</v>
          </cell>
          <cell r="DO90">
            <v>41.70000076293945</v>
          </cell>
          <cell r="DP90">
            <v>0.30000001192092896</v>
          </cell>
          <cell r="DQ90">
            <v>3.9000000953674316</v>
          </cell>
          <cell r="DR90">
            <v>0</v>
          </cell>
          <cell r="DW90">
            <v>0.6458072399764843</v>
          </cell>
          <cell r="DX90">
            <v>0</v>
          </cell>
          <cell r="DY90">
            <v>0</v>
          </cell>
          <cell r="DZ90">
            <v>0.5803757934995053</v>
          </cell>
          <cell r="EA90">
            <v>0.09675018842390055</v>
          </cell>
          <cell r="EB90">
            <v>0</v>
          </cell>
          <cell r="EC90">
            <v>1.3229332218998902</v>
          </cell>
          <cell r="ED90">
            <v>0.48816314329836535</v>
          </cell>
          <cell r="EE90">
            <v>0</v>
          </cell>
          <cell r="EG90">
            <v>0.4387037712047297</v>
          </cell>
          <cell r="EH90">
            <v>0.07313308549690492</v>
          </cell>
          <cell r="EI90">
            <v>0</v>
          </cell>
          <cell r="EJ90">
            <v>-0.3096562865967307</v>
          </cell>
          <cell r="EK90">
            <v>0.7483600578014605</v>
          </cell>
          <cell r="EL90">
            <v>1</v>
          </cell>
          <cell r="EM90">
            <v>0</v>
          </cell>
          <cell r="EN90">
            <v>1</v>
          </cell>
          <cell r="EO90">
            <v>0</v>
          </cell>
          <cell r="EP90">
            <v>0.08902458418979532</v>
          </cell>
          <cell r="EQ90">
            <v>0</v>
          </cell>
          <cell r="ER90">
            <v>0.08902458418979532</v>
          </cell>
          <cell r="ES90" t="e">
            <v>#DIV/0!</v>
          </cell>
          <cell r="ET90">
            <v>8.902458418979533</v>
          </cell>
          <cell r="EU90">
            <v>1.5341176481506493</v>
          </cell>
          <cell r="EW90">
            <v>1</v>
          </cell>
        </row>
        <row r="91">
          <cell r="A91">
            <v>263</v>
          </cell>
          <cell r="B91">
            <v>6933</v>
          </cell>
          <cell r="C91">
            <v>5000</v>
          </cell>
          <cell r="D91">
            <v>5</v>
          </cell>
          <cell r="E91">
            <v>1000</v>
          </cell>
          <cell r="F91" t="str">
            <v>QFM</v>
          </cell>
          <cell r="G91" t="str">
            <v>Ag-Pd caps</v>
          </cell>
          <cell r="J91">
            <v>1.2999999523162842</v>
          </cell>
          <cell r="K91">
            <v>61.5</v>
          </cell>
          <cell r="L91">
            <v>1.149999976158142</v>
          </cell>
          <cell r="M91">
            <v>20.200000762939453</v>
          </cell>
          <cell r="O91">
            <v>3.680000066757202</v>
          </cell>
          <cell r="P91">
            <v>3.680000066757202</v>
          </cell>
          <cell r="Q91">
            <v>0.10999999940395355</v>
          </cell>
          <cell r="R91">
            <v>1.0399999618530273</v>
          </cell>
          <cell r="S91">
            <v>8.079999923706055</v>
          </cell>
          <cell r="T91">
            <v>3</v>
          </cell>
          <cell r="U91">
            <v>0.8899999856948853</v>
          </cell>
          <cell r="V91">
            <v>0.4000000059604645</v>
          </cell>
          <cell r="W91">
            <v>0</v>
          </cell>
          <cell r="X91">
            <v>-1</v>
          </cell>
          <cell r="Y91">
            <v>3.5384617324411587</v>
          </cell>
          <cell r="Z91">
            <v>0.3999999811153608</v>
          </cell>
          <cell r="AA91">
            <v>3.8899999856948853</v>
          </cell>
          <cell r="AB91">
            <v>0.3344947724095984</v>
          </cell>
          <cell r="AC91">
            <v>0.42740999542892605</v>
          </cell>
          <cell r="AD91">
            <v>0.33498784781753216</v>
          </cell>
          <cell r="AE91">
            <v>37.900001525878906</v>
          </cell>
          <cell r="AF91">
            <v>0</v>
          </cell>
          <cell r="AG91">
            <v>0</v>
          </cell>
          <cell r="AH91">
            <v>23.299999237060547</v>
          </cell>
          <cell r="AI91">
            <v>0.30000001192092896</v>
          </cell>
          <cell r="AJ91">
            <v>38.099998474121094</v>
          </cell>
          <cell r="AK91">
            <v>0</v>
          </cell>
          <cell r="AP91">
            <v>74.45478386892694</v>
          </cell>
          <cell r="AQ91">
            <v>74.2075779914445</v>
          </cell>
          <cell r="AR91">
            <v>1</v>
          </cell>
          <cell r="BI91">
            <v>51.560001373291016</v>
          </cell>
          <cell r="BJ91">
            <v>0.9599999785423279</v>
          </cell>
          <cell r="BK91">
            <v>2.240000009536743</v>
          </cell>
          <cell r="BM91">
            <v>6.989999771118164</v>
          </cell>
          <cell r="BN91">
            <v>0.25</v>
          </cell>
          <cell r="BO91">
            <v>16</v>
          </cell>
          <cell r="BP91">
            <v>21.549999237060547</v>
          </cell>
          <cell r="BQ91">
            <v>0.3199999928474426</v>
          </cell>
          <cell r="CS91">
            <v>40.08000183105469</v>
          </cell>
          <cell r="CT91">
            <v>4.269999980926514</v>
          </cell>
          <cell r="CU91">
            <v>13.34000015258789</v>
          </cell>
          <cell r="CW91">
            <v>15.680000305175781</v>
          </cell>
          <cell r="CX91">
            <v>0.15000000596046448</v>
          </cell>
          <cell r="CY91">
            <v>9.920000076293945</v>
          </cell>
          <cell r="CZ91">
            <v>11.239999771118164</v>
          </cell>
          <cell r="DA91">
            <v>2.299999952316284</v>
          </cell>
          <cell r="DB91">
            <v>0.5</v>
          </cell>
          <cell r="DK91">
            <v>0</v>
          </cell>
          <cell r="DL91">
            <v>52.20000076293945</v>
          </cell>
          <cell r="DM91">
            <v>0</v>
          </cell>
          <cell r="DO91">
            <v>39.20000076293945</v>
          </cell>
          <cell r="DP91">
            <v>0.4000000059604645</v>
          </cell>
          <cell r="DQ91">
            <v>5.099999904632568</v>
          </cell>
          <cell r="DR91">
            <v>0</v>
          </cell>
          <cell r="DW91">
            <v>0.6533166553559381</v>
          </cell>
          <cell r="DX91">
            <v>0</v>
          </cell>
          <cell r="DY91">
            <v>0</v>
          </cell>
          <cell r="DZ91">
            <v>0.5455810822956083</v>
          </cell>
          <cell r="EA91">
            <v>0.12651947171006123</v>
          </cell>
          <cell r="EB91">
            <v>0</v>
          </cell>
          <cell r="EC91">
            <v>1.3254172093616077</v>
          </cell>
          <cell r="ED91">
            <v>0.4929139675729807</v>
          </cell>
          <cell r="EE91">
            <v>0</v>
          </cell>
          <cell r="EG91">
            <v>0.4116296954967029</v>
          </cell>
          <cell r="EH91">
            <v>0.09545633693031631</v>
          </cell>
          <cell r="EI91">
            <v>0</v>
          </cell>
          <cell r="EJ91">
            <v>-0.31915793514596147</v>
          </cell>
          <cell r="EK91">
            <v>0.7307876306426644</v>
          </cell>
          <cell r="EL91">
            <v>1</v>
          </cell>
          <cell r="EM91">
            <v>0</v>
          </cell>
          <cell r="EN91">
            <v>1</v>
          </cell>
          <cell r="EO91">
            <v>0</v>
          </cell>
          <cell r="EP91">
            <v>0.11553044945152331</v>
          </cell>
          <cell r="EQ91">
            <v>0</v>
          </cell>
          <cell r="ER91">
            <v>0.11553044945152331</v>
          </cell>
          <cell r="ES91" t="e">
            <v>#DIV/0!</v>
          </cell>
          <cell r="ET91">
            <v>11.553044945152331</v>
          </cell>
          <cell r="EU91">
            <v>1.5773721021956386</v>
          </cell>
          <cell r="EW91">
            <v>1</v>
          </cell>
        </row>
        <row r="92">
          <cell r="A92">
            <v>263</v>
          </cell>
          <cell r="B92">
            <v>6934</v>
          </cell>
          <cell r="C92">
            <v>4900</v>
          </cell>
          <cell r="D92">
            <v>4.9</v>
          </cell>
          <cell r="E92">
            <v>725</v>
          </cell>
          <cell r="F92" t="str">
            <v>MH</v>
          </cell>
          <cell r="G92" t="str">
            <v>Ag-Pd caps</v>
          </cell>
          <cell r="J92">
            <v>216</v>
          </cell>
          <cell r="K92">
            <v>76</v>
          </cell>
          <cell r="L92">
            <v>0.05000000074505806</v>
          </cell>
          <cell r="M92">
            <v>15.300000190734863</v>
          </cell>
          <cell r="O92">
            <v>1.0700000524520874</v>
          </cell>
          <cell r="P92">
            <v>1.0700000524520874</v>
          </cell>
          <cell r="Q92">
            <v>0</v>
          </cell>
          <cell r="R92">
            <v>0.03999999910593033</v>
          </cell>
          <cell r="S92">
            <v>2.5799999237060547</v>
          </cell>
          <cell r="T92">
            <v>2.5999999046325684</v>
          </cell>
          <cell r="U92">
            <v>2.4000000953674316</v>
          </cell>
          <cell r="V92">
            <v>0.009999999776482582</v>
          </cell>
          <cell r="W92">
            <v>0</v>
          </cell>
          <cell r="X92">
            <v>-1</v>
          </cell>
          <cell r="Y92">
            <v>26.75000190921132</v>
          </cell>
          <cell r="Z92">
            <v>0.16862744389169426</v>
          </cell>
          <cell r="AA92">
            <v>5</v>
          </cell>
          <cell r="AB92">
            <v>0.09410802299180866</v>
          </cell>
          <cell r="AC92">
            <v>0.1751227566977259</v>
          </cell>
          <cell r="AD92">
            <v>0.06247051577717529</v>
          </cell>
          <cell r="AS92">
            <v>45.119998931884766</v>
          </cell>
          <cell r="AT92">
            <v>0</v>
          </cell>
          <cell r="AU92">
            <v>34.900001525878906</v>
          </cell>
          <cell r="AW92">
            <v>0.5199999809265137</v>
          </cell>
          <cell r="AX92">
            <v>0</v>
          </cell>
          <cell r="AY92">
            <v>0.029999999329447746</v>
          </cell>
          <cell r="AZ92">
            <v>17</v>
          </cell>
          <cell r="BA92">
            <v>1.6299999952316284</v>
          </cell>
          <cell r="BB92">
            <v>0.03999999910593033</v>
          </cell>
          <cell r="BE92">
            <v>85.01147482470277</v>
          </cell>
          <cell r="BF92">
            <v>14.750361398521475</v>
          </cell>
          <cell r="BG92">
            <v>0.2381637767757514</v>
          </cell>
          <cell r="BH92">
            <v>1</v>
          </cell>
          <cell r="CS92">
            <v>47.43000030517578</v>
          </cell>
          <cell r="CT92">
            <v>1.2300000190734863</v>
          </cell>
          <cell r="CU92">
            <v>9.260000228881836</v>
          </cell>
          <cell r="CW92">
            <v>11.350000381469727</v>
          </cell>
          <cell r="CX92">
            <v>0</v>
          </cell>
          <cell r="CY92">
            <v>14.329999923706055</v>
          </cell>
          <cell r="CZ92">
            <v>11.789999961853027</v>
          </cell>
          <cell r="DA92">
            <v>1.7300000190734863</v>
          </cell>
          <cell r="DB92">
            <v>0.47999998927116394</v>
          </cell>
        </row>
        <row r="93">
          <cell r="A93">
            <v>263</v>
          </cell>
          <cell r="B93">
            <v>6935</v>
          </cell>
          <cell r="C93">
            <v>4900</v>
          </cell>
          <cell r="D93">
            <v>4.9</v>
          </cell>
          <cell r="E93">
            <v>824</v>
          </cell>
          <cell r="F93" t="str">
            <v>MH</v>
          </cell>
          <cell r="G93" t="str">
            <v>Ag-Pd caps</v>
          </cell>
          <cell r="J93">
            <v>96</v>
          </cell>
          <cell r="K93">
            <v>72.5</v>
          </cell>
          <cell r="L93">
            <v>0.07999999821186066</v>
          </cell>
          <cell r="M93">
            <v>17.299999237060547</v>
          </cell>
          <cell r="O93">
            <v>1.190000057220459</v>
          </cell>
          <cell r="P93">
            <v>1.190000057220459</v>
          </cell>
          <cell r="Q93">
            <v>0</v>
          </cell>
          <cell r="R93">
            <v>0.11999999731779099</v>
          </cell>
          <cell r="S93">
            <v>4.460000038146973</v>
          </cell>
          <cell r="T93">
            <v>3</v>
          </cell>
          <cell r="U93">
            <v>1.399999976158142</v>
          </cell>
          <cell r="V93">
            <v>0.029999999329447746</v>
          </cell>
          <cell r="W93">
            <v>0</v>
          </cell>
          <cell r="X93">
            <v>-1</v>
          </cell>
          <cell r="Y93">
            <v>9.916667365158613</v>
          </cell>
          <cell r="Z93">
            <v>0.2578034817823942</v>
          </cell>
          <cell r="AA93">
            <v>4.399999976158142</v>
          </cell>
          <cell r="AB93">
            <v>0.12521891805328397</v>
          </cell>
          <cell r="AC93">
            <v>0.20840631362927095</v>
          </cell>
          <cell r="AD93">
            <v>0.15235664188457365</v>
          </cell>
          <cell r="AS93">
            <v>53.93000030517578</v>
          </cell>
          <cell r="AT93">
            <v>0</v>
          </cell>
          <cell r="AU93">
            <v>29.270000457763672</v>
          </cell>
          <cell r="AW93">
            <v>0.5600000023841858</v>
          </cell>
          <cell r="AX93">
            <v>0</v>
          </cell>
          <cell r="AY93">
            <v>0</v>
          </cell>
          <cell r="AZ93">
            <v>12.050000190734863</v>
          </cell>
          <cell r="BA93">
            <v>4.179999828338623</v>
          </cell>
          <cell r="BB93">
            <v>0.28999999165534973</v>
          </cell>
          <cell r="BE93">
            <v>60.37229819811151</v>
          </cell>
          <cell r="BF93">
            <v>37.897743090817414</v>
          </cell>
          <cell r="BG93">
            <v>1.7299587110710775</v>
          </cell>
          <cell r="BH93">
            <v>1</v>
          </cell>
          <cell r="CS93">
            <v>46.599998474121094</v>
          </cell>
          <cell r="CT93">
            <v>1.3799999952316284</v>
          </cell>
          <cell r="CU93">
            <v>10.6899995803833</v>
          </cell>
          <cell r="CW93">
            <v>11.260000228881836</v>
          </cell>
          <cell r="CX93">
            <v>0</v>
          </cell>
          <cell r="CY93">
            <v>13.949999809265137</v>
          </cell>
          <cell r="CZ93">
            <v>11.479999542236328</v>
          </cell>
          <cell r="DA93">
            <v>1.8600000143051147</v>
          </cell>
          <cell r="DB93">
            <v>0.44999998807907104</v>
          </cell>
        </row>
        <row r="94">
          <cell r="A94">
            <v>263</v>
          </cell>
          <cell r="B94">
            <v>6936</v>
          </cell>
          <cell r="C94">
            <v>5000</v>
          </cell>
          <cell r="D94">
            <v>5</v>
          </cell>
          <cell r="E94">
            <v>925</v>
          </cell>
          <cell r="F94" t="str">
            <v>MH</v>
          </cell>
          <cell r="G94" t="str">
            <v>Ag-Pd caps</v>
          </cell>
          <cell r="J94">
            <v>24</v>
          </cell>
          <cell r="K94">
            <v>66</v>
          </cell>
          <cell r="L94">
            <v>0.4399999976158142</v>
          </cell>
          <cell r="M94">
            <v>19.899999618530273</v>
          </cell>
          <cell r="O94">
            <v>1.3700000047683716</v>
          </cell>
          <cell r="P94">
            <v>1.3700000047683716</v>
          </cell>
          <cell r="Q94">
            <v>0.09000000357627869</v>
          </cell>
          <cell r="R94">
            <v>0.9900000095367432</v>
          </cell>
          <cell r="S94">
            <v>6.599999904632568</v>
          </cell>
          <cell r="T94">
            <v>3.4000000953674316</v>
          </cell>
          <cell r="U94">
            <v>1.0800000429153442</v>
          </cell>
          <cell r="V94">
            <v>0.3799999952316284</v>
          </cell>
          <cell r="W94">
            <v>0</v>
          </cell>
          <cell r="X94">
            <v>-1</v>
          </cell>
          <cell r="Y94">
            <v>1.3838383753243035</v>
          </cell>
          <cell r="Z94">
            <v>0.33165829302262145</v>
          </cell>
          <cell r="AA94">
            <v>4.480000138282776</v>
          </cell>
          <cell r="AB94">
            <v>0.24488303721560567</v>
          </cell>
          <cell r="AC94">
            <v>0.20029239388979206</v>
          </cell>
          <cell r="AD94">
            <v>0.5629442812562572</v>
          </cell>
          <cell r="AE94">
            <v>40.79999923706055</v>
          </cell>
          <cell r="AF94">
            <v>0</v>
          </cell>
          <cell r="AG94">
            <v>0</v>
          </cell>
          <cell r="AH94">
            <v>13.800000190734863</v>
          </cell>
          <cell r="AI94">
            <v>0</v>
          </cell>
          <cell r="AJ94">
            <v>44.599998474121094</v>
          </cell>
          <cell r="AK94">
            <v>0.4000000059604645</v>
          </cell>
          <cell r="AP94">
            <v>85.20847166158062</v>
          </cell>
          <cell r="AQ94">
            <v>84.74297515087044</v>
          </cell>
          <cell r="AR94">
            <v>1</v>
          </cell>
          <cell r="BI94">
            <v>51.5099983215332</v>
          </cell>
          <cell r="BJ94">
            <v>0.9800000190734863</v>
          </cell>
          <cell r="BK94">
            <v>4.630000114440918</v>
          </cell>
          <cell r="BM94">
            <v>6.179999828338623</v>
          </cell>
          <cell r="BN94">
            <v>0</v>
          </cell>
          <cell r="BO94">
            <v>17.18000030517578</v>
          </cell>
          <cell r="BP94">
            <v>19.790000915527344</v>
          </cell>
          <cell r="BQ94">
            <v>0.3100000023841858</v>
          </cell>
          <cell r="CS94">
            <v>46.29999923706055</v>
          </cell>
          <cell r="CT94">
            <v>1.5</v>
          </cell>
          <cell r="CU94">
            <v>11.289999961853027</v>
          </cell>
          <cell r="CW94">
            <v>8.529999732971191</v>
          </cell>
          <cell r="CX94">
            <v>0</v>
          </cell>
          <cell r="CY94">
            <v>15.819999694824219</v>
          </cell>
          <cell r="CZ94">
            <v>11.760000228881836</v>
          </cell>
          <cell r="DA94">
            <v>1.8200000524520874</v>
          </cell>
          <cell r="DB94">
            <v>0.4099999964237213</v>
          </cell>
        </row>
        <row r="95">
          <cell r="A95">
            <v>263</v>
          </cell>
          <cell r="B95">
            <v>6938</v>
          </cell>
          <cell r="C95">
            <v>4900</v>
          </cell>
          <cell r="D95">
            <v>4.9</v>
          </cell>
          <cell r="E95">
            <v>725</v>
          </cell>
          <cell r="F95" t="str">
            <v>QFM</v>
          </cell>
          <cell r="G95" t="str">
            <v>Ag-Pd caps</v>
          </cell>
          <cell r="J95">
            <v>216</v>
          </cell>
          <cell r="K95">
            <v>64.30000305175781</v>
          </cell>
          <cell r="L95">
            <v>0.10000000149011612</v>
          </cell>
          <cell r="M95">
            <v>23.700000762939453</v>
          </cell>
          <cell r="O95">
            <v>1</v>
          </cell>
          <cell r="P95">
            <v>1</v>
          </cell>
          <cell r="Q95">
            <v>0</v>
          </cell>
          <cell r="R95">
            <v>0.01</v>
          </cell>
          <cell r="S95">
            <v>2.7699999809265137</v>
          </cell>
          <cell r="T95">
            <v>4.400000095367432</v>
          </cell>
          <cell r="U95">
            <v>3.700000047683716</v>
          </cell>
          <cell r="V95">
            <v>0</v>
          </cell>
          <cell r="W95">
            <v>0</v>
          </cell>
          <cell r="X95">
            <v>-1</v>
          </cell>
          <cell r="Y95">
            <v>100</v>
          </cell>
          <cell r="Z95">
            <v>0.11687763256354247</v>
          </cell>
          <cell r="AA95">
            <v>8.100000143051147</v>
          </cell>
          <cell r="AB95">
            <v>0.055982436003474016</v>
          </cell>
          <cell r="AC95">
            <v>0.10976948235975298</v>
          </cell>
          <cell r="AD95">
            <v>0.017512217117369635</v>
          </cell>
          <cell r="AS95">
            <v>49.459999084472656</v>
          </cell>
          <cell r="AT95">
            <v>0</v>
          </cell>
          <cell r="AU95">
            <v>32.36000061035156</v>
          </cell>
          <cell r="AW95">
            <v>0.5600000023841858</v>
          </cell>
          <cell r="AX95">
            <v>0</v>
          </cell>
          <cell r="AY95">
            <v>0.009999999776482582</v>
          </cell>
          <cell r="AZ95">
            <v>15.649999618530273</v>
          </cell>
          <cell r="BA95">
            <v>2.130000114440918</v>
          </cell>
          <cell r="BB95">
            <v>0.15000000596046448</v>
          </cell>
          <cell r="BE95">
            <v>79.5099095357466</v>
          </cell>
          <cell r="BF95">
            <v>19.582718613328005</v>
          </cell>
          <cell r="BG95">
            <v>0.9073718509253936</v>
          </cell>
          <cell r="BH95">
            <v>1</v>
          </cell>
          <cell r="CS95">
            <v>44.77000045776367</v>
          </cell>
          <cell r="CT95">
            <v>1.4700000286102295</v>
          </cell>
          <cell r="CU95">
            <v>10.010000228881836</v>
          </cell>
          <cell r="CW95">
            <v>16.40999984741211</v>
          </cell>
          <cell r="CX95">
            <v>0</v>
          </cell>
          <cell r="CY95">
            <v>10.4399995803833</v>
          </cell>
          <cell r="CZ95">
            <v>10.869999885559082</v>
          </cell>
          <cell r="DA95">
            <v>2.7699999809265137</v>
          </cell>
          <cell r="DB95">
            <v>0.6600000262260437</v>
          </cell>
        </row>
        <row r="96">
          <cell r="A96">
            <v>263</v>
          </cell>
          <cell r="B96">
            <v>6939</v>
          </cell>
          <cell r="C96">
            <v>5000</v>
          </cell>
          <cell r="D96">
            <v>5</v>
          </cell>
          <cell r="E96">
            <v>823</v>
          </cell>
          <cell r="F96" t="str">
            <v>QFM</v>
          </cell>
          <cell r="G96" t="str">
            <v>Ag-Pd caps</v>
          </cell>
          <cell r="J96">
            <v>120</v>
          </cell>
          <cell r="K96">
            <v>64.0999984741211</v>
          </cell>
          <cell r="L96">
            <v>0.20000000298023224</v>
          </cell>
          <cell r="M96">
            <v>24.299999237060547</v>
          </cell>
          <cell r="O96">
            <v>1.059999942779541</v>
          </cell>
          <cell r="P96">
            <v>1.059999942779541</v>
          </cell>
          <cell r="Q96">
            <v>0</v>
          </cell>
          <cell r="R96">
            <v>0.10000000149011612</v>
          </cell>
          <cell r="S96">
            <v>3.8399999141693115</v>
          </cell>
          <cell r="T96">
            <v>4.5</v>
          </cell>
          <cell r="U96">
            <v>1.899999976158142</v>
          </cell>
          <cell r="V96">
            <v>0.029999999329447746</v>
          </cell>
          <cell r="W96">
            <v>0</v>
          </cell>
          <cell r="X96">
            <v>-1</v>
          </cell>
          <cell r="Y96">
            <v>10.599999269843112</v>
          </cell>
          <cell r="Z96">
            <v>0.15802469278734915</v>
          </cell>
          <cell r="AA96">
            <v>6.399999976158142</v>
          </cell>
          <cell r="AB96">
            <v>0.08333333062313535</v>
          </cell>
          <cell r="AC96">
            <v>0.14021163411858326</v>
          </cell>
          <cell r="AD96">
            <v>0.14394875191689138</v>
          </cell>
          <cell r="CS96">
            <v>42.77000045776367</v>
          </cell>
          <cell r="CT96">
            <v>2.140000104904175</v>
          </cell>
          <cell r="CU96">
            <v>12.619999885559082</v>
          </cell>
          <cell r="CW96">
            <v>15.199999809265137</v>
          </cell>
          <cell r="CX96">
            <v>0</v>
          </cell>
          <cell r="CY96">
            <v>10.5</v>
          </cell>
          <cell r="CZ96">
            <v>10.989999771118164</v>
          </cell>
          <cell r="DA96">
            <v>2.5899999141693115</v>
          </cell>
          <cell r="DB96">
            <v>0.7400000095367432</v>
          </cell>
        </row>
        <row r="97">
          <cell r="A97">
            <v>263</v>
          </cell>
          <cell r="B97">
            <v>6940</v>
          </cell>
          <cell r="C97">
            <v>4700</v>
          </cell>
          <cell r="D97">
            <v>4.7</v>
          </cell>
          <cell r="E97">
            <v>876</v>
          </cell>
          <cell r="F97" t="str">
            <v>QFM</v>
          </cell>
          <cell r="G97" t="str">
            <v>Ag-Pd caps</v>
          </cell>
          <cell r="J97">
            <v>48</v>
          </cell>
          <cell r="K97">
            <v>62.70000076293945</v>
          </cell>
          <cell r="L97">
            <v>0.33000001311302185</v>
          </cell>
          <cell r="M97">
            <v>24.399999618530273</v>
          </cell>
          <cell r="O97">
            <v>1.340000033378601</v>
          </cell>
          <cell r="P97">
            <v>1.340000033378601</v>
          </cell>
          <cell r="Q97">
            <v>0.05999999865889549</v>
          </cell>
          <cell r="R97">
            <v>0.3100000023841858</v>
          </cell>
          <cell r="S97">
            <v>4.449999809265137</v>
          </cell>
          <cell r="T97">
            <v>4.5</v>
          </cell>
          <cell r="U97">
            <v>1.7999999523162842</v>
          </cell>
          <cell r="V97">
            <v>0.12999999523162842</v>
          </cell>
          <cell r="W97">
            <v>0</v>
          </cell>
          <cell r="X97">
            <v>-1</v>
          </cell>
          <cell r="Y97">
            <v>4.322580719589566</v>
          </cell>
          <cell r="Z97">
            <v>0.18237704421460893</v>
          </cell>
          <cell r="AA97">
            <v>6.299999952316284</v>
          </cell>
          <cell r="AB97">
            <v>0.12327044283559555</v>
          </cell>
          <cell r="AC97">
            <v>0.16855346357080692</v>
          </cell>
          <cell r="AD97">
            <v>0.29196252309911935</v>
          </cell>
          <cell r="AE97">
            <v>38.400001525878906</v>
          </cell>
          <cell r="AF97">
            <v>0</v>
          </cell>
          <cell r="AG97">
            <v>0</v>
          </cell>
          <cell r="AH97">
            <v>23.5</v>
          </cell>
          <cell r="AI97">
            <v>0.4000000059604645</v>
          </cell>
          <cell r="AJ97">
            <v>37</v>
          </cell>
          <cell r="AK97">
            <v>0.4000000059604645</v>
          </cell>
          <cell r="AP97">
            <v>73.72837992808678</v>
          </cell>
          <cell r="AQ97">
            <v>72.97972633597949</v>
          </cell>
          <cell r="AR97">
            <v>1</v>
          </cell>
          <cell r="CS97">
            <v>42.68000030517578</v>
          </cell>
          <cell r="CT97">
            <v>2.4700000286102295</v>
          </cell>
          <cell r="CU97">
            <v>12.180000305175781</v>
          </cell>
          <cell r="CW97">
            <v>14.119999885559082</v>
          </cell>
          <cell r="CX97">
            <v>0.23999999463558197</v>
          </cell>
          <cell r="CY97">
            <v>11.199999809265137</v>
          </cell>
          <cell r="CZ97">
            <v>11.859999656677246</v>
          </cell>
          <cell r="DA97">
            <v>2.5999999046325684</v>
          </cell>
          <cell r="DB97">
            <v>0.6899999976158142</v>
          </cell>
        </row>
        <row r="98">
          <cell r="A98">
            <v>263</v>
          </cell>
          <cell r="B98">
            <v>6941</v>
          </cell>
          <cell r="C98">
            <v>5100</v>
          </cell>
          <cell r="D98">
            <v>5.1</v>
          </cell>
          <cell r="E98">
            <v>928</v>
          </cell>
          <cell r="F98" t="str">
            <v>QFM</v>
          </cell>
          <cell r="G98" t="str">
            <v>Ag-Pd caps</v>
          </cell>
          <cell r="J98">
            <v>24</v>
          </cell>
          <cell r="K98">
            <v>62.900001525878906</v>
          </cell>
          <cell r="L98">
            <v>0.4000000059604645</v>
          </cell>
          <cell r="M98">
            <v>23</v>
          </cell>
          <cell r="O98">
            <v>1.690000057220459</v>
          </cell>
          <cell r="P98">
            <v>1.690000057220459</v>
          </cell>
          <cell r="Q98">
            <v>0.07999999821186066</v>
          </cell>
          <cell r="R98">
            <v>0.44999998807907104</v>
          </cell>
          <cell r="S98">
            <v>4.880000114440918</v>
          </cell>
          <cell r="T98">
            <v>4.5</v>
          </cell>
          <cell r="U98">
            <v>1.7999999523162842</v>
          </cell>
          <cell r="V98">
            <v>0.3400000035762787</v>
          </cell>
          <cell r="W98">
            <v>0</v>
          </cell>
          <cell r="X98">
            <v>-1</v>
          </cell>
          <cell r="Y98">
            <v>3.7555557822003838</v>
          </cell>
          <cell r="Z98">
            <v>0.21217391801917035</v>
          </cell>
          <cell r="AA98">
            <v>6.299999952316284</v>
          </cell>
          <cell r="AB98">
            <v>0.15343602097809486</v>
          </cell>
          <cell r="AC98">
            <v>0.20023697366088403</v>
          </cell>
          <cell r="AD98">
            <v>0.321856035820294</v>
          </cell>
          <cell r="AE98">
            <v>39.5</v>
          </cell>
          <cell r="AF98">
            <v>0</v>
          </cell>
          <cell r="AG98">
            <v>0</v>
          </cell>
          <cell r="AH98">
            <v>21.799999237060547</v>
          </cell>
          <cell r="AI98">
            <v>0</v>
          </cell>
          <cell r="AJ98">
            <v>37.5</v>
          </cell>
          <cell r="AK98">
            <v>0</v>
          </cell>
          <cell r="AP98">
            <v>75.4065136447646</v>
          </cell>
          <cell r="AQ98">
            <v>75.4065136447646</v>
          </cell>
          <cell r="AR98">
            <v>1</v>
          </cell>
          <cell r="CS98">
            <v>41.91999816894531</v>
          </cell>
          <cell r="CT98">
            <v>2.6500000953674316</v>
          </cell>
          <cell r="CU98">
            <v>12.5600004196167</v>
          </cell>
          <cell r="CW98">
            <v>11.460000038146973</v>
          </cell>
          <cell r="CX98">
            <v>0.23999999463558197</v>
          </cell>
          <cell r="CY98">
            <v>13.100000381469727</v>
          </cell>
          <cell r="CZ98">
            <v>11.84000015258789</v>
          </cell>
          <cell r="DA98">
            <v>2.569999933242798</v>
          </cell>
          <cell r="DB98">
            <v>0.7099999785423279</v>
          </cell>
        </row>
        <row r="99">
          <cell r="A99">
            <v>263</v>
          </cell>
          <cell r="B99">
            <v>6942</v>
          </cell>
          <cell r="C99">
            <v>4900</v>
          </cell>
          <cell r="D99">
            <v>4.9</v>
          </cell>
          <cell r="E99">
            <v>968</v>
          </cell>
          <cell r="F99" t="str">
            <v>QFM</v>
          </cell>
          <cell r="G99" t="str">
            <v>Ag-Pd caps</v>
          </cell>
          <cell r="J99">
            <v>18.5</v>
          </cell>
          <cell r="K99">
            <v>60.29999923706055</v>
          </cell>
          <cell r="L99">
            <v>0.6299999952316284</v>
          </cell>
          <cell r="M99">
            <v>23.399999618530273</v>
          </cell>
          <cell r="O99">
            <v>2.5999999046325684</v>
          </cell>
          <cell r="P99">
            <v>2.5999999046325684</v>
          </cell>
          <cell r="Q99">
            <v>0</v>
          </cell>
          <cell r="R99">
            <v>0.6700000166893005</v>
          </cell>
          <cell r="S99">
            <v>5.340000152587891</v>
          </cell>
          <cell r="T99">
            <v>4.599999904632568</v>
          </cell>
          <cell r="U99">
            <v>1.7999999523162842</v>
          </cell>
          <cell r="V99">
            <v>0.6899999976158142</v>
          </cell>
          <cell r="W99">
            <v>0</v>
          </cell>
          <cell r="X99">
            <v>-1</v>
          </cell>
          <cell r="Y99">
            <v>3.880596775922571</v>
          </cell>
          <cell r="Z99">
            <v>0.22820513844620693</v>
          </cell>
          <cell r="AA99">
            <v>6.3999998569488525</v>
          </cell>
          <cell r="AB99">
            <v>0.20372285565428194</v>
          </cell>
          <cell r="AC99">
            <v>0.2688727987848542</v>
          </cell>
          <cell r="AD99">
            <v>0.31474938479184306</v>
          </cell>
          <cell r="BI99">
            <v>50.36000061035156</v>
          </cell>
          <cell r="BJ99">
            <v>1.3899999856948853</v>
          </cell>
          <cell r="BK99">
            <v>2.299999952316284</v>
          </cell>
          <cell r="BM99">
            <v>7.760000228881836</v>
          </cell>
          <cell r="BN99">
            <v>0</v>
          </cell>
          <cell r="BO99">
            <v>15.420000076293945</v>
          </cell>
          <cell r="BP99">
            <v>21.6200008392334</v>
          </cell>
          <cell r="BQ99">
            <v>0.4399999976158142</v>
          </cell>
          <cell r="CS99">
            <v>41.77000045776367</v>
          </cell>
          <cell r="CT99">
            <v>2.7899999618530273</v>
          </cell>
          <cell r="CU99">
            <v>12.510000228881836</v>
          </cell>
          <cell r="CW99">
            <v>12.850000381469727</v>
          </cell>
          <cell r="CX99">
            <v>0</v>
          </cell>
          <cell r="CY99">
            <v>12.5</v>
          </cell>
          <cell r="CZ99">
            <v>11.609999656677246</v>
          </cell>
          <cell r="DA99">
            <v>2.569999933242798</v>
          </cell>
          <cell r="DB99">
            <v>0.6600000262260437</v>
          </cell>
        </row>
        <row r="100">
          <cell r="A100">
            <v>263</v>
          </cell>
          <cell r="B100">
            <v>6943</v>
          </cell>
          <cell r="C100">
            <v>5000</v>
          </cell>
          <cell r="D100">
            <v>5</v>
          </cell>
          <cell r="E100">
            <v>1000</v>
          </cell>
          <cell r="F100" t="str">
            <v>QFM</v>
          </cell>
          <cell r="G100" t="str">
            <v>Ag-Pd caps</v>
          </cell>
          <cell r="J100">
            <v>1.2999999523162842</v>
          </cell>
          <cell r="K100">
            <v>57.20000076293945</v>
          </cell>
          <cell r="L100">
            <v>0.6899999976158142</v>
          </cell>
          <cell r="M100">
            <v>25.5</v>
          </cell>
          <cell r="O100">
            <v>2.930000066757202</v>
          </cell>
          <cell r="P100">
            <v>2.930000066757202</v>
          </cell>
          <cell r="Q100">
            <v>0.11999999731779099</v>
          </cell>
          <cell r="R100">
            <v>0.7599999904632568</v>
          </cell>
          <cell r="S100">
            <v>5.670000076293945</v>
          </cell>
          <cell r="T100">
            <v>5</v>
          </cell>
          <cell r="U100">
            <v>1.7000000476837158</v>
          </cell>
          <cell r="V100">
            <v>0.41999998688697815</v>
          </cell>
          <cell r="W100">
            <v>0</v>
          </cell>
          <cell r="X100">
            <v>-1</v>
          </cell>
          <cell r="Y100">
            <v>3.8552632941103395</v>
          </cell>
          <cell r="Z100">
            <v>0.22235294416839002</v>
          </cell>
          <cell r="AA100">
            <v>6.700000047683716</v>
          </cell>
          <cell r="AB100">
            <v>0.21414821957428448</v>
          </cell>
          <cell r="AC100">
            <v>0.28200192850568073</v>
          </cell>
          <cell r="AD100">
            <v>0.3161637379223026</v>
          </cell>
          <cell r="AE100">
            <v>37.70000076293945</v>
          </cell>
          <cell r="AF100">
            <v>0</v>
          </cell>
          <cell r="AG100">
            <v>0</v>
          </cell>
          <cell r="AH100">
            <v>30</v>
          </cell>
          <cell r="AI100">
            <v>0.6000000238418579</v>
          </cell>
          <cell r="AJ100">
            <v>31.799999237060547</v>
          </cell>
          <cell r="AK100">
            <v>0.30000001192092896</v>
          </cell>
          <cell r="AP100">
            <v>65.3905258541627</v>
          </cell>
          <cell r="AQ100">
            <v>64.65060791205862</v>
          </cell>
          <cell r="AR100">
            <v>1</v>
          </cell>
          <cell r="BI100">
            <v>49.79999923706055</v>
          </cell>
          <cell r="BJ100">
            <v>0.9800000190734863</v>
          </cell>
          <cell r="BK100">
            <v>3.5999999046325684</v>
          </cell>
          <cell r="BM100">
            <v>7.440000057220459</v>
          </cell>
          <cell r="BN100">
            <v>0</v>
          </cell>
          <cell r="BO100">
            <v>15.350000381469727</v>
          </cell>
          <cell r="BP100">
            <v>21.790000915527344</v>
          </cell>
          <cell r="BQ100">
            <v>0.4000000059604645</v>
          </cell>
          <cell r="CS100">
            <v>40.400001525878906</v>
          </cell>
          <cell r="CT100">
            <v>3.640000104904175</v>
          </cell>
          <cell r="CU100">
            <v>11.65999984741211</v>
          </cell>
          <cell r="CW100">
            <v>17.190000534057617</v>
          </cell>
          <cell r="CX100">
            <v>0.33000001311302185</v>
          </cell>
          <cell r="CY100">
            <v>10.010000228881836</v>
          </cell>
          <cell r="CZ100">
            <v>11.130000114440918</v>
          </cell>
          <cell r="DA100">
            <v>2.559999942779541</v>
          </cell>
          <cell r="DB100">
            <v>0.8299999833106995</v>
          </cell>
        </row>
        <row r="101">
          <cell r="A101">
            <v>264</v>
          </cell>
          <cell r="B101">
            <v>6945</v>
          </cell>
          <cell r="C101">
            <v>4900</v>
          </cell>
          <cell r="D101">
            <v>4.9</v>
          </cell>
          <cell r="E101">
            <v>875</v>
          </cell>
          <cell r="F101" t="str">
            <v>QFM*</v>
          </cell>
          <cell r="G101" t="str">
            <v>Ag-Pd caps</v>
          </cell>
          <cell r="J101">
            <v>96</v>
          </cell>
          <cell r="K101">
            <v>72</v>
          </cell>
          <cell r="L101">
            <v>0.5</v>
          </cell>
          <cell r="M101">
            <v>15</v>
          </cell>
          <cell r="O101">
            <v>2.799999952316284</v>
          </cell>
          <cell r="P101">
            <v>2.799999952316284</v>
          </cell>
          <cell r="Q101">
            <v>0</v>
          </cell>
          <cell r="R101">
            <v>0.699999988079071</v>
          </cell>
          <cell r="S101">
            <v>4.099999904632568</v>
          </cell>
          <cell r="T101">
            <v>3.4000000953674316</v>
          </cell>
          <cell r="U101">
            <v>1.2000000476837158</v>
          </cell>
          <cell r="V101">
            <v>1.2000000476837158</v>
          </cell>
          <cell r="W101">
            <v>0</v>
          </cell>
          <cell r="X101">
            <v>-1</v>
          </cell>
          <cell r="Y101">
            <v>4</v>
          </cell>
          <cell r="Z101">
            <v>0.27333332697550455</v>
          </cell>
          <cell r="AA101">
            <v>4.6000001430511475</v>
          </cell>
          <cell r="AB101">
            <v>0.2592592521732019</v>
          </cell>
          <cell r="AC101">
            <v>0.3456790028976025</v>
          </cell>
          <cell r="AD101">
            <v>0.30825003217641256</v>
          </cell>
          <cell r="BI101">
            <v>50.79999923706055</v>
          </cell>
          <cell r="BJ101">
            <v>0.8999999761581421</v>
          </cell>
          <cell r="BK101">
            <v>3.4000000953674316</v>
          </cell>
          <cell r="BM101">
            <v>6.5</v>
          </cell>
          <cell r="BN101">
            <v>0</v>
          </cell>
          <cell r="BO101">
            <v>16.700000762939453</v>
          </cell>
          <cell r="BP101">
            <v>19.899999618530273</v>
          </cell>
          <cell r="BQ101">
            <v>0.30000001192092896</v>
          </cell>
          <cell r="CS101">
            <v>41.70000076293945</v>
          </cell>
          <cell r="CT101">
            <v>3.799999952316284</v>
          </cell>
          <cell r="CU101">
            <v>12</v>
          </cell>
          <cell r="CW101">
            <v>13.199999809265137</v>
          </cell>
          <cell r="CX101">
            <v>0</v>
          </cell>
          <cell r="CY101">
            <v>11.899999618530273</v>
          </cell>
          <cell r="CZ101">
            <v>11.300000190734863</v>
          </cell>
          <cell r="DA101">
            <v>1.7999999523162842</v>
          </cell>
          <cell r="DB101">
            <v>0.5</v>
          </cell>
          <cell r="GX101">
            <v>57</v>
          </cell>
          <cell r="GY101">
            <v>43</v>
          </cell>
        </row>
        <row r="102">
          <cell r="A102">
            <v>264</v>
          </cell>
          <cell r="B102">
            <v>6946</v>
          </cell>
          <cell r="C102">
            <v>5200</v>
          </cell>
          <cell r="D102">
            <v>5.2</v>
          </cell>
          <cell r="E102">
            <v>999</v>
          </cell>
          <cell r="F102" t="str">
            <v>QFM*</v>
          </cell>
          <cell r="G102" t="str">
            <v>Ag-Pd caps</v>
          </cell>
          <cell r="J102">
            <v>30</v>
          </cell>
          <cell r="K102">
            <v>63.79999923706055</v>
          </cell>
          <cell r="L102">
            <v>1.2000000476837158</v>
          </cell>
          <cell r="M102">
            <v>18.600000381469727</v>
          </cell>
          <cell r="O102">
            <v>4.300000190734863</v>
          </cell>
          <cell r="P102">
            <v>4.300000190734863</v>
          </cell>
          <cell r="Q102">
            <v>0</v>
          </cell>
          <cell r="R102">
            <v>0.699999988079071</v>
          </cell>
          <cell r="S102">
            <v>6.900000095367432</v>
          </cell>
          <cell r="T102">
            <v>2.799999952316284</v>
          </cell>
          <cell r="U102">
            <v>1</v>
          </cell>
          <cell r="V102">
            <v>0.699999988079071</v>
          </cell>
          <cell r="W102">
            <v>0</v>
          </cell>
          <cell r="X102">
            <v>-1</v>
          </cell>
          <cell r="Y102">
            <v>6.142857519947759</v>
          </cell>
          <cell r="Z102">
            <v>0.37096773945454137</v>
          </cell>
          <cell r="AA102">
            <v>3.799999952316284</v>
          </cell>
          <cell r="AB102">
            <v>0.32386364102024917</v>
          </cell>
          <cell r="AC102">
            <v>0.48863637802953047</v>
          </cell>
          <cell r="AD102">
            <v>0.22490474183434656</v>
          </cell>
          <cell r="BI102">
            <v>51.29999923706055</v>
          </cell>
          <cell r="BJ102">
            <v>1</v>
          </cell>
          <cell r="BK102">
            <v>3.4000000953674316</v>
          </cell>
          <cell r="BM102">
            <v>7.099999904632568</v>
          </cell>
          <cell r="BN102">
            <v>0</v>
          </cell>
          <cell r="BO102">
            <v>16.399999618530273</v>
          </cell>
          <cell r="BP102">
            <v>20.200000762939453</v>
          </cell>
          <cell r="BQ102">
            <v>0.30000001192092896</v>
          </cell>
          <cell r="CS102">
            <v>43.29999923706055</v>
          </cell>
          <cell r="CT102">
            <v>2.9000000953674316</v>
          </cell>
          <cell r="CU102">
            <v>11.5</v>
          </cell>
          <cell r="CW102">
            <v>12.199999809265137</v>
          </cell>
          <cell r="CX102">
            <v>0</v>
          </cell>
          <cell r="CY102">
            <v>13.199999809265137</v>
          </cell>
          <cell r="CZ102">
            <v>10.800000190734863</v>
          </cell>
          <cell r="DA102">
            <v>2.4000000953674316</v>
          </cell>
          <cell r="DB102">
            <v>0.30000001192092896</v>
          </cell>
          <cell r="GX102">
            <v>59.400001525878906</v>
          </cell>
          <cell r="GY102">
            <v>40.599998474121094</v>
          </cell>
        </row>
        <row r="103">
          <cell r="A103">
            <v>264</v>
          </cell>
          <cell r="B103">
            <v>6949</v>
          </cell>
          <cell r="C103">
            <v>7800</v>
          </cell>
          <cell r="D103">
            <v>7.8</v>
          </cell>
          <cell r="E103">
            <v>995</v>
          </cell>
          <cell r="F103" t="str">
            <v>QFM*</v>
          </cell>
          <cell r="G103" t="str">
            <v>Ag-Pd caps</v>
          </cell>
          <cell r="J103">
            <v>6</v>
          </cell>
          <cell r="K103">
            <v>63</v>
          </cell>
          <cell r="L103">
            <v>1</v>
          </cell>
          <cell r="M103">
            <v>19.899999618530273</v>
          </cell>
          <cell r="O103">
            <v>3</v>
          </cell>
          <cell r="P103">
            <v>3</v>
          </cell>
          <cell r="Q103">
            <v>0</v>
          </cell>
          <cell r="R103">
            <v>0.20000000298023224</v>
          </cell>
          <cell r="S103">
            <v>6.400000095367432</v>
          </cell>
          <cell r="T103">
            <v>4.699999809265137</v>
          </cell>
          <cell r="U103">
            <v>1</v>
          </cell>
          <cell r="V103">
            <v>0.800000011920929</v>
          </cell>
          <cell r="W103">
            <v>0</v>
          </cell>
          <cell r="X103">
            <v>-1</v>
          </cell>
          <cell r="Y103">
            <v>14.999999776482586</v>
          </cell>
          <cell r="Z103">
            <v>0.3216080511583501</v>
          </cell>
          <cell r="AA103">
            <v>5.699999809265137</v>
          </cell>
          <cell r="AB103">
            <v>0.19101124031949182</v>
          </cell>
          <cell r="AC103">
            <v>0.3370786587964134</v>
          </cell>
          <cell r="AD103">
            <v>0.10620842713516118</v>
          </cell>
          <cell r="AE103">
            <v>38.5</v>
          </cell>
          <cell r="AF103">
            <v>0</v>
          </cell>
          <cell r="AG103">
            <v>0.10000000149011612</v>
          </cell>
          <cell r="AH103">
            <v>16.200000762939453</v>
          </cell>
          <cell r="AI103">
            <v>0</v>
          </cell>
          <cell r="AJ103">
            <v>44.29999923706055</v>
          </cell>
          <cell r="AK103">
            <v>0</v>
          </cell>
          <cell r="AP103">
            <v>82.97638294362815</v>
          </cell>
          <cell r="AQ103">
            <v>82.97638294362815</v>
          </cell>
          <cell r="AR103">
            <v>1</v>
          </cell>
          <cell r="BI103">
            <v>52.599998474121094</v>
          </cell>
          <cell r="BJ103">
            <v>1.2000000476837158</v>
          </cell>
          <cell r="BK103">
            <v>3.299999952316284</v>
          </cell>
          <cell r="BM103">
            <v>6.900000095367432</v>
          </cell>
          <cell r="BN103">
            <v>0</v>
          </cell>
          <cell r="BO103">
            <v>17</v>
          </cell>
          <cell r="BP103">
            <v>20</v>
          </cell>
          <cell r="BQ103">
            <v>0.20000000298023224</v>
          </cell>
          <cell r="CS103">
            <v>42.599998474121094</v>
          </cell>
          <cell r="CT103">
            <v>2.9000000953674316</v>
          </cell>
          <cell r="CU103">
            <v>13.399999618530273</v>
          </cell>
          <cell r="CW103">
            <v>14.300000190734863</v>
          </cell>
          <cell r="CX103">
            <v>0</v>
          </cell>
          <cell r="CY103">
            <v>11.699999809265137</v>
          </cell>
          <cell r="CZ103">
            <v>10.899999618530273</v>
          </cell>
          <cell r="DA103">
            <v>1.600000023841858</v>
          </cell>
          <cell r="DB103">
            <v>0.4000000059604645</v>
          </cell>
          <cell r="GX103">
            <v>60.099998474121094</v>
          </cell>
          <cell r="GY103">
            <v>39.900001525878906</v>
          </cell>
        </row>
        <row r="104">
          <cell r="A104">
            <v>264</v>
          </cell>
          <cell r="B104">
            <v>6950</v>
          </cell>
          <cell r="C104">
            <v>8000</v>
          </cell>
          <cell r="D104">
            <v>8</v>
          </cell>
          <cell r="E104">
            <v>1050</v>
          </cell>
          <cell r="F104" t="str">
            <v>QFM*</v>
          </cell>
          <cell r="G104" t="str">
            <v>Ag-Pd caps</v>
          </cell>
          <cell r="J104">
            <v>5</v>
          </cell>
          <cell r="K104">
            <v>63.20000076293945</v>
          </cell>
          <cell r="L104">
            <v>1.2000000476837158</v>
          </cell>
          <cell r="M104">
            <v>20.299999237060547</v>
          </cell>
          <cell r="O104">
            <v>3</v>
          </cell>
          <cell r="P104">
            <v>3</v>
          </cell>
          <cell r="Q104">
            <v>0</v>
          </cell>
          <cell r="R104">
            <v>0.30000001192092896</v>
          </cell>
          <cell r="S104">
            <v>7.400000095367432</v>
          </cell>
          <cell r="T104">
            <v>3</v>
          </cell>
          <cell r="U104">
            <v>0.8999999761581421</v>
          </cell>
          <cell r="V104">
            <v>0.699999988079071</v>
          </cell>
          <cell r="W104">
            <v>0</v>
          </cell>
          <cell r="X104">
            <v>-1</v>
          </cell>
          <cell r="Y104">
            <v>9.999999602635718</v>
          </cell>
          <cell r="Z104">
            <v>0.3645320381026259</v>
          </cell>
          <cell r="AA104">
            <v>3.899999976158142</v>
          </cell>
          <cell r="AB104">
            <v>0.2500000020696057</v>
          </cell>
          <cell r="AC104">
            <v>0.41666666735653524</v>
          </cell>
          <cell r="AD104">
            <v>0.15127908711054053</v>
          </cell>
          <cell r="AE104">
            <v>39.70000076293945</v>
          </cell>
          <cell r="AF104">
            <v>0</v>
          </cell>
          <cell r="AG104">
            <v>0</v>
          </cell>
          <cell r="AH104">
            <v>20</v>
          </cell>
          <cell r="AI104">
            <v>0</v>
          </cell>
          <cell r="AJ104">
            <v>38.599998474121094</v>
          </cell>
          <cell r="AK104">
            <v>0.30000001192092896</v>
          </cell>
          <cell r="AP104">
            <v>77.4779927228981</v>
          </cell>
          <cell r="AQ104">
            <v>77.14409012396099</v>
          </cell>
          <cell r="AR104">
            <v>1</v>
          </cell>
          <cell r="BI104">
            <v>51.900001525878906</v>
          </cell>
          <cell r="BJ104">
            <v>1</v>
          </cell>
          <cell r="BK104">
            <v>3.0999999046325684</v>
          </cell>
          <cell r="BM104">
            <v>6.199999809265137</v>
          </cell>
          <cell r="BN104">
            <v>0</v>
          </cell>
          <cell r="BO104">
            <v>17.100000381469727</v>
          </cell>
          <cell r="BP104">
            <v>20.100000381469727</v>
          </cell>
          <cell r="BQ104">
            <v>1.5</v>
          </cell>
          <cell r="CS104">
            <v>40.599998474121094</v>
          </cell>
          <cell r="CT104">
            <v>5.5</v>
          </cell>
          <cell r="CU104">
            <v>14.5</v>
          </cell>
          <cell r="CW104">
            <v>13.399999618530273</v>
          </cell>
          <cell r="CX104">
            <v>0</v>
          </cell>
          <cell r="CY104">
            <v>12</v>
          </cell>
          <cell r="CZ104">
            <v>9.600000381469727</v>
          </cell>
          <cell r="DA104">
            <v>2.0999999046325684</v>
          </cell>
          <cell r="DB104">
            <v>0.5</v>
          </cell>
          <cell r="GX104">
            <v>60.20000076293945</v>
          </cell>
          <cell r="GY104">
            <v>39.79999923706055</v>
          </cell>
        </row>
        <row r="105">
          <cell r="A105">
            <v>265</v>
          </cell>
          <cell r="B105">
            <v>6952</v>
          </cell>
          <cell r="C105">
            <v>13000</v>
          </cell>
          <cell r="D105">
            <v>13</v>
          </cell>
          <cell r="E105">
            <v>920</v>
          </cell>
          <cell r="F105" t="str">
            <v>MH</v>
          </cell>
          <cell r="G105" t="str">
            <v>Ag-Pd caps</v>
          </cell>
          <cell r="J105">
            <v>10</v>
          </cell>
          <cell r="K105">
            <v>65.69999694824219</v>
          </cell>
          <cell r="L105">
            <v>0.30000001192092896</v>
          </cell>
          <cell r="M105">
            <v>20.799999237060547</v>
          </cell>
          <cell r="O105">
            <v>3</v>
          </cell>
          <cell r="P105">
            <v>3</v>
          </cell>
          <cell r="Q105">
            <v>0.20000000298023224</v>
          </cell>
          <cell r="R105">
            <v>2.549999952316284</v>
          </cell>
          <cell r="S105">
            <v>6.050000190734863</v>
          </cell>
          <cell r="T105">
            <v>0.75</v>
          </cell>
          <cell r="U105">
            <v>0.44999998807907104</v>
          </cell>
          <cell r="V105">
            <v>0</v>
          </cell>
          <cell r="W105">
            <v>0</v>
          </cell>
          <cell r="X105">
            <v>-1</v>
          </cell>
          <cell r="Y105">
            <v>1.176470610234702</v>
          </cell>
          <cell r="Z105">
            <v>0.29086540445420944</v>
          </cell>
          <cell r="AA105">
            <v>1.199999988079071</v>
          </cell>
          <cell r="AB105">
            <v>0.5999999982339365</v>
          </cell>
          <cell r="AC105">
            <v>0.44444444836903013</v>
          </cell>
          <cell r="AD105">
            <v>0.602396858885185</v>
          </cell>
          <cell r="CS105">
            <v>45.130001068115234</v>
          </cell>
          <cell r="CT105">
            <v>0.6000000238418579</v>
          </cell>
          <cell r="CU105">
            <v>13.289999961853027</v>
          </cell>
          <cell r="CW105">
            <v>7.909999847412109</v>
          </cell>
          <cell r="CX105">
            <v>0.1599999964237213</v>
          </cell>
          <cell r="CY105">
            <v>16.510000228881836</v>
          </cell>
          <cell r="CZ105">
            <v>11.199999809265137</v>
          </cell>
          <cell r="DA105">
            <v>1.9900000095367432</v>
          </cell>
          <cell r="DB105">
            <v>0.33000001311302185</v>
          </cell>
          <cell r="GX105">
            <v>100</v>
          </cell>
          <cell r="GY105">
            <v>0</v>
          </cell>
        </row>
        <row r="106">
          <cell r="A106">
            <v>265</v>
          </cell>
          <cell r="B106">
            <v>6954</v>
          </cell>
          <cell r="C106">
            <v>13000</v>
          </cell>
          <cell r="D106">
            <v>13</v>
          </cell>
          <cell r="E106">
            <v>900</v>
          </cell>
          <cell r="F106" t="str">
            <v>MH</v>
          </cell>
          <cell r="G106" t="str">
            <v>Pt caps</v>
          </cell>
          <cell r="J106">
            <v>10</v>
          </cell>
          <cell r="K106">
            <v>68.5</v>
          </cell>
          <cell r="L106">
            <v>0.10000000149011612</v>
          </cell>
          <cell r="M106">
            <v>21.43000030517578</v>
          </cell>
          <cell r="O106">
            <v>1.7200000286102295</v>
          </cell>
          <cell r="P106">
            <v>1.7200000286102295</v>
          </cell>
          <cell r="Q106">
            <v>0</v>
          </cell>
          <cell r="R106">
            <v>1.2799999713897705</v>
          </cell>
          <cell r="S106">
            <v>5.630000114440918</v>
          </cell>
          <cell r="T106">
            <v>0.699999988079071</v>
          </cell>
          <cell r="U106">
            <v>0.6000000238418579</v>
          </cell>
          <cell r="V106">
            <v>0</v>
          </cell>
          <cell r="W106">
            <v>0</v>
          </cell>
          <cell r="X106">
            <v>-1</v>
          </cell>
          <cell r="Y106">
            <v>1.343750052386896</v>
          </cell>
          <cell r="Z106">
            <v>0.2627158205443963</v>
          </cell>
          <cell r="AA106">
            <v>1.300000011920929</v>
          </cell>
          <cell r="AB106">
            <v>0.497674413898173</v>
          </cell>
          <cell r="AC106">
            <v>0.4000000055446181</v>
          </cell>
          <cell r="AD106">
            <v>0.5701631386428073</v>
          </cell>
          <cell r="CA106">
            <v>49.560001373291016</v>
          </cell>
          <cell r="CB106">
            <v>0.46000000834465027</v>
          </cell>
          <cell r="CC106">
            <v>1.7699999809265137</v>
          </cell>
          <cell r="CE106">
            <v>22.670000076293945</v>
          </cell>
          <cell r="CF106">
            <v>0.6100000143051147</v>
          </cell>
          <cell r="CG106">
            <v>22.549999237060547</v>
          </cell>
          <cell r="CH106">
            <v>1.5800000429153442</v>
          </cell>
          <cell r="CI106">
            <v>0</v>
          </cell>
          <cell r="CJ106">
            <v>0.09000000357627869</v>
          </cell>
          <cell r="CM106">
            <v>63.93798651521526</v>
          </cell>
          <cell r="CN106">
            <v>61.94332668486662</v>
          </cell>
          <cell r="CO106">
            <v>3.119678831102965</v>
          </cell>
          <cell r="CP106">
            <v>34.93699448403042</v>
          </cell>
          <cell r="CQ106">
            <v>36.4968338995819</v>
          </cell>
          <cell r="CR106">
            <v>1</v>
          </cell>
          <cell r="CS106">
            <v>41.189998626708984</v>
          </cell>
          <cell r="CT106">
            <v>0.6899999976158142</v>
          </cell>
          <cell r="CU106">
            <v>16.670000076293945</v>
          </cell>
          <cell r="CW106">
            <v>10.789999961853027</v>
          </cell>
          <cell r="CX106">
            <v>0.20999999344348907</v>
          </cell>
          <cell r="CY106">
            <v>14.899999618530273</v>
          </cell>
          <cell r="CZ106">
            <v>10.210000038146973</v>
          </cell>
          <cell r="DA106">
            <v>2.359999895095825</v>
          </cell>
          <cell r="DB106">
            <v>0.5199999809265137</v>
          </cell>
          <cell r="GX106">
            <v>75</v>
          </cell>
          <cell r="GY106">
            <v>25</v>
          </cell>
        </row>
        <row r="107">
          <cell r="A107">
            <v>265</v>
          </cell>
          <cell r="B107">
            <v>6956</v>
          </cell>
          <cell r="C107">
            <v>13000</v>
          </cell>
          <cell r="D107">
            <v>13</v>
          </cell>
          <cell r="E107">
            <v>925</v>
          </cell>
          <cell r="F107" t="str">
            <v>MH</v>
          </cell>
          <cell r="G107" t="str">
            <v>Pt caps</v>
          </cell>
          <cell r="J107">
            <v>10</v>
          </cell>
          <cell r="K107">
            <v>68.69999694824219</v>
          </cell>
          <cell r="L107">
            <v>0.2800000011920929</v>
          </cell>
          <cell r="M107">
            <v>20.899999618530273</v>
          </cell>
          <cell r="O107">
            <v>2.059999942779541</v>
          </cell>
          <cell r="P107">
            <v>2.059999942779541</v>
          </cell>
          <cell r="Q107">
            <v>0.07999999821186066</v>
          </cell>
          <cell r="R107">
            <v>1.100000023841858</v>
          </cell>
          <cell r="S107">
            <v>5.400000095367432</v>
          </cell>
          <cell r="T107">
            <v>0.8299999833106995</v>
          </cell>
          <cell r="U107">
            <v>0.6000000238418579</v>
          </cell>
          <cell r="V107">
            <v>0</v>
          </cell>
          <cell r="W107">
            <v>0</v>
          </cell>
          <cell r="X107">
            <v>-1</v>
          </cell>
          <cell r="Y107">
            <v>1.872727180118405</v>
          </cell>
          <cell r="Z107">
            <v>0.2583732150205259</v>
          </cell>
          <cell r="AA107">
            <v>1.4300000071525574</v>
          </cell>
          <cell r="AB107">
            <v>0.46405228919431024</v>
          </cell>
          <cell r="AC107">
            <v>0.44880173301739323</v>
          </cell>
          <cell r="AD107">
            <v>0.4876488336315503</v>
          </cell>
          <cell r="CS107">
            <v>42.13999938964844</v>
          </cell>
          <cell r="CT107">
            <v>1.2699999809265137</v>
          </cell>
          <cell r="CU107">
            <v>16.75</v>
          </cell>
          <cell r="CW107">
            <v>9.140000343322754</v>
          </cell>
          <cell r="CX107">
            <v>0.2199999988079071</v>
          </cell>
          <cell r="CY107">
            <v>16.079999923706055</v>
          </cell>
          <cell r="CZ107">
            <v>10.319999694824219</v>
          </cell>
          <cell r="DA107">
            <v>2.390000104904175</v>
          </cell>
          <cell r="DB107">
            <v>0.4099999964237213</v>
          </cell>
          <cell r="GX107">
            <v>50</v>
          </cell>
          <cell r="GY107">
            <v>50</v>
          </cell>
        </row>
        <row r="108">
          <cell r="A108">
            <v>265</v>
          </cell>
          <cell r="B108">
            <v>6957</v>
          </cell>
          <cell r="C108">
            <v>13000</v>
          </cell>
          <cell r="D108">
            <v>13</v>
          </cell>
          <cell r="E108">
            <v>940</v>
          </cell>
          <cell r="F108" t="str">
            <v>MH</v>
          </cell>
          <cell r="G108" t="str">
            <v>Pt caps</v>
          </cell>
          <cell r="J108">
            <v>10</v>
          </cell>
          <cell r="K108">
            <v>71.69999694824219</v>
          </cell>
          <cell r="L108">
            <v>0.4000000059604645</v>
          </cell>
          <cell r="M108">
            <v>16.100000381469727</v>
          </cell>
          <cell r="O108">
            <v>3.059999942779541</v>
          </cell>
          <cell r="P108">
            <v>3.059999942779541</v>
          </cell>
          <cell r="Q108">
            <v>0</v>
          </cell>
          <cell r="R108">
            <v>1.7999999523162842</v>
          </cell>
          <cell r="S108">
            <v>5.900000095367432</v>
          </cell>
          <cell r="T108">
            <v>0.4000000059604645</v>
          </cell>
          <cell r="U108">
            <v>0.6000000238418579</v>
          </cell>
          <cell r="V108">
            <v>0</v>
          </cell>
          <cell r="W108">
            <v>0</v>
          </cell>
          <cell r="X108">
            <v>-1</v>
          </cell>
          <cell r="Y108">
            <v>1.700000013245477</v>
          </cell>
          <cell r="Z108">
            <v>0.3664596245698248</v>
          </cell>
          <cell r="AA108">
            <v>1.0000000298023224</v>
          </cell>
          <cell r="AB108">
            <v>0.5682593799289056</v>
          </cell>
          <cell r="AC108">
            <v>0.5221842972690357</v>
          </cell>
          <cell r="AD108">
            <v>0.511835982580607</v>
          </cell>
          <cell r="BI108">
            <v>49.63999938964844</v>
          </cell>
          <cell r="BJ108">
            <v>0.75</v>
          </cell>
          <cell r="BK108">
            <v>1.7599999904632568</v>
          </cell>
          <cell r="BM108">
            <v>14.390000343322754</v>
          </cell>
          <cell r="BN108">
            <v>0.38999998569488525</v>
          </cell>
          <cell r="BO108">
            <v>14.069999694824219</v>
          </cell>
          <cell r="BP108">
            <v>18.719999313354492</v>
          </cell>
          <cell r="BQ108">
            <v>0.2800000011920929</v>
          </cell>
          <cell r="BR108">
            <v>0.009999999776482582</v>
          </cell>
          <cell r="CA108">
            <v>51.09000015258789</v>
          </cell>
          <cell r="CB108">
            <v>0.550000011920929</v>
          </cell>
          <cell r="CC108">
            <v>3.490000009536743</v>
          </cell>
          <cell r="CE108">
            <v>22.290000915527344</v>
          </cell>
          <cell r="CF108">
            <v>0.5600000023841858</v>
          </cell>
          <cell r="CG108">
            <v>20.719999313354492</v>
          </cell>
          <cell r="CH108">
            <v>1.8200000524520874</v>
          </cell>
          <cell r="CI108">
            <v>0.25999999046325684</v>
          </cell>
          <cell r="CJ108">
            <v>0.019999999552965164</v>
          </cell>
          <cell r="CM108">
            <v>62.36200690078683</v>
          </cell>
          <cell r="CN108">
            <v>59.99959899254762</v>
          </cell>
          <cell r="CO108">
            <v>3.788216617206729</v>
          </cell>
          <cell r="CP108">
            <v>36.21218439024565</v>
          </cell>
          <cell r="CQ108">
            <v>38.10629269884902</v>
          </cell>
          <cell r="CR108">
            <v>1</v>
          </cell>
          <cell r="CS108">
            <v>40.939998626708984</v>
          </cell>
          <cell r="CT108">
            <v>0.9700000286102295</v>
          </cell>
          <cell r="CU108">
            <v>14.930000305175781</v>
          </cell>
          <cell r="CW108">
            <v>11.829999923706055</v>
          </cell>
          <cell r="CX108">
            <v>0.18000000715255737</v>
          </cell>
          <cell r="CY108">
            <v>14.670000076293945</v>
          </cell>
          <cell r="CZ108">
            <v>11.149999618530273</v>
          </cell>
          <cell r="DA108">
            <v>2.0199999809265137</v>
          </cell>
          <cell r="DB108">
            <v>0.4399999976158142</v>
          </cell>
          <cell r="GX108">
            <v>50</v>
          </cell>
          <cell r="GY108">
            <v>50</v>
          </cell>
        </row>
        <row r="109">
          <cell r="A109">
            <v>265</v>
          </cell>
          <cell r="B109">
            <v>6959</v>
          </cell>
          <cell r="C109">
            <v>13000</v>
          </cell>
          <cell r="D109">
            <v>13</v>
          </cell>
          <cell r="E109">
            <v>960</v>
          </cell>
          <cell r="F109" t="str">
            <v>MH</v>
          </cell>
          <cell r="G109" t="str">
            <v>Ag-Pd caps</v>
          </cell>
          <cell r="J109">
            <v>10</v>
          </cell>
          <cell r="K109">
            <v>62.79999923706055</v>
          </cell>
          <cell r="L109">
            <v>0.800000011920929</v>
          </cell>
          <cell r="M109">
            <v>23.100000381469727</v>
          </cell>
          <cell r="O109">
            <v>2.0999999046325684</v>
          </cell>
          <cell r="P109">
            <v>2.0999999046325684</v>
          </cell>
          <cell r="Q109">
            <v>0</v>
          </cell>
          <cell r="R109">
            <v>0.8999999761581421</v>
          </cell>
          <cell r="S109">
            <v>9.300000190734863</v>
          </cell>
          <cell r="T109">
            <v>0.30000001192092896</v>
          </cell>
          <cell r="U109">
            <v>0.5</v>
          </cell>
          <cell r="V109">
            <v>0</v>
          </cell>
          <cell r="W109">
            <v>0</v>
          </cell>
          <cell r="X109">
            <v>-1</v>
          </cell>
          <cell r="Y109">
            <v>2.3333332891817435</v>
          </cell>
          <cell r="Z109">
            <v>0.40259740420589357</v>
          </cell>
          <cell r="AA109">
            <v>0.800000011920929</v>
          </cell>
          <cell r="AB109">
            <v>0.5131578904027092</v>
          </cell>
          <cell r="AC109">
            <v>0.5526315694535535</v>
          </cell>
          <cell r="AD109">
            <v>0.4330748258303776</v>
          </cell>
          <cell r="BI109">
            <v>51.54999923706055</v>
          </cell>
          <cell r="BJ109">
            <v>0.75</v>
          </cell>
          <cell r="BK109">
            <v>2.890000104904175</v>
          </cell>
          <cell r="BM109">
            <v>5.21999979019165</v>
          </cell>
          <cell r="BN109">
            <v>0.10999999940395355</v>
          </cell>
          <cell r="BO109">
            <v>15.630000114440918</v>
          </cell>
          <cell r="BP109">
            <v>23.149999618530273</v>
          </cell>
          <cell r="BQ109">
            <v>0.3199999928474426</v>
          </cell>
          <cell r="BR109">
            <v>0.019999999552965164</v>
          </cell>
          <cell r="CS109">
            <v>45</v>
          </cell>
          <cell r="CT109">
            <v>1.3700000047683716</v>
          </cell>
          <cell r="CU109">
            <v>12.270000457763672</v>
          </cell>
          <cell r="CW109">
            <v>6.539999961853027</v>
          </cell>
          <cell r="CX109">
            <v>0.1899999976158142</v>
          </cell>
          <cell r="CY109">
            <v>17.690000534057617</v>
          </cell>
          <cell r="CZ109">
            <v>11.40999984741211</v>
          </cell>
          <cell r="DA109">
            <v>2</v>
          </cell>
          <cell r="DB109">
            <v>0.3799999952316284</v>
          </cell>
          <cell r="GX109">
            <v>100</v>
          </cell>
          <cell r="GY109">
            <v>0</v>
          </cell>
        </row>
        <row r="110">
          <cell r="A110">
            <v>265</v>
          </cell>
          <cell r="B110">
            <v>6960</v>
          </cell>
          <cell r="C110">
            <v>13000</v>
          </cell>
          <cell r="D110">
            <v>13</v>
          </cell>
          <cell r="E110">
            <v>980</v>
          </cell>
          <cell r="F110" t="str">
            <v>MH</v>
          </cell>
          <cell r="G110" t="str">
            <v>Pt caps</v>
          </cell>
          <cell r="J110">
            <v>10</v>
          </cell>
          <cell r="K110">
            <v>66.5999984741211</v>
          </cell>
          <cell r="L110">
            <v>0.6000000238418579</v>
          </cell>
          <cell r="M110">
            <v>20.799999237060547</v>
          </cell>
          <cell r="O110">
            <v>2.200000047683716</v>
          </cell>
          <cell r="P110">
            <v>2.200000047683716</v>
          </cell>
          <cell r="Q110">
            <v>0</v>
          </cell>
          <cell r="R110">
            <v>1.600000023841858</v>
          </cell>
          <cell r="S110">
            <v>7.099999904632568</v>
          </cell>
          <cell r="T110">
            <v>0.5</v>
          </cell>
          <cell r="U110">
            <v>0.5</v>
          </cell>
          <cell r="V110">
            <v>0</v>
          </cell>
          <cell r="W110">
            <v>0</v>
          </cell>
          <cell r="X110">
            <v>-1</v>
          </cell>
          <cell r="Y110">
            <v>1.3750000093132255</v>
          </cell>
          <cell r="Z110">
            <v>0.34134616178168375</v>
          </cell>
          <cell r="AA110">
            <v>1</v>
          </cell>
          <cell r="AB110">
            <v>0.5625000015522043</v>
          </cell>
          <cell r="AC110">
            <v>0.4583333364377419</v>
          </cell>
          <cell r="AD110">
            <v>0.5645200875109854</v>
          </cell>
          <cell r="BI110">
            <v>44.470001220703125</v>
          </cell>
          <cell r="BJ110">
            <v>2.25</v>
          </cell>
          <cell r="BK110">
            <v>8.479999542236328</v>
          </cell>
          <cell r="BM110">
            <v>9.569999694824219</v>
          </cell>
          <cell r="BN110">
            <v>0.2199999988079071</v>
          </cell>
          <cell r="BO110">
            <v>13.699999809265137</v>
          </cell>
          <cell r="BP110">
            <v>20.290000915527344</v>
          </cell>
          <cell r="BQ110">
            <v>0.6000000238418579</v>
          </cell>
          <cell r="BR110">
            <v>0.019999999552965164</v>
          </cell>
          <cell r="CS110">
            <v>42.869998931884766</v>
          </cell>
          <cell r="CT110">
            <v>2.1700000762939453</v>
          </cell>
          <cell r="CU110">
            <v>12.609999656677246</v>
          </cell>
          <cell r="CW110">
            <v>8.520000457763672</v>
          </cell>
          <cell r="CX110">
            <v>0.23000000417232513</v>
          </cell>
          <cell r="CY110">
            <v>17.739999771118164</v>
          </cell>
          <cell r="CZ110">
            <v>10.90999984741211</v>
          </cell>
          <cell r="DA110">
            <v>2.2200000286102295</v>
          </cell>
          <cell r="DB110">
            <v>0.4099999964237213</v>
          </cell>
          <cell r="GX110">
            <v>75</v>
          </cell>
          <cell r="GY110">
            <v>25</v>
          </cell>
        </row>
        <row r="111">
          <cell r="A111">
            <v>265</v>
          </cell>
          <cell r="B111">
            <v>6961</v>
          </cell>
          <cell r="C111">
            <v>18000</v>
          </cell>
          <cell r="D111">
            <v>18</v>
          </cell>
          <cell r="E111">
            <v>980</v>
          </cell>
          <cell r="F111" t="str">
            <v>MH</v>
          </cell>
          <cell r="G111" t="str">
            <v>Pt caps</v>
          </cell>
          <cell r="J111">
            <v>10</v>
          </cell>
          <cell r="K111">
            <v>61.79999923706055</v>
          </cell>
          <cell r="L111">
            <v>0.699999988079071</v>
          </cell>
          <cell r="M111">
            <v>19</v>
          </cell>
          <cell r="O111">
            <v>3.440000057220459</v>
          </cell>
          <cell r="P111">
            <v>3.440000057220459</v>
          </cell>
          <cell r="Q111">
            <v>0</v>
          </cell>
          <cell r="R111">
            <v>3.299999952316284</v>
          </cell>
          <cell r="S111">
            <v>7.599999904632568</v>
          </cell>
          <cell r="T111">
            <v>3</v>
          </cell>
          <cell r="U111">
            <v>1.100000023841858</v>
          </cell>
          <cell r="V111">
            <v>0</v>
          </cell>
          <cell r="W111">
            <v>0</v>
          </cell>
          <cell r="X111">
            <v>-1</v>
          </cell>
          <cell r="Y111">
            <v>1.0424242748264005</v>
          </cell>
          <cell r="Z111">
            <v>0.39999999498066147</v>
          </cell>
          <cell r="AA111">
            <v>4.100000023841858</v>
          </cell>
          <cell r="AB111">
            <v>0.46309962781078373</v>
          </cell>
          <cell r="AC111">
            <v>0.3173431777332092</v>
          </cell>
          <cell r="AD111">
            <v>0.6309820206655453</v>
          </cell>
          <cell r="BI111">
            <v>49.029998779296875</v>
          </cell>
          <cell r="BJ111">
            <v>0.6200000047683716</v>
          </cell>
          <cell r="BK111">
            <v>7.789999961853027</v>
          </cell>
          <cell r="BM111">
            <v>6.889999866485596</v>
          </cell>
          <cell r="BN111">
            <v>0.18000000715255737</v>
          </cell>
          <cell r="BO111">
            <v>13.329999923706055</v>
          </cell>
          <cell r="BP111">
            <v>20.84000015258789</v>
          </cell>
          <cell r="BQ111">
            <v>0.8799999952316284</v>
          </cell>
          <cell r="BR111">
            <v>0</v>
          </cell>
          <cell r="CS111">
            <v>44.400001525878906</v>
          </cell>
          <cell r="CT111">
            <v>1</v>
          </cell>
          <cell r="CU111">
            <v>14.800000190734863</v>
          </cell>
          <cell r="CW111">
            <v>7.21999979019165</v>
          </cell>
          <cell r="CX111">
            <v>0.12999999523162842</v>
          </cell>
          <cell r="CY111">
            <v>16.760000228881836</v>
          </cell>
          <cell r="CZ111">
            <v>11.1899995803833</v>
          </cell>
          <cell r="DA111">
            <v>1.9700000286102295</v>
          </cell>
          <cell r="DB111">
            <v>0.6499999761581421</v>
          </cell>
          <cell r="GX111">
            <v>75</v>
          </cell>
          <cell r="GY111">
            <v>25</v>
          </cell>
        </row>
        <row r="112">
          <cell r="A112">
            <v>265</v>
          </cell>
          <cell r="B112">
            <v>6962</v>
          </cell>
          <cell r="C112">
            <v>13000</v>
          </cell>
          <cell r="D112">
            <v>13</v>
          </cell>
          <cell r="E112">
            <v>1000</v>
          </cell>
          <cell r="F112" t="str">
            <v>MH</v>
          </cell>
          <cell r="G112" t="str">
            <v>Pt caps</v>
          </cell>
          <cell r="J112">
            <v>10</v>
          </cell>
          <cell r="K112">
            <v>59.95000076293945</v>
          </cell>
          <cell r="L112">
            <v>1.25</v>
          </cell>
          <cell r="M112">
            <v>20.450000762939453</v>
          </cell>
          <cell r="O112">
            <v>4.489999771118164</v>
          </cell>
          <cell r="P112">
            <v>4.489999771118164</v>
          </cell>
          <cell r="Q112">
            <v>0.10000000149011612</v>
          </cell>
          <cell r="R112">
            <v>4.300000190734863</v>
          </cell>
          <cell r="S112">
            <v>7.5</v>
          </cell>
          <cell r="T112">
            <v>0.8999999761581421</v>
          </cell>
          <cell r="U112">
            <v>0.8999999761581421</v>
          </cell>
          <cell r="V112">
            <v>0</v>
          </cell>
          <cell r="W112">
            <v>0</v>
          </cell>
          <cell r="X112">
            <v>-1</v>
          </cell>
          <cell r="Y112">
            <v>1.0441859469663954</v>
          </cell>
          <cell r="Z112">
            <v>0.3667481525766927</v>
          </cell>
          <cell r="AA112">
            <v>1.7999999523162842</v>
          </cell>
          <cell r="AB112">
            <v>0.6180358951218501</v>
          </cell>
          <cell r="AC112">
            <v>0.42398487323031897</v>
          </cell>
          <cell r="AD112">
            <v>0.6305887655998585</v>
          </cell>
          <cell r="BI112">
            <v>45.61000061035156</v>
          </cell>
          <cell r="BJ112">
            <v>2.440000057220459</v>
          </cell>
          <cell r="BK112">
            <v>8.050000190734863</v>
          </cell>
          <cell r="BM112">
            <v>9.180000305175781</v>
          </cell>
          <cell r="BN112">
            <v>0.23999999463558197</v>
          </cell>
          <cell r="BO112">
            <v>13.350000381469727</v>
          </cell>
          <cell r="BP112">
            <v>20.40999984741211</v>
          </cell>
          <cell r="BQ112">
            <v>0.6200000047683716</v>
          </cell>
          <cell r="BR112">
            <v>0.019999999552965164</v>
          </cell>
          <cell r="CS112">
            <v>42.650001525878906</v>
          </cell>
          <cell r="CT112">
            <v>2.200000047683716</v>
          </cell>
          <cell r="CU112">
            <v>12.930000305175781</v>
          </cell>
          <cell r="CW112">
            <v>8.399999618530273</v>
          </cell>
          <cell r="CX112">
            <v>0.1599999964237213</v>
          </cell>
          <cell r="CY112">
            <v>16.860000610351562</v>
          </cell>
          <cell r="CZ112">
            <v>11.579999923706055</v>
          </cell>
          <cell r="DA112">
            <v>1.7400000095367432</v>
          </cell>
          <cell r="DB112">
            <v>0.5899999737739563</v>
          </cell>
          <cell r="GX112">
            <v>50</v>
          </cell>
          <cell r="GY112">
            <v>50</v>
          </cell>
        </row>
        <row r="113">
          <cell r="A113">
            <v>265</v>
          </cell>
          <cell r="B113">
            <v>6963</v>
          </cell>
          <cell r="C113">
            <v>13000</v>
          </cell>
          <cell r="D113">
            <v>13</v>
          </cell>
          <cell r="E113">
            <v>1025</v>
          </cell>
          <cell r="F113" t="str">
            <v>MH</v>
          </cell>
          <cell r="G113" t="str">
            <v>Pt caps</v>
          </cell>
          <cell r="J113">
            <v>10</v>
          </cell>
          <cell r="K113">
            <v>65.8499984741211</v>
          </cell>
          <cell r="L113">
            <v>1.100000023841858</v>
          </cell>
          <cell r="M113">
            <v>20</v>
          </cell>
          <cell r="O113">
            <v>3.440000057220459</v>
          </cell>
          <cell r="P113">
            <v>3.440000057220459</v>
          </cell>
          <cell r="Q113">
            <v>0</v>
          </cell>
          <cell r="R113">
            <v>2</v>
          </cell>
          <cell r="S113">
            <v>4.650000095367432</v>
          </cell>
          <cell r="T113">
            <v>1.100000023841858</v>
          </cell>
          <cell r="U113">
            <v>1.75</v>
          </cell>
          <cell r="V113">
            <v>0</v>
          </cell>
          <cell r="W113">
            <v>0</v>
          </cell>
          <cell r="X113">
            <v>-1</v>
          </cell>
          <cell r="Y113">
            <v>1.7200000286102295</v>
          </cell>
          <cell r="Z113">
            <v>0.23250000476837157</v>
          </cell>
          <cell r="AA113">
            <v>2.850000023841858</v>
          </cell>
          <cell r="AB113">
            <v>0.4487334128148202</v>
          </cell>
          <cell r="AC113">
            <v>0.4149577833031387</v>
          </cell>
          <cell r="AD113">
            <v>0.5089132376449986</v>
          </cell>
          <cell r="BI113">
            <v>49.459999084472656</v>
          </cell>
          <cell r="BJ113">
            <v>1.2899999618530273</v>
          </cell>
          <cell r="BK113">
            <v>5.429999828338623</v>
          </cell>
          <cell r="BM113">
            <v>9.920000076293945</v>
          </cell>
          <cell r="BN113">
            <v>0.1899999976158142</v>
          </cell>
          <cell r="BO113">
            <v>15.819999694824219</v>
          </cell>
          <cell r="BP113">
            <v>18.829999923706055</v>
          </cell>
          <cell r="BQ113">
            <v>0.5799999833106995</v>
          </cell>
          <cell r="BR113">
            <v>0.029999999329447746</v>
          </cell>
          <cell r="CS113">
            <v>42.2400016784668</v>
          </cell>
          <cell r="CT113">
            <v>2.450000047683716</v>
          </cell>
          <cell r="CU113">
            <v>16.25</v>
          </cell>
          <cell r="CW113">
            <v>9.699999809265137</v>
          </cell>
          <cell r="CX113">
            <v>0.15000000596046448</v>
          </cell>
          <cell r="CY113">
            <v>14.8100004196167</v>
          </cell>
          <cell r="CZ113">
            <v>10.180000305175781</v>
          </cell>
          <cell r="DA113">
            <v>1.8899999856948853</v>
          </cell>
          <cell r="DB113">
            <v>1.1399999856948853</v>
          </cell>
          <cell r="GX113">
            <v>25</v>
          </cell>
          <cell r="GY113">
            <v>75</v>
          </cell>
        </row>
        <row r="114">
          <cell r="A114">
            <v>277</v>
          </cell>
          <cell r="B114">
            <v>7179</v>
          </cell>
          <cell r="C114">
            <v>3000</v>
          </cell>
          <cell r="D114">
            <v>3</v>
          </cell>
          <cell r="E114">
            <v>900</v>
          </cell>
          <cell r="F114" t="str">
            <v>NNO</v>
          </cell>
          <cell r="G114" t="str">
            <v>Pt caps</v>
          </cell>
          <cell r="J114">
            <v>8</v>
          </cell>
          <cell r="K114">
            <v>57.72999954223633</v>
          </cell>
          <cell r="L114">
            <v>0.44999998807907104</v>
          </cell>
          <cell r="M114">
            <v>15.859999656677246</v>
          </cell>
          <cell r="O114">
            <v>2.6600000858306885</v>
          </cell>
          <cell r="P114">
            <v>2.6600000858306885</v>
          </cell>
          <cell r="Q114">
            <v>0.07000000029802322</v>
          </cell>
          <cell r="R114">
            <v>1.1200000047683716</v>
          </cell>
          <cell r="S114">
            <v>4.599999904632568</v>
          </cell>
          <cell r="T114">
            <v>1.600000023841858</v>
          </cell>
          <cell r="U114">
            <v>1.8799999952316284</v>
          </cell>
          <cell r="V114">
            <v>0</v>
          </cell>
          <cell r="W114">
            <v>0.009999999776482582</v>
          </cell>
          <cell r="X114">
            <v>-1</v>
          </cell>
          <cell r="Y114">
            <v>2.375000066523041</v>
          </cell>
          <cell r="Z114">
            <v>0.29003783128683197</v>
          </cell>
          <cell r="AA114">
            <v>3.4800000190734863</v>
          </cell>
          <cell r="AB114">
            <v>0.3374655662084033</v>
          </cell>
          <cell r="AC114">
            <v>0.3663911908605556</v>
          </cell>
          <cell r="AD114">
            <v>0.4287344507698561</v>
          </cell>
          <cell r="BI114">
            <v>51.65999984741211</v>
          </cell>
          <cell r="BJ114">
            <v>0.5299999713897705</v>
          </cell>
          <cell r="BK114">
            <v>3.200000047683716</v>
          </cell>
          <cell r="BM114">
            <v>8.75</v>
          </cell>
          <cell r="BN114">
            <v>0.25999999046325684</v>
          </cell>
          <cell r="BO114">
            <v>14.84000015258789</v>
          </cell>
          <cell r="BP114">
            <v>20.93000030517578</v>
          </cell>
          <cell r="BQ114">
            <v>0.17000000178813934</v>
          </cell>
          <cell r="BR114">
            <v>0.009999999776482582</v>
          </cell>
          <cell r="BS114">
            <v>0</v>
          </cell>
          <cell r="BT114">
            <v>0.05999999865889549</v>
          </cell>
          <cell r="CS114">
            <v>44.290000915527344</v>
          </cell>
          <cell r="CT114">
            <v>1.75</v>
          </cell>
          <cell r="CU114">
            <v>11.720000267028809</v>
          </cell>
          <cell r="CW114">
            <v>10.470000267028809</v>
          </cell>
          <cell r="CX114">
            <v>0.14000000059604645</v>
          </cell>
          <cell r="CY114">
            <v>15.119999885559082</v>
          </cell>
          <cell r="CZ114">
            <v>11.470000267028809</v>
          </cell>
          <cell r="DA114">
            <v>2.2899999618530273</v>
          </cell>
          <cell r="DB114">
            <v>0.4699999988079071</v>
          </cell>
          <cell r="DC114">
            <v>0</v>
          </cell>
          <cell r="DD114">
            <v>0.07000000029802322</v>
          </cell>
          <cell r="DE114">
            <v>2.059999942779541</v>
          </cell>
        </row>
        <row r="115">
          <cell r="A115">
            <v>277</v>
          </cell>
          <cell r="B115">
            <v>7186</v>
          </cell>
          <cell r="C115">
            <v>12000</v>
          </cell>
          <cell r="D115">
            <v>12</v>
          </cell>
          <cell r="E115">
            <v>950</v>
          </cell>
          <cell r="F115" t="str">
            <v>NNO</v>
          </cell>
          <cell r="G115" t="str">
            <v>Pt caps</v>
          </cell>
          <cell r="J115">
            <v>4</v>
          </cell>
          <cell r="K115">
            <v>61.150001525878906</v>
          </cell>
          <cell r="L115">
            <v>0.5299999713897705</v>
          </cell>
          <cell r="M115">
            <v>16.479999542236328</v>
          </cell>
          <cell r="O115">
            <v>3.630000114440918</v>
          </cell>
          <cell r="P115">
            <v>3.630000114440918</v>
          </cell>
          <cell r="Q115">
            <v>0.09000000357627869</v>
          </cell>
          <cell r="R115">
            <v>1.25</v>
          </cell>
          <cell r="S115">
            <v>3.9700000286102295</v>
          </cell>
          <cell r="T115">
            <v>2.25</v>
          </cell>
          <cell r="U115">
            <v>2.0799999237060547</v>
          </cell>
          <cell r="V115">
            <v>0</v>
          </cell>
          <cell r="W115">
            <v>0</v>
          </cell>
          <cell r="X115">
            <v>-1</v>
          </cell>
          <cell r="Y115">
            <v>2.904000091552734</v>
          </cell>
          <cell r="Z115">
            <v>0.24089806667989158</v>
          </cell>
          <cell r="AA115">
            <v>4.329999923706055</v>
          </cell>
          <cell r="AB115">
            <v>0.33279045000276986</v>
          </cell>
          <cell r="AC115">
            <v>0.3941368186108351</v>
          </cell>
          <cell r="AD115">
            <v>0.3803393537394328</v>
          </cell>
          <cell r="BI115">
            <v>52.060001373291016</v>
          </cell>
          <cell r="BJ115">
            <v>0.5299999713897705</v>
          </cell>
          <cell r="BK115">
            <v>5.96999979019165</v>
          </cell>
          <cell r="BM115">
            <v>9.649999618530273</v>
          </cell>
          <cell r="BN115">
            <v>0.23999999463558197</v>
          </cell>
          <cell r="BO115">
            <v>12.270000457763672</v>
          </cell>
          <cell r="BP115">
            <v>16.959999084472656</v>
          </cell>
          <cell r="BQ115">
            <v>0.46000000834465027</v>
          </cell>
          <cell r="BR115">
            <v>0.18000000715255737</v>
          </cell>
          <cell r="BS115">
            <v>0</v>
          </cell>
          <cell r="BT115">
            <v>0.10999999940395355</v>
          </cell>
          <cell r="CA115">
            <v>54.529998779296875</v>
          </cell>
          <cell r="CB115">
            <v>0</v>
          </cell>
          <cell r="CC115">
            <v>3.440000057220459</v>
          </cell>
          <cell r="CE115">
            <v>16.309999465942383</v>
          </cell>
          <cell r="CF115">
            <v>0.4099999964237213</v>
          </cell>
          <cell r="CG115">
            <v>23.34000015258789</v>
          </cell>
          <cell r="CH115">
            <v>1.7100000381469727</v>
          </cell>
          <cell r="CI115">
            <v>0.14000000059604645</v>
          </cell>
          <cell r="CJ115">
            <v>0.07999999821186066</v>
          </cell>
          <cell r="CK115">
            <v>0</v>
          </cell>
          <cell r="CL115">
            <v>0.07000000029802322</v>
          </cell>
          <cell r="CM115">
            <v>71.83660914593698</v>
          </cell>
          <cell r="CN115">
            <v>69.21803341000856</v>
          </cell>
          <cell r="CO115">
            <v>3.645182821211321</v>
          </cell>
          <cell r="CP115">
            <v>27.136783768780123</v>
          </cell>
          <cell r="CQ115">
            <v>28.959375179385784</v>
          </cell>
          <cell r="CR115">
            <v>1</v>
          </cell>
          <cell r="CS115">
            <v>53.36000061035156</v>
          </cell>
          <cell r="CT115">
            <v>1.0399999618530273</v>
          </cell>
          <cell r="CU115">
            <v>10.369999885559082</v>
          </cell>
          <cell r="CW115">
            <v>7.550000190734863</v>
          </cell>
          <cell r="CX115">
            <v>0.25</v>
          </cell>
          <cell r="CY115">
            <v>10.3100004196167</v>
          </cell>
          <cell r="CZ115">
            <v>11.960000038146973</v>
          </cell>
          <cell r="DA115">
            <v>0.5899999737739563</v>
          </cell>
          <cell r="DB115">
            <v>0.6499999761581421</v>
          </cell>
          <cell r="DC115">
            <v>0</v>
          </cell>
          <cell r="DD115">
            <v>0.05000000074505806</v>
          </cell>
          <cell r="DE115">
            <v>2.119999885559082</v>
          </cell>
        </row>
        <row r="116">
          <cell r="A116">
            <v>277</v>
          </cell>
          <cell r="B116">
            <v>7187</v>
          </cell>
          <cell r="C116">
            <v>12000</v>
          </cell>
          <cell r="D116">
            <v>12</v>
          </cell>
          <cell r="E116">
            <v>900</v>
          </cell>
          <cell r="F116" t="str">
            <v>NNO</v>
          </cell>
          <cell r="G116" t="str">
            <v>Pt caps</v>
          </cell>
          <cell r="J116">
            <v>4</v>
          </cell>
          <cell r="K116">
            <v>63.36000061035156</v>
          </cell>
          <cell r="L116">
            <v>0.33000001311302185</v>
          </cell>
          <cell r="M116">
            <v>15.420000076293945</v>
          </cell>
          <cell r="O116">
            <v>2.7100000381469727</v>
          </cell>
          <cell r="P116">
            <v>2.7100000381469727</v>
          </cell>
          <cell r="Q116">
            <v>0.07999999821186066</v>
          </cell>
          <cell r="R116">
            <v>0.6399999856948853</v>
          </cell>
          <cell r="S116">
            <v>3.200000047683716</v>
          </cell>
          <cell r="T116">
            <v>1.5800000429153442</v>
          </cell>
          <cell r="U116">
            <v>2.119999885559082</v>
          </cell>
          <cell r="V116">
            <v>0</v>
          </cell>
          <cell r="W116">
            <v>0.009999999776482582</v>
          </cell>
          <cell r="X116">
            <v>-1</v>
          </cell>
          <cell r="Y116">
            <v>4.234375154250305</v>
          </cell>
          <cell r="Z116">
            <v>0.2075226998606349</v>
          </cell>
          <cell r="AA116">
            <v>3.6999999284744263</v>
          </cell>
          <cell r="AB116">
            <v>0.28297872599458845</v>
          </cell>
          <cell r="AC116">
            <v>0.3843971711314125</v>
          </cell>
          <cell r="AD116">
            <v>0.29624265060083266</v>
          </cell>
          <cell r="CS116">
            <v>47.79999923706055</v>
          </cell>
          <cell r="CT116">
            <v>1.8899999856948853</v>
          </cell>
          <cell r="CU116">
            <v>13.819999694824219</v>
          </cell>
          <cell r="CW116">
            <v>15.029999732971191</v>
          </cell>
          <cell r="CX116">
            <v>0.23000000417232513</v>
          </cell>
          <cell r="CY116">
            <v>9.149999618530273</v>
          </cell>
          <cell r="CZ116">
            <v>8.960000038146973</v>
          </cell>
          <cell r="DA116">
            <v>2.1600000858306885</v>
          </cell>
          <cell r="DB116">
            <v>0.7599999904632568</v>
          </cell>
          <cell r="DC116">
            <v>0</v>
          </cell>
          <cell r="DD116">
            <v>0</v>
          </cell>
          <cell r="DE116">
            <v>2.109999895095825</v>
          </cell>
        </row>
        <row r="117">
          <cell r="A117">
            <v>284</v>
          </cell>
          <cell r="B117">
            <v>7288</v>
          </cell>
          <cell r="C117">
            <v>15000</v>
          </cell>
          <cell r="D117">
            <v>15</v>
          </cell>
          <cell r="E117">
            <v>925</v>
          </cell>
          <cell r="F117" t="str">
            <v>QFM*</v>
          </cell>
          <cell r="G117" t="str">
            <v>Pt caps</v>
          </cell>
          <cell r="J117">
            <v>120</v>
          </cell>
          <cell r="K117">
            <v>69.48999786376953</v>
          </cell>
          <cell r="L117">
            <v>0.25999999046325684</v>
          </cell>
          <cell r="M117">
            <v>16.709999084472656</v>
          </cell>
          <cell r="O117">
            <v>1.350000023841858</v>
          </cell>
          <cell r="P117">
            <v>1.350000023841858</v>
          </cell>
          <cell r="Q117">
            <v>0</v>
          </cell>
          <cell r="R117">
            <v>0.3499999940395355</v>
          </cell>
          <cell r="S117">
            <v>1.5199999809265137</v>
          </cell>
          <cell r="T117">
            <v>4.480000019073486</v>
          </cell>
          <cell r="U117">
            <v>5.849999904632568</v>
          </cell>
          <cell r="V117">
            <v>0</v>
          </cell>
          <cell r="W117">
            <v>0</v>
          </cell>
          <cell r="X117">
            <v>-1</v>
          </cell>
          <cell r="Y117">
            <v>3.857142990949205</v>
          </cell>
          <cell r="Z117">
            <v>0.09096349875560049</v>
          </cell>
          <cell r="AA117">
            <v>10.329999923706055</v>
          </cell>
          <cell r="AB117">
            <v>0.08520365843203886</v>
          </cell>
          <cell r="AC117">
            <v>0.11221945389832773</v>
          </cell>
          <cell r="AD117">
            <v>0.3160583591401209</v>
          </cell>
          <cell r="BI117">
            <v>50.52000045776367</v>
          </cell>
          <cell r="BJ117">
            <v>0.8600000143051147</v>
          </cell>
          <cell r="BK117">
            <v>7.650000095367432</v>
          </cell>
          <cell r="BM117">
            <v>10.40999984741211</v>
          </cell>
          <cell r="BN117">
            <v>0</v>
          </cell>
          <cell r="BO117">
            <v>11.229999542236328</v>
          </cell>
          <cell r="BP117">
            <v>18.229999542236328</v>
          </cell>
          <cell r="BQ117">
            <v>1.4199999570846558</v>
          </cell>
          <cell r="CS117">
            <v>43.150001525878906</v>
          </cell>
          <cell r="CT117">
            <v>1.4800000190734863</v>
          </cell>
          <cell r="CU117">
            <v>12.239999771118164</v>
          </cell>
          <cell r="CW117">
            <v>15.90999984741211</v>
          </cell>
          <cell r="CX117">
            <v>0.23999999463558197</v>
          </cell>
          <cell r="CY117">
            <v>10.920000076293945</v>
          </cell>
          <cell r="CZ117">
            <v>11.680000305175781</v>
          </cell>
          <cell r="DA117">
            <v>1.5700000524520874</v>
          </cell>
          <cell r="DB117">
            <v>0.8199999928474426</v>
          </cell>
          <cell r="GL117">
            <v>39.27000045776367</v>
          </cell>
          <cell r="GM117">
            <v>1.190000057220459</v>
          </cell>
          <cell r="GN117">
            <v>20.350000381469727</v>
          </cell>
          <cell r="GO117">
            <v>21.510000228881836</v>
          </cell>
          <cell r="GP117">
            <v>0.6499999761581421</v>
          </cell>
          <cell r="GQ117">
            <v>7.420000076293945</v>
          </cell>
          <cell r="GR117">
            <v>9.489999771118164</v>
          </cell>
          <cell r="GW117">
            <v>1</v>
          </cell>
        </row>
        <row r="118">
          <cell r="A118">
            <v>284</v>
          </cell>
          <cell r="B118">
            <v>7289</v>
          </cell>
          <cell r="C118">
            <v>15000</v>
          </cell>
          <cell r="D118">
            <v>15</v>
          </cell>
          <cell r="E118">
            <v>950</v>
          </cell>
          <cell r="F118" t="str">
            <v>QFM*</v>
          </cell>
          <cell r="G118" t="str">
            <v>Pt caps</v>
          </cell>
          <cell r="J118">
            <v>24</v>
          </cell>
          <cell r="K118">
            <v>70.08999633789062</v>
          </cell>
          <cell r="L118">
            <v>0.5400000214576721</v>
          </cell>
          <cell r="M118">
            <v>16.100000381469727</v>
          </cell>
          <cell r="O118">
            <v>2.380000114440918</v>
          </cell>
          <cell r="P118">
            <v>2.380000114440918</v>
          </cell>
          <cell r="Q118">
            <v>0</v>
          </cell>
          <cell r="R118">
            <v>0.6899999976158142</v>
          </cell>
          <cell r="S118">
            <v>2.5199999809265137</v>
          </cell>
          <cell r="T118">
            <v>4.639999866485596</v>
          </cell>
          <cell r="U118">
            <v>3.049999952316284</v>
          </cell>
          <cell r="V118">
            <v>0</v>
          </cell>
          <cell r="W118">
            <v>0</v>
          </cell>
          <cell r="X118">
            <v>-1</v>
          </cell>
          <cell r="Y118">
            <v>3.449275540093669</v>
          </cell>
          <cell r="Z118">
            <v>0.15652173423715593</v>
          </cell>
          <cell r="AA118">
            <v>7.68999981880188</v>
          </cell>
          <cell r="AB118">
            <v>0.17472119581010587</v>
          </cell>
          <cell r="AC118">
            <v>0.2211896031351556</v>
          </cell>
          <cell r="AD118">
            <v>0.3406984627310066</v>
          </cell>
          <cell r="AS118">
            <v>54.77000045776367</v>
          </cell>
          <cell r="AT118">
            <v>0</v>
          </cell>
          <cell r="AU118">
            <v>27.93000030517578</v>
          </cell>
          <cell r="AW118">
            <v>0.4300000071525574</v>
          </cell>
          <cell r="AX118">
            <v>0</v>
          </cell>
          <cell r="AY118">
            <v>0</v>
          </cell>
          <cell r="AZ118">
            <v>10.979999542236328</v>
          </cell>
          <cell r="BA118">
            <v>5.179999828338623</v>
          </cell>
          <cell r="BB118">
            <v>0.25</v>
          </cell>
          <cell r="BE118">
            <v>53.16811371286268</v>
          </cell>
          <cell r="BF118">
            <v>45.390514433020634</v>
          </cell>
          <cell r="BG118">
            <v>1.4413718541166887</v>
          </cell>
          <cell r="BH118">
            <v>1</v>
          </cell>
          <cell r="BI118">
            <v>50.650001525878906</v>
          </cell>
          <cell r="BJ118">
            <v>0.7400000095367432</v>
          </cell>
          <cell r="BK118">
            <v>5.900000095367432</v>
          </cell>
          <cell r="BM118">
            <v>13.5</v>
          </cell>
          <cell r="BN118">
            <v>0</v>
          </cell>
          <cell r="BO118">
            <v>12.5</v>
          </cell>
          <cell r="BP118">
            <v>15.899999618530273</v>
          </cell>
          <cell r="BQ118">
            <v>0.8999999761581421</v>
          </cell>
          <cell r="BU118">
            <v>62.26990036815941</v>
          </cell>
          <cell r="BV118">
            <v>39.67909137898478</v>
          </cell>
          <cell r="BW118">
            <v>36.278858414114374</v>
          </cell>
          <cell r="BX118">
            <v>24.04205020690086</v>
          </cell>
          <cell r="BY118">
            <v>42.181479413958044</v>
          </cell>
          <cell r="BZ118">
            <v>1</v>
          </cell>
          <cell r="CS118">
            <v>42.88999938964844</v>
          </cell>
          <cell r="CT118">
            <v>1.4299999475479126</v>
          </cell>
          <cell r="CU118">
            <v>12.289999961853027</v>
          </cell>
          <cell r="CW118">
            <v>15.510000228881836</v>
          </cell>
          <cell r="CX118">
            <v>0.25999999046325684</v>
          </cell>
          <cell r="CY118">
            <v>10.600000381469727</v>
          </cell>
          <cell r="CZ118">
            <v>11.579999923706055</v>
          </cell>
          <cell r="DA118">
            <v>1.6100000143051147</v>
          </cell>
          <cell r="DB118">
            <v>0.8100000023841858</v>
          </cell>
          <cell r="GL118">
            <v>39.0099983215332</v>
          </cell>
          <cell r="GM118">
            <v>1.4199999570846558</v>
          </cell>
          <cell r="GN118">
            <v>21.149999618530273</v>
          </cell>
          <cell r="GO118">
            <v>22.239999771118164</v>
          </cell>
          <cell r="GP118">
            <v>0.4099999964237213</v>
          </cell>
          <cell r="GQ118">
            <v>8.40999984741211</v>
          </cell>
          <cell r="GR118">
            <v>7.519999980926514</v>
          </cell>
          <cell r="GW118">
            <v>1</v>
          </cell>
        </row>
        <row r="119">
          <cell r="A119">
            <v>284</v>
          </cell>
          <cell r="B119">
            <v>7290</v>
          </cell>
          <cell r="C119">
            <v>15000</v>
          </cell>
          <cell r="D119">
            <v>15</v>
          </cell>
          <cell r="E119">
            <v>950</v>
          </cell>
          <cell r="F119" t="str">
            <v>QFM*</v>
          </cell>
          <cell r="G119" t="str">
            <v>Pt caps</v>
          </cell>
          <cell r="J119">
            <v>216</v>
          </cell>
          <cell r="K119">
            <v>67.55999755859375</v>
          </cell>
          <cell r="L119">
            <v>0.6299999952316284</v>
          </cell>
          <cell r="M119">
            <v>17.639999389648438</v>
          </cell>
          <cell r="O119">
            <v>2.369999885559082</v>
          </cell>
          <cell r="P119">
            <v>2.369999885559082</v>
          </cell>
          <cell r="Q119">
            <v>0</v>
          </cell>
          <cell r="R119">
            <v>0.7400000095367432</v>
          </cell>
          <cell r="S119">
            <v>2.3499999046325684</v>
          </cell>
          <cell r="T119">
            <v>5.630000114440918</v>
          </cell>
          <cell r="U119">
            <v>3.0899999141693115</v>
          </cell>
          <cell r="V119">
            <v>0</v>
          </cell>
          <cell r="W119">
            <v>0</v>
          </cell>
          <cell r="X119">
            <v>-1</v>
          </cell>
          <cell r="Y119">
            <v>3.2027025067780146</v>
          </cell>
          <cell r="Z119">
            <v>0.13321995385167662</v>
          </cell>
          <cell r="AA119">
            <v>8.72000002861023</v>
          </cell>
          <cell r="AB119">
            <v>0.16272189050980382</v>
          </cell>
          <cell r="AC119">
            <v>0.20033811503327703</v>
          </cell>
          <cell r="AD119">
            <v>0.3575499606911927</v>
          </cell>
          <cell r="BI119">
            <v>51.54999923706055</v>
          </cell>
          <cell r="BJ119">
            <v>1.1100000143051147</v>
          </cell>
          <cell r="BK119">
            <v>8.100000381469727</v>
          </cell>
          <cell r="BM119">
            <v>7.53000020980835</v>
          </cell>
          <cell r="BN119">
            <v>0</v>
          </cell>
          <cell r="BO119">
            <v>10.529999732971191</v>
          </cell>
          <cell r="BP119">
            <v>18.709999084472656</v>
          </cell>
          <cell r="BQ119">
            <v>2.25</v>
          </cell>
          <cell r="CS119">
            <v>42.5</v>
          </cell>
          <cell r="CT119">
            <v>1.5</v>
          </cell>
          <cell r="CU119">
            <v>13.050000190734863</v>
          </cell>
          <cell r="CW119">
            <v>15.649999618530273</v>
          </cell>
          <cell r="CX119">
            <v>0</v>
          </cell>
          <cell r="CY119">
            <v>11.699999809265137</v>
          </cell>
          <cell r="CZ119">
            <v>11.699999809265137</v>
          </cell>
          <cell r="DA119">
            <v>1.5499999523162842</v>
          </cell>
          <cell r="DB119">
            <v>0.8100000023841858</v>
          </cell>
          <cell r="GL119">
            <v>39.40999984741211</v>
          </cell>
          <cell r="GM119">
            <v>1.1799999475479126</v>
          </cell>
          <cell r="GN119">
            <v>20.75</v>
          </cell>
          <cell r="GO119">
            <v>21.360000610351562</v>
          </cell>
          <cell r="GP119">
            <v>0.5199999809265137</v>
          </cell>
          <cell r="GQ119">
            <v>7.46999979019165</v>
          </cell>
          <cell r="GR119">
            <v>9.199999809265137</v>
          </cell>
          <cell r="GW119">
            <v>1</v>
          </cell>
        </row>
        <row r="120">
          <cell r="A120">
            <v>284</v>
          </cell>
          <cell r="B120">
            <v>7291</v>
          </cell>
          <cell r="C120">
            <v>15000</v>
          </cell>
          <cell r="D120">
            <v>15</v>
          </cell>
          <cell r="E120">
            <v>950</v>
          </cell>
          <cell r="F120" t="str">
            <v>ND</v>
          </cell>
          <cell r="G120" t="str">
            <v>Au caps</v>
          </cell>
          <cell r="J120">
            <v>144</v>
          </cell>
          <cell r="K120">
            <v>66.36000061035156</v>
          </cell>
          <cell r="L120">
            <v>0.6100000143051147</v>
          </cell>
          <cell r="M120">
            <v>18.010000228881836</v>
          </cell>
          <cell r="O120">
            <v>3.130000114440918</v>
          </cell>
          <cell r="P120">
            <v>3.130000114440918</v>
          </cell>
          <cell r="Q120">
            <v>0</v>
          </cell>
          <cell r="R120">
            <v>0.8500000238418579</v>
          </cell>
          <cell r="S120">
            <v>3.359999895095825</v>
          </cell>
          <cell r="T120">
            <v>5.179999828338623</v>
          </cell>
          <cell r="U120">
            <v>2.509999990463257</v>
          </cell>
          <cell r="V120">
            <v>0</v>
          </cell>
          <cell r="W120">
            <v>0</v>
          </cell>
          <cell r="X120">
            <v>-1</v>
          </cell>
          <cell r="Y120">
            <v>3.6823529725256257</v>
          </cell>
          <cell r="Z120">
            <v>0.18656301234841424</v>
          </cell>
          <cell r="AA120">
            <v>7.68999981880188</v>
          </cell>
          <cell r="AB120">
            <v>0.20694088174320957</v>
          </cell>
          <cell r="AC120">
            <v>0.2682090939118426</v>
          </cell>
          <cell r="AD120">
            <v>0.32616741284392886</v>
          </cell>
          <cell r="BI120">
            <v>50.70000076293945</v>
          </cell>
          <cell r="BJ120">
            <v>0.8899999856948853</v>
          </cell>
          <cell r="BK120">
            <v>8.869999885559082</v>
          </cell>
          <cell r="BM120">
            <v>8.960000038146973</v>
          </cell>
          <cell r="BN120">
            <v>0</v>
          </cell>
          <cell r="BO120">
            <v>11.920000076293945</v>
          </cell>
          <cell r="BP120">
            <v>16.15999984741211</v>
          </cell>
          <cell r="BQ120">
            <v>2.75</v>
          </cell>
          <cell r="CS120">
            <v>42.86000061035156</v>
          </cell>
          <cell r="CT120">
            <v>1.5499999523162842</v>
          </cell>
          <cell r="CU120">
            <v>12.3100004196167</v>
          </cell>
          <cell r="CW120">
            <v>15.699999809265137</v>
          </cell>
          <cell r="CX120">
            <v>0.2800000011920929</v>
          </cell>
          <cell r="CY120">
            <v>10.770000457763672</v>
          </cell>
          <cell r="CZ120">
            <v>11.600000381469727</v>
          </cell>
          <cell r="DA120">
            <v>1.659999966621399</v>
          </cell>
          <cell r="DB120">
            <v>0.8199999928474426</v>
          </cell>
          <cell r="GL120">
            <v>39.15999984741211</v>
          </cell>
          <cell r="GM120">
            <v>1.2400000095367432</v>
          </cell>
          <cell r="GN120">
            <v>20.799999237060547</v>
          </cell>
          <cell r="GO120">
            <v>20.8700008392334</v>
          </cell>
          <cell r="GP120">
            <v>0.6200000047683716</v>
          </cell>
          <cell r="GQ120">
            <v>8.75</v>
          </cell>
          <cell r="GR120">
            <v>8.510000228881836</v>
          </cell>
          <cell r="GW120">
            <v>1</v>
          </cell>
        </row>
        <row r="121">
          <cell r="A121">
            <v>284</v>
          </cell>
          <cell r="B121">
            <v>7292</v>
          </cell>
          <cell r="C121">
            <v>15000</v>
          </cell>
          <cell r="D121">
            <v>15</v>
          </cell>
          <cell r="E121">
            <v>975</v>
          </cell>
          <cell r="F121" t="str">
            <v>QFM*</v>
          </cell>
          <cell r="G121" t="str">
            <v>Pt caps</v>
          </cell>
          <cell r="J121">
            <v>24</v>
          </cell>
          <cell r="K121">
            <v>68.0999984741211</v>
          </cell>
          <cell r="L121">
            <v>0.800000011920929</v>
          </cell>
          <cell r="M121">
            <v>17.079999923706055</v>
          </cell>
          <cell r="O121">
            <v>2.9800000190734863</v>
          </cell>
          <cell r="P121">
            <v>2.9800000190734863</v>
          </cell>
          <cell r="Q121">
            <v>0</v>
          </cell>
          <cell r="R121">
            <v>0.9200000166893005</v>
          </cell>
          <cell r="S121">
            <v>2.869999885559082</v>
          </cell>
          <cell r="T121">
            <v>4.650000095367432</v>
          </cell>
          <cell r="U121">
            <v>2.8399999141693115</v>
          </cell>
          <cell r="V121">
            <v>0</v>
          </cell>
          <cell r="W121">
            <v>0</v>
          </cell>
          <cell r="X121">
            <v>-1</v>
          </cell>
          <cell r="Y121">
            <v>3.2391303967550713</v>
          </cell>
          <cell r="Z121">
            <v>0.16803278093553664</v>
          </cell>
          <cell r="AA121">
            <v>7.490000009536743</v>
          </cell>
          <cell r="AB121">
            <v>0.21158911471827535</v>
          </cell>
          <cell r="AC121">
            <v>0.26163301204755346</v>
          </cell>
          <cell r="AD121">
            <v>0.3549561902839461</v>
          </cell>
          <cell r="AS121">
            <v>54.599998474121094</v>
          </cell>
          <cell r="AT121">
            <v>0</v>
          </cell>
          <cell r="AU121">
            <v>28.600000381469727</v>
          </cell>
          <cell r="AW121">
            <v>0.44999998807907104</v>
          </cell>
          <cell r="AX121">
            <v>0</v>
          </cell>
          <cell r="AY121">
            <v>0</v>
          </cell>
          <cell r="AZ121">
            <v>10.600000381469727</v>
          </cell>
          <cell r="BA121">
            <v>5.5</v>
          </cell>
          <cell r="BB121">
            <v>0.20000000298023224</v>
          </cell>
          <cell r="BE121">
            <v>50.98355134514008</v>
          </cell>
          <cell r="BF121">
            <v>47.8710905251697</v>
          </cell>
          <cell r="BG121">
            <v>1.1453581296902229</v>
          </cell>
          <cell r="BH121">
            <v>1</v>
          </cell>
          <cell r="BI121">
            <v>49.81999969482422</v>
          </cell>
          <cell r="BJ121">
            <v>0.8199999928474426</v>
          </cell>
          <cell r="BK121">
            <v>6.699999809265137</v>
          </cell>
          <cell r="BM121">
            <v>12.300000190734863</v>
          </cell>
          <cell r="BN121">
            <v>0.2800000011920929</v>
          </cell>
          <cell r="BO121">
            <v>12.229999542236328</v>
          </cell>
          <cell r="BP121">
            <v>18.1299991607666</v>
          </cell>
          <cell r="BQ121">
            <v>1.340000033378601</v>
          </cell>
          <cell r="BU121">
            <v>63.928764688721195</v>
          </cell>
          <cell r="BV121">
            <v>38.02575263502061</v>
          </cell>
          <cell r="BW121">
            <v>40.51855558264931</v>
          </cell>
          <cell r="BX121">
            <v>21.455691782330074</v>
          </cell>
          <cell r="BY121">
            <v>41.71496957365473</v>
          </cell>
          <cell r="BZ121">
            <v>1</v>
          </cell>
          <cell r="CS121">
            <v>42.5099983215332</v>
          </cell>
          <cell r="CT121">
            <v>1.5</v>
          </cell>
          <cell r="CU121">
            <v>12.109999656677246</v>
          </cell>
          <cell r="CW121">
            <v>15.869999885559082</v>
          </cell>
          <cell r="CX121">
            <v>0.23999999463558197</v>
          </cell>
          <cell r="CY121">
            <v>10.670000076293945</v>
          </cell>
          <cell r="CZ121">
            <v>11.510000228881836</v>
          </cell>
          <cell r="DA121">
            <v>1.6399999856948853</v>
          </cell>
          <cell r="DB121">
            <v>0.8299999833106995</v>
          </cell>
          <cell r="GL121">
            <v>38.63999938964844</v>
          </cell>
          <cell r="GM121">
            <v>1.9299999475479126</v>
          </cell>
          <cell r="GN121">
            <v>20.950000762939453</v>
          </cell>
          <cell r="GO121">
            <v>22.18000030517578</v>
          </cell>
          <cell r="GP121">
            <v>0.41999998688697815</v>
          </cell>
          <cell r="GQ121">
            <v>8.729999542236328</v>
          </cell>
          <cell r="GR121">
            <v>7.239999771118164</v>
          </cell>
          <cell r="GW121">
            <v>1</v>
          </cell>
        </row>
        <row r="122">
          <cell r="A122">
            <v>284</v>
          </cell>
          <cell r="B122">
            <v>7293</v>
          </cell>
          <cell r="C122">
            <v>15000</v>
          </cell>
          <cell r="D122">
            <v>15</v>
          </cell>
          <cell r="E122">
            <v>975</v>
          </cell>
          <cell r="F122" t="str">
            <v>QFM*</v>
          </cell>
          <cell r="G122" t="str">
            <v>Pt caps</v>
          </cell>
          <cell r="J122">
            <v>96</v>
          </cell>
          <cell r="K122">
            <v>65.29000091552734</v>
          </cell>
          <cell r="L122">
            <v>0.7599999904632568</v>
          </cell>
          <cell r="M122">
            <v>18.530000686645508</v>
          </cell>
          <cell r="O122">
            <v>2.8499999046325684</v>
          </cell>
          <cell r="P122">
            <v>2.8499999046325684</v>
          </cell>
          <cell r="Q122">
            <v>0</v>
          </cell>
          <cell r="R122">
            <v>0.7200000286102295</v>
          </cell>
          <cell r="S122">
            <v>2.630000114440918</v>
          </cell>
          <cell r="T122">
            <v>6.489999771118164</v>
          </cell>
          <cell r="U122">
            <v>2.7300000190734863</v>
          </cell>
          <cell r="V122">
            <v>0</v>
          </cell>
          <cell r="W122">
            <v>0</v>
          </cell>
          <cell r="X122">
            <v>-1</v>
          </cell>
          <cell r="Y122">
            <v>3.958333043588544</v>
          </cell>
          <cell r="Z122">
            <v>0.14193200307522644</v>
          </cell>
          <cell r="AA122">
            <v>9.21999979019165</v>
          </cell>
          <cell r="AB122">
            <v>0.16770914990688718</v>
          </cell>
          <cell r="AC122">
            <v>0.22283033356213935</v>
          </cell>
          <cell r="AD122">
            <v>0.31048733527785627</v>
          </cell>
          <cell r="AS122">
            <v>54.599998474121094</v>
          </cell>
          <cell r="AT122">
            <v>0</v>
          </cell>
          <cell r="AU122">
            <v>28.5</v>
          </cell>
          <cell r="AW122">
            <v>0.5799999833106995</v>
          </cell>
          <cell r="AX122">
            <v>0</v>
          </cell>
          <cell r="AY122">
            <v>0</v>
          </cell>
          <cell r="AZ122">
            <v>10.550000190734863</v>
          </cell>
          <cell r="BA122">
            <v>6</v>
          </cell>
          <cell r="BB122">
            <v>0.20000000298023224</v>
          </cell>
          <cell r="BE122">
            <v>48.739185486138275</v>
          </cell>
          <cell r="BF122">
            <v>50.16068732118856</v>
          </cell>
          <cell r="BG122">
            <v>1.1001271926731633</v>
          </cell>
          <cell r="BH122">
            <v>1</v>
          </cell>
          <cell r="BI122">
            <v>50.38999938964844</v>
          </cell>
          <cell r="BJ122">
            <v>1.0199999809265137</v>
          </cell>
          <cell r="BK122">
            <v>8.199999809265137</v>
          </cell>
          <cell r="BM122">
            <v>9.300000190734863</v>
          </cell>
          <cell r="BN122">
            <v>0</v>
          </cell>
          <cell r="BO122">
            <v>10.979999542236328</v>
          </cell>
          <cell r="BP122">
            <v>18.440000534057617</v>
          </cell>
          <cell r="BQ122">
            <v>1.4700000286102295</v>
          </cell>
          <cell r="BU122">
            <v>67.7879099252319</v>
          </cell>
          <cell r="BV122">
            <v>37.28080770874465</v>
          </cell>
          <cell r="BW122">
            <v>45.00375103781146</v>
          </cell>
          <cell r="BX122">
            <v>17.715441253443885</v>
          </cell>
          <cell r="BY122">
            <v>40.21731677234962</v>
          </cell>
          <cell r="BZ122">
            <v>1</v>
          </cell>
          <cell r="CS122">
            <v>42.2599983215332</v>
          </cell>
          <cell r="CT122">
            <v>1.6699999570846558</v>
          </cell>
          <cell r="CU122">
            <v>12.210000038146973</v>
          </cell>
          <cell r="CW122">
            <v>15.220000267028809</v>
          </cell>
          <cell r="CX122">
            <v>0</v>
          </cell>
          <cell r="CY122">
            <v>11.170000076293945</v>
          </cell>
          <cell r="CZ122">
            <v>11.399999618530273</v>
          </cell>
          <cell r="DA122">
            <v>1.7100000381469727</v>
          </cell>
          <cell r="DB122">
            <v>1.2100000381469727</v>
          </cell>
          <cell r="GL122">
            <v>39.709999084472656</v>
          </cell>
          <cell r="GM122">
            <v>1.0700000524520874</v>
          </cell>
          <cell r="GN122">
            <v>21.700000762939453</v>
          </cell>
          <cell r="GO122">
            <v>20.06999969482422</v>
          </cell>
          <cell r="GP122">
            <v>0.4399999976158142</v>
          </cell>
          <cell r="GQ122">
            <v>8.729999542236328</v>
          </cell>
          <cell r="GR122">
            <v>8.890000343322754</v>
          </cell>
          <cell r="GW122">
            <v>1</v>
          </cell>
        </row>
        <row r="123">
          <cell r="A123">
            <v>284</v>
          </cell>
          <cell r="B123">
            <v>7294</v>
          </cell>
          <cell r="C123">
            <v>15000</v>
          </cell>
          <cell r="D123">
            <v>15</v>
          </cell>
          <cell r="E123">
            <v>1025</v>
          </cell>
          <cell r="F123" t="str">
            <v>QFM*</v>
          </cell>
          <cell r="G123" t="str">
            <v>Pt caps</v>
          </cell>
          <cell r="J123">
            <v>72</v>
          </cell>
          <cell r="K123">
            <v>61.66999816894531</v>
          </cell>
          <cell r="L123">
            <v>1.0499999523162842</v>
          </cell>
          <cell r="M123">
            <v>19.020000457763672</v>
          </cell>
          <cell r="O123">
            <v>4.75</v>
          </cell>
          <cell r="P123">
            <v>4.75</v>
          </cell>
          <cell r="Q123">
            <v>0</v>
          </cell>
          <cell r="R123">
            <v>1.159999966621399</v>
          </cell>
          <cell r="S123">
            <v>3.069999933242798</v>
          </cell>
          <cell r="T123">
            <v>6.539999961853027</v>
          </cell>
          <cell r="U123">
            <v>2.8399999141693115</v>
          </cell>
          <cell r="V123">
            <v>0</v>
          </cell>
          <cell r="W123">
            <v>0</v>
          </cell>
          <cell r="X123">
            <v>-1</v>
          </cell>
          <cell r="Y123">
            <v>4.094827704034156</v>
          </cell>
          <cell r="Z123">
            <v>0.1614090357179603</v>
          </cell>
          <cell r="AA123">
            <v>9.379999876022339</v>
          </cell>
          <cell r="AB123">
            <v>0.23119686088957964</v>
          </cell>
          <cell r="AC123">
            <v>0.3106605656562711</v>
          </cell>
          <cell r="AD123">
            <v>0.30327652006353706</v>
          </cell>
          <cell r="BI123">
            <v>48.400001525878906</v>
          </cell>
          <cell r="BJ123">
            <v>1.1799999475479126</v>
          </cell>
          <cell r="BK123">
            <v>9.100000381469727</v>
          </cell>
          <cell r="BM123">
            <v>10.699999809265137</v>
          </cell>
          <cell r="BN123">
            <v>0.23999999463558197</v>
          </cell>
          <cell r="BO123">
            <v>11.050000190734863</v>
          </cell>
          <cell r="BP123">
            <v>17.5</v>
          </cell>
          <cell r="BQ123">
            <v>1.399999976158142</v>
          </cell>
          <cell r="CS123">
            <v>42.68000030517578</v>
          </cell>
          <cell r="CT123">
            <v>1.9299999475479126</v>
          </cell>
          <cell r="CU123">
            <v>12.90999984741211</v>
          </cell>
          <cell r="CW123">
            <v>13.899999618530273</v>
          </cell>
          <cell r="CX123">
            <v>0</v>
          </cell>
          <cell r="CY123">
            <v>11.319999694824219</v>
          </cell>
          <cell r="CZ123">
            <v>11.109999656677246</v>
          </cell>
          <cell r="DA123">
            <v>2.8299999237060547</v>
          </cell>
          <cell r="DB123">
            <v>0.8199999928474426</v>
          </cell>
          <cell r="GL123">
            <v>38.900001525878906</v>
          </cell>
          <cell r="GM123">
            <v>1.3700000047683716</v>
          </cell>
          <cell r="GN123">
            <v>21.149999618530273</v>
          </cell>
          <cell r="GO123">
            <v>20.25</v>
          </cell>
          <cell r="GP123">
            <v>0.41999998688697815</v>
          </cell>
          <cell r="GQ123">
            <v>8.8100004196167</v>
          </cell>
          <cell r="GR123">
            <v>8.989999771118164</v>
          </cell>
          <cell r="GW123">
            <v>1</v>
          </cell>
        </row>
        <row r="124">
          <cell r="A124">
            <v>284</v>
          </cell>
          <cell r="B124">
            <v>7295</v>
          </cell>
          <cell r="C124">
            <v>15000</v>
          </cell>
          <cell r="D124">
            <v>15</v>
          </cell>
          <cell r="E124">
            <v>1025</v>
          </cell>
          <cell r="F124" t="str">
            <v>QFM*</v>
          </cell>
          <cell r="G124" t="str">
            <v>Pt caps</v>
          </cell>
          <cell r="J124">
            <v>120</v>
          </cell>
          <cell r="K124">
            <v>62.810001373291016</v>
          </cell>
          <cell r="L124">
            <v>1.059999942779541</v>
          </cell>
          <cell r="M124">
            <v>18.360000610351562</v>
          </cell>
          <cell r="O124">
            <v>4.809999942779541</v>
          </cell>
          <cell r="P124">
            <v>4.809999942779541</v>
          </cell>
          <cell r="Q124">
            <v>0</v>
          </cell>
          <cell r="R124">
            <v>1.2899999618530273</v>
          </cell>
          <cell r="S124">
            <v>3.5199999809265137</v>
          </cell>
          <cell r="T124">
            <v>5.53000020980835</v>
          </cell>
          <cell r="U124">
            <v>2.609999895095825</v>
          </cell>
          <cell r="V124">
            <v>0</v>
          </cell>
          <cell r="W124">
            <v>0</v>
          </cell>
          <cell r="X124">
            <v>-1</v>
          </cell>
          <cell r="Y124">
            <v>3.7286822364476593</v>
          </cell>
          <cell r="Z124">
            <v>0.19172112548525191</v>
          </cell>
          <cell r="AA124">
            <v>8.140000104904175</v>
          </cell>
          <cell r="AB124">
            <v>0.259480332216868</v>
          </cell>
          <cell r="AC124">
            <v>0.33778089463189687</v>
          </cell>
          <cell r="AD124">
            <v>0.3234254836791263</v>
          </cell>
          <cell r="BI124">
            <v>48.45000076293945</v>
          </cell>
          <cell r="BJ124">
            <v>1.159999966621399</v>
          </cell>
          <cell r="BK124">
            <v>9.960000038146973</v>
          </cell>
          <cell r="BM124">
            <v>9.829999923706055</v>
          </cell>
          <cell r="BN124">
            <v>0</v>
          </cell>
          <cell r="BO124">
            <v>9.899999618530273</v>
          </cell>
          <cell r="BP124">
            <v>18</v>
          </cell>
          <cell r="BQ124">
            <v>1.9299999475479126</v>
          </cell>
          <cell r="CS124">
            <v>43.2400016784668</v>
          </cell>
          <cell r="CT124">
            <v>1.5099999904632568</v>
          </cell>
          <cell r="CU124">
            <v>12.5</v>
          </cell>
          <cell r="CW124">
            <v>15.600000381469727</v>
          </cell>
          <cell r="CX124">
            <v>0.3400000035762787</v>
          </cell>
          <cell r="CY124">
            <v>11.180000305175781</v>
          </cell>
          <cell r="CZ124">
            <v>11.649999618530273</v>
          </cell>
          <cell r="DA124">
            <v>1.8200000524520874</v>
          </cell>
          <cell r="DB124">
            <v>0.699999988079071</v>
          </cell>
          <cell r="GL124">
            <v>39.34000015258789</v>
          </cell>
          <cell r="GM124">
            <v>0.8700000047683716</v>
          </cell>
          <cell r="GN124">
            <v>21.84000015258789</v>
          </cell>
          <cell r="GO124">
            <v>19.850000381469727</v>
          </cell>
          <cell r="GP124">
            <v>0.44999998807907104</v>
          </cell>
          <cell r="GQ124">
            <v>9.229999542236328</v>
          </cell>
          <cell r="GR124">
            <v>8.430000305175781</v>
          </cell>
          <cell r="GW124">
            <v>1</v>
          </cell>
        </row>
        <row r="125">
          <cell r="A125">
            <v>289</v>
          </cell>
          <cell r="B125">
            <v>7342</v>
          </cell>
          <cell r="C125">
            <v>15000</v>
          </cell>
          <cell r="D125">
            <v>15</v>
          </cell>
          <cell r="E125">
            <v>900</v>
          </cell>
          <cell r="F125" t="str">
            <v>NNO*</v>
          </cell>
          <cell r="G125" t="str">
            <v>Ag ?</v>
          </cell>
          <cell r="J125">
            <v>24.200000762939453</v>
          </cell>
          <cell r="K125">
            <v>64.45999908447266</v>
          </cell>
          <cell r="L125">
            <v>0.6000000238418579</v>
          </cell>
          <cell r="M125">
            <v>17.489999771118164</v>
          </cell>
          <cell r="O125">
            <v>2.259999990463257</v>
          </cell>
          <cell r="P125">
            <v>2.259999990463257</v>
          </cell>
          <cell r="Q125">
            <v>0.029999999329447746</v>
          </cell>
          <cell r="R125">
            <v>1.3899999856948853</v>
          </cell>
          <cell r="S125">
            <v>5.409999847412109</v>
          </cell>
          <cell r="T125">
            <v>6.260000228881836</v>
          </cell>
          <cell r="U125">
            <v>1.0099999904632568</v>
          </cell>
          <cell r="V125">
            <v>0</v>
          </cell>
          <cell r="W125">
            <v>0</v>
          </cell>
          <cell r="X125">
            <v>-1</v>
          </cell>
          <cell r="Y125">
            <v>1.6258992904474336</v>
          </cell>
          <cell r="Z125">
            <v>0.3093196065300028</v>
          </cell>
          <cell r="AA125">
            <v>7.270000219345093</v>
          </cell>
          <cell r="AB125">
            <v>0.23076922489106078</v>
          </cell>
          <cell r="AC125">
            <v>0.20695970238113237</v>
          </cell>
          <cell r="AD125">
            <v>0.5229638240912282</v>
          </cell>
          <cell r="CS125">
            <v>43.43000030517578</v>
          </cell>
          <cell r="CT125">
            <v>1.7000000476837158</v>
          </cell>
          <cell r="CU125">
            <v>14.1899995803833</v>
          </cell>
          <cell r="CW125">
            <v>12.979999542236328</v>
          </cell>
          <cell r="CX125">
            <v>0.18000000715255737</v>
          </cell>
          <cell r="CY125">
            <v>12.539999961853027</v>
          </cell>
          <cell r="CZ125">
            <v>10.239999771118164</v>
          </cell>
          <cell r="DA125">
            <v>2.619999885559082</v>
          </cell>
          <cell r="DB125">
            <v>0.5199999809265137</v>
          </cell>
          <cell r="DC125">
            <v>0</v>
          </cell>
          <cell r="DD125">
            <v>0</v>
          </cell>
          <cell r="DE125">
            <v>2</v>
          </cell>
          <cell r="GX125">
            <v>100</v>
          </cell>
        </row>
        <row r="126">
          <cell r="A126">
            <v>289</v>
          </cell>
          <cell r="B126">
            <v>7343</v>
          </cell>
          <cell r="C126">
            <v>16000</v>
          </cell>
          <cell r="D126">
            <v>16</v>
          </cell>
          <cell r="E126">
            <v>900</v>
          </cell>
          <cell r="F126" t="str">
            <v>NNO*</v>
          </cell>
          <cell r="G126" t="str">
            <v>Ag ?</v>
          </cell>
          <cell r="J126">
            <v>24</v>
          </cell>
          <cell r="K126">
            <v>65.87000274658203</v>
          </cell>
          <cell r="L126">
            <v>0.5699999928474426</v>
          </cell>
          <cell r="M126">
            <v>18.450000762939453</v>
          </cell>
          <cell r="O126">
            <v>5.630000114440918</v>
          </cell>
          <cell r="P126">
            <v>5.630000114440918</v>
          </cell>
          <cell r="Q126">
            <v>0.05999999865889549</v>
          </cell>
          <cell r="R126">
            <v>2.3299999237060547</v>
          </cell>
          <cell r="S126">
            <v>5.03000020980835</v>
          </cell>
          <cell r="T126">
            <v>1.899999976158142</v>
          </cell>
          <cell r="U126">
            <v>0</v>
          </cell>
          <cell r="V126">
            <v>0</v>
          </cell>
          <cell r="W126">
            <v>0</v>
          </cell>
          <cell r="X126">
            <v>-1</v>
          </cell>
          <cell r="Y126">
            <v>2.416309141111878</v>
          </cell>
          <cell r="Z126">
            <v>0.27262872638531915</v>
          </cell>
          <cell r="AA126">
            <v>1.899999976158142</v>
          </cell>
          <cell r="AB126">
            <v>0.5218052711421937</v>
          </cell>
          <cell r="AC126">
            <v>0.5709939255854751</v>
          </cell>
          <cell r="AD126">
            <v>0.4245163755345242</v>
          </cell>
          <cell r="CS126">
            <v>43.619998931884766</v>
          </cell>
          <cell r="CT126">
            <v>1.659999966621399</v>
          </cell>
          <cell r="CU126">
            <v>14.460000038146973</v>
          </cell>
          <cell r="CW126">
            <v>12.760000228881836</v>
          </cell>
          <cell r="CX126">
            <v>0.1899999976158142</v>
          </cell>
          <cell r="CY126">
            <v>12.619999885559082</v>
          </cell>
          <cell r="CZ126">
            <v>10.020000457763672</v>
          </cell>
          <cell r="DA126">
            <v>2.7100000381469727</v>
          </cell>
          <cell r="DB126">
            <v>0.4699999988079071</v>
          </cell>
          <cell r="DC126">
            <v>0</v>
          </cell>
          <cell r="DD126">
            <v>0</v>
          </cell>
          <cell r="DE126">
            <v>2</v>
          </cell>
          <cell r="GX126">
            <v>100</v>
          </cell>
        </row>
        <row r="127">
          <cell r="A127">
            <v>289</v>
          </cell>
          <cell r="B127">
            <v>7346</v>
          </cell>
          <cell r="C127">
            <v>25000</v>
          </cell>
          <cell r="D127">
            <v>25</v>
          </cell>
          <cell r="E127">
            <v>1040</v>
          </cell>
          <cell r="F127" t="str">
            <v>NNO*</v>
          </cell>
          <cell r="G127" t="str">
            <v>Ag ?</v>
          </cell>
          <cell r="J127">
            <v>24</v>
          </cell>
          <cell r="K127">
            <v>63.540000915527344</v>
          </cell>
          <cell r="L127">
            <v>1.809999942779541</v>
          </cell>
          <cell r="M127">
            <v>19.899999618530273</v>
          </cell>
          <cell r="O127">
            <v>2.880000114440918</v>
          </cell>
          <cell r="P127">
            <v>2.880000114440918</v>
          </cell>
          <cell r="Q127">
            <v>0.09000000357627869</v>
          </cell>
          <cell r="R127">
            <v>1.159999966621399</v>
          </cell>
          <cell r="S127">
            <v>7.460000038146973</v>
          </cell>
          <cell r="T127">
            <v>1.2100000381469727</v>
          </cell>
          <cell r="U127">
            <v>1.840000033378601</v>
          </cell>
          <cell r="V127">
            <v>0</v>
          </cell>
          <cell r="W127">
            <v>0</v>
          </cell>
          <cell r="X127">
            <v>-1</v>
          </cell>
          <cell r="Y127">
            <v>2.4827587907861495</v>
          </cell>
          <cell r="Z127">
            <v>0.3748743809623216</v>
          </cell>
          <cell r="AA127">
            <v>3.0500000715255737</v>
          </cell>
          <cell r="AB127">
            <v>0.3667136767116772</v>
          </cell>
          <cell r="AC127">
            <v>0.4062059312353754</v>
          </cell>
          <cell r="AD127">
            <v>0.4179026181272216</v>
          </cell>
          <cell r="BI127">
            <v>52.20000076293945</v>
          </cell>
          <cell r="BJ127">
            <v>0.5199999809265137</v>
          </cell>
          <cell r="BK127">
            <v>2.759999990463257</v>
          </cell>
          <cell r="BM127">
            <v>6.849999904632568</v>
          </cell>
          <cell r="BN127">
            <v>0.11999999731779099</v>
          </cell>
          <cell r="BO127">
            <v>15.609999656677246</v>
          </cell>
          <cell r="BP127">
            <v>21.25</v>
          </cell>
          <cell r="BQ127">
            <v>0.4699999988079071</v>
          </cell>
          <cell r="BR127">
            <v>0.09000000357627869</v>
          </cell>
          <cell r="CS127">
            <v>41.869998931884766</v>
          </cell>
          <cell r="CT127">
            <v>4</v>
          </cell>
          <cell r="CU127">
            <v>13.420000076293945</v>
          </cell>
          <cell r="CW127">
            <v>14.34000015258789</v>
          </cell>
          <cell r="CX127">
            <v>0.1599999964237213</v>
          </cell>
          <cell r="CY127">
            <v>10.5600004196167</v>
          </cell>
          <cell r="CZ127">
            <v>9.84000015258789</v>
          </cell>
          <cell r="DA127">
            <v>2.430000066757202</v>
          </cell>
          <cell r="DB127">
            <v>0.75</v>
          </cell>
          <cell r="DC127">
            <v>0</v>
          </cell>
          <cell r="DD127">
            <v>0</v>
          </cell>
          <cell r="DE127">
            <v>2</v>
          </cell>
          <cell r="GL127">
            <v>40.15999984741211</v>
          </cell>
          <cell r="GM127">
            <v>1.8899999856948853</v>
          </cell>
          <cell r="GN127">
            <v>20.3799991607666</v>
          </cell>
          <cell r="GO127">
            <v>15.90999984741211</v>
          </cell>
          <cell r="GP127">
            <v>0.49000000953674316</v>
          </cell>
          <cell r="GQ127">
            <v>11.40999984741211</v>
          </cell>
          <cell r="GR127">
            <v>10.199999809265137</v>
          </cell>
          <cell r="GS127">
            <v>0.03999999910593033</v>
          </cell>
          <cell r="GT127">
            <v>0.07999999821186066</v>
          </cell>
          <cell r="GW127">
            <v>1</v>
          </cell>
          <cell r="GX127">
            <v>100</v>
          </cell>
        </row>
        <row r="128">
          <cell r="A128">
            <v>290</v>
          </cell>
          <cell r="B128">
            <v>7348</v>
          </cell>
          <cell r="C128">
            <v>10500</v>
          </cell>
          <cell r="D128">
            <v>10.5</v>
          </cell>
          <cell r="E128">
            <v>775</v>
          </cell>
          <cell r="F128" t="str">
            <v>ND</v>
          </cell>
          <cell r="G128" t="str">
            <v>Ag? caps</v>
          </cell>
          <cell r="J128">
            <v>45</v>
          </cell>
          <cell r="K128">
            <v>78.31999969482422</v>
          </cell>
          <cell r="L128">
            <v>0.05999999865889549</v>
          </cell>
          <cell r="M128">
            <v>14.449999809265137</v>
          </cell>
          <cell r="O128">
            <v>1.309999942779541</v>
          </cell>
          <cell r="P128">
            <v>1.309999942779541</v>
          </cell>
          <cell r="Q128">
            <v>0</v>
          </cell>
          <cell r="R128">
            <v>0.5400000214576721</v>
          </cell>
          <cell r="S128">
            <v>1.2200000286102295</v>
          </cell>
          <cell r="T128">
            <v>2.3499999046325684</v>
          </cell>
          <cell r="U128">
            <v>1.7400000095367432</v>
          </cell>
          <cell r="V128">
            <v>0</v>
          </cell>
          <cell r="W128">
            <v>0</v>
          </cell>
          <cell r="X128">
            <v>-1</v>
          </cell>
          <cell r="Y128">
            <v>2.4259257235644855</v>
          </cell>
          <cell r="Z128">
            <v>0.08442906883832502</v>
          </cell>
          <cell r="AA128">
            <v>4.0899999141693115</v>
          </cell>
          <cell r="AB128">
            <v>0.20117845409249663</v>
          </cell>
          <cell r="AC128">
            <v>0.22053871542013634</v>
          </cell>
          <cell r="AD128">
            <v>0.42354630763649276</v>
          </cell>
          <cell r="CS128">
            <v>50.86000061035156</v>
          </cell>
          <cell r="CT128">
            <v>0.5600000023841858</v>
          </cell>
          <cell r="CU128">
            <v>8.9399995803833</v>
          </cell>
          <cell r="CW128">
            <v>13.779999732971191</v>
          </cell>
          <cell r="CX128">
            <v>0.12999999523162842</v>
          </cell>
          <cell r="CY128">
            <v>13.130000114440918</v>
          </cell>
          <cell r="CZ128">
            <v>7.909999847412109</v>
          </cell>
          <cell r="DA128">
            <v>2.9800000190734863</v>
          </cell>
          <cell r="DB128">
            <v>0.23999999463558197</v>
          </cell>
          <cell r="DC128">
            <v>0</v>
          </cell>
          <cell r="DD128">
            <v>0</v>
          </cell>
        </row>
        <row r="129">
          <cell r="A129">
            <v>290</v>
          </cell>
          <cell r="B129">
            <v>7349</v>
          </cell>
          <cell r="C129">
            <v>10400</v>
          </cell>
          <cell r="D129">
            <v>10.4</v>
          </cell>
          <cell r="E129">
            <v>775</v>
          </cell>
          <cell r="F129" t="str">
            <v>ND</v>
          </cell>
          <cell r="G129" t="str">
            <v>Ag? caps</v>
          </cell>
          <cell r="J129">
            <v>611</v>
          </cell>
          <cell r="K129">
            <v>75.2300033569336</v>
          </cell>
          <cell r="L129">
            <v>0.07000000029802322</v>
          </cell>
          <cell r="M129">
            <v>16.649999618530273</v>
          </cell>
          <cell r="O129">
            <v>1.0399999618530273</v>
          </cell>
          <cell r="P129">
            <v>1.0399999618530273</v>
          </cell>
          <cell r="Q129">
            <v>0</v>
          </cell>
          <cell r="R129">
            <v>0.38999998569488525</v>
          </cell>
          <cell r="S129">
            <v>2.869999885559082</v>
          </cell>
          <cell r="T129">
            <v>3.009999990463257</v>
          </cell>
          <cell r="U129">
            <v>0.7300000190734863</v>
          </cell>
          <cell r="V129">
            <v>0</v>
          </cell>
          <cell r="W129">
            <v>0</v>
          </cell>
          <cell r="X129">
            <v>-1</v>
          </cell>
          <cell r="Y129">
            <v>2.6666666666666665</v>
          </cell>
          <cell r="Z129">
            <v>0.17237236944828366</v>
          </cell>
          <cell r="AA129">
            <v>3.740000009536743</v>
          </cell>
          <cell r="AB129">
            <v>0.1760154688926815</v>
          </cell>
          <cell r="AC129">
            <v>0.20116053587735028</v>
          </cell>
          <cell r="AD129">
            <v>0.40062821775737406</v>
          </cell>
          <cell r="AS129">
            <v>58.02000045776367</v>
          </cell>
          <cell r="AT129">
            <v>0</v>
          </cell>
          <cell r="AU129">
            <v>26.469999313354492</v>
          </cell>
          <cell r="AW129">
            <v>0.18000000715255737</v>
          </cell>
          <cell r="AX129">
            <v>0</v>
          </cell>
          <cell r="AY129">
            <v>0</v>
          </cell>
          <cell r="AZ129">
            <v>8.1899995803833</v>
          </cell>
          <cell r="BA129">
            <v>6.809999942779541</v>
          </cell>
          <cell r="BB129">
            <v>0.05999999865889549</v>
          </cell>
          <cell r="BC129">
            <v>0</v>
          </cell>
          <cell r="BD129">
            <v>0</v>
          </cell>
          <cell r="BE129">
            <v>39.78639705427939</v>
          </cell>
          <cell r="BF129">
            <v>59.86655532492323</v>
          </cell>
          <cell r="BG129">
            <v>0.34704762079737606</v>
          </cell>
          <cell r="BH129">
            <v>1</v>
          </cell>
          <cell r="CS129">
            <v>45.47999954223633</v>
          </cell>
          <cell r="CT129">
            <v>0.4399999976158142</v>
          </cell>
          <cell r="CU129">
            <v>13.960000038146973</v>
          </cell>
          <cell r="CW129">
            <v>13.069999694824219</v>
          </cell>
          <cell r="CX129">
            <v>0.25</v>
          </cell>
          <cell r="CY129">
            <v>11.8100004196167</v>
          </cell>
          <cell r="CZ129">
            <v>10.800000190734863</v>
          </cell>
          <cell r="DA129">
            <v>2.190000057220459</v>
          </cell>
          <cell r="DB129">
            <v>0.2199999988079071</v>
          </cell>
          <cell r="DC129">
            <v>0</v>
          </cell>
          <cell r="DD129">
            <v>0</v>
          </cell>
        </row>
        <row r="130">
          <cell r="A130">
            <v>290</v>
          </cell>
          <cell r="B130">
            <v>7350</v>
          </cell>
          <cell r="C130">
            <v>11200</v>
          </cell>
          <cell r="D130">
            <v>11.2</v>
          </cell>
          <cell r="E130">
            <v>875</v>
          </cell>
          <cell r="F130" t="str">
            <v>ND</v>
          </cell>
          <cell r="G130" t="str">
            <v>Ag? caps</v>
          </cell>
          <cell r="J130">
            <v>4</v>
          </cell>
          <cell r="K130">
            <v>74.87999725341797</v>
          </cell>
          <cell r="L130">
            <v>0.11999999731779099</v>
          </cell>
          <cell r="M130">
            <v>15.75</v>
          </cell>
          <cell r="O130">
            <v>2.049999952316284</v>
          </cell>
          <cell r="P130">
            <v>2.049999952316284</v>
          </cell>
          <cell r="Q130">
            <v>0</v>
          </cell>
          <cell r="R130">
            <v>0.5199999809265137</v>
          </cell>
          <cell r="S130">
            <v>3.240000009536743</v>
          </cell>
          <cell r="T130">
            <v>2.8399999141693115</v>
          </cell>
          <cell r="U130">
            <v>0.5600000023841858</v>
          </cell>
          <cell r="V130">
            <v>0</v>
          </cell>
          <cell r="W130">
            <v>0</v>
          </cell>
          <cell r="X130">
            <v>-1</v>
          </cell>
          <cell r="Y130">
            <v>3.942307745211225</v>
          </cell>
          <cell r="Z130">
            <v>0.20571428631979322</v>
          </cell>
          <cell r="AA130">
            <v>3.3999999165534973</v>
          </cell>
          <cell r="AB130">
            <v>0.2587939691719378</v>
          </cell>
          <cell r="AC130">
            <v>0.34338358524183765</v>
          </cell>
          <cell r="AD130">
            <v>0.3113564837161615</v>
          </cell>
          <cell r="AS130">
            <v>57.380001068115234</v>
          </cell>
          <cell r="AT130">
            <v>0.11999999731779099</v>
          </cell>
          <cell r="AU130">
            <v>25.8799991607666</v>
          </cell>
          <cell r="AW130">
            <v>0.6399999856948853</v>
          </cell>
          <cell r="AX130">
            <v>0.029999999329447746</v>
          </cell>
          <cell r="AY130">
            <v>0.4399999976158142</v>
          </cell>
          <cell r="AZ130">
            <v>8.970000267028809</v>
          </cell>
          <cell r="BA130">
            <v>5.980000019073486</v>
          </cell>
          <cell r="BB130">
            <v>0</v>
          </cell>
          <cell r="BC130">
            <v>0</v>
          </cell>
          <cell r="BD130">
            <v>0</v>
          </cell>
          <cell r="BE130">
            <v>45.322479086987144</v>
          </cell>
          <cell r="BF130">
            <v>54.67752091301286</v>
          </cell>
          <cell r="BG130">
            <v>0</v>
          </cell>
          <cell r="BH130">
            <v>1</v>
          </cell>
          <cell r="CS130">
            <v>44.91999816894531</v>
          </cell>
          <cell r="CT130">
            <v>0.7200000286102295</v>
          </cell>
          <cell r="CU130">
            <v>13.65999984741211</v>
          </cell>
          <cell r="CW130">
            <v>13.65999984741211</v>
          </cell>
          <cell r="CX130">
            <v>0.3199999928474426</v>
          </cell>
          <cell r="CY130">
            <v>11.460000038146973</v>
          </cell>
          <cell r="CZ130">
            <v>10.479999542236328</v>
          </cell>
          <cell r="DA130">
            <v>2.190000057220459</v>
          </cell>
          <cell r="DB130">
            <v>0.2199999988079071</v>
          </cell>
          <cell r="DC130">
            <v>0</v>
          </cell>
          <cell r="DD130">
            <v>0</v>
          </cell>
        </row>
        <row r="131">
          <cell r="A131">
            <v>290</v>
          </cell>
          <cell r="B131">
            <v>7352</v>
          </cell>
          <cell r="C131">
            <v>10900</v>
          </cell>
          <cell r="D131">
            <v>10.9</v>
          </cell>
          <cell r="E131">
            <v>875</v>
          </cell>
          <cell r="F131" t="str">
            <v>ND</v>
          </cell>
          <cell r="G131" t="str">
            <v>Ag? caps</v>
          </cell>
          <cell r="J131">
            <v>74</v>
          </cell>
          <cell r="K131">
            <v>76.98999786376953</v>
          </cell>
          <cell r="L131">
            <v>0.05000000074505806</v>
          </cell>
          <cell r="M131">
            <v>15.640000343322754</v>
          </cell>
          <cell r="O131">
            <v>1.3799999952316284</v>
          </cell>
          <cell r="P131">
            <v>1.3799999952316284</v>
          </cell>
          <cell r="Q131">
            <v>0.05000000074505806</v>
          </cell>
          <cell r="R131">
            <v>0.25</v>
          </cell>
          <cell r="S131">
            <v>2.700000047683716</v>
          </cell>
          <cell r="T131">
            <v>2.490000009536743</v>
          </cell>
          <cell r="U131">
            <v>0.44999998807907104</v>
          </cell>
          <cell r="V131">
            <v>0</v>
          </cell>
          <cell r="W131">
            <v>0</v>
          </cell>
          <cell r="X131">
            <v>-1</v>
          </cell>
          <cell r="Y131">
            <v>5.519999980926514</v>
          </cell>
          <cell r="Z131">
            <v>0.1726342703589797</v>
          </cell>
          <cell r="AA131">
            <v>2.939999997615814</v>
          </cell>
          <cell r="AB131">
            <v>0.20568927769956644</v>
          </cell>
          <cell r="AC131">
            <v>0.3019693648559041</v>
          </cell>
          <cell r="AD131">
            <v>0.24408787634942208</v>
          </cell>
          <cell r="AS131">
            <v>59.349998474121094</v>
          </cell>
          <cell r="AT131">
            <v>0</v>
          </cell>
          <cell r="AU131">
            <v>25.760000228881836</v>
          </cell>
          <cell r="AW131">
            <v>0.5400000214576721</v>
          </cell>
          <cell r="AX131">
            <v>0</v>
          </cell>
          <cell r="AY131">
            <v>0</v>
          </cell>
          <cell r="AZ131">
            <v>7.489999771118164</v>
          </cell>
          <cell r="BA131">
            <v>7.900000095367432</v>
          </cell>
          <cell r="BB131">
            <v>0</v>
          </cell>
          <cell r="BC131">
            <v>0</v>
          </cell>
          <cell r="BD131">
            <v>0</v>
          </cell>
          <cell r="BE131">
            <v>34.379928982413986</v>
          </cell>
          <cell r="BF131">
            <v>65.62007101758601</v>
          </cell>
          <cell r="BG131">
            <v>0</v>
          </cell>
          <cell r="BH131">
            <v>1</v>
          </cell>
          <cell r="CS131">
            <v>50.279998779296875</v>
          </cell>
          <cell r="CT131">
            <v>0.9200000166893005</v>
          </cell>
          <cell r="CU131">
            <v>12.529999732971191</v>
          </cell>
          <cell r="CW131">
            <v>11.869999885559082</v>
          </cell>
          <cell r="CX131">
            <v>0.25</v>
          </cell>
          <cell r="CY131">
            <v>8.789999961853027</v>
          </cell>
          <cell r="CZ131">
            <v>8.369999885559082</v>
          </cell>
          <cell r="DA131">
            <v>2.440000057220459</v>
          </cell>
          <cell r="DB131">
            <v>0.17000000178813934</v>
          </cell>
          <cell r="DC131">
            <v>0</v>
          </cell>
          <cell r="DD131">
            <v>0</v>
          </cell>
        </row>
        <row r="132">
          <cell r="A132">
            <v>290</v>
          </cell>
          <cell r="B132">
            <v>7353</v>
          </cell>
          <cell r="C132">
            <v>5000</v>
          </cell>
          <cell r="D132">
            <v>5</v>
          </cell>
          <cell r="E132">
            <v>875</v>
          </cell>
          <cell r="F132" t="str">
            <v>ND</v>
          </cell>
          <cell r="G132" t="str">
            <v>Ag? caps</v>
          </cell>
          <cell r="J132">
            <v>93</v>
          </cell>
          <cell r="K132">
            <v>77.38999938964844</v>
          </cell>
          <cell r="L132">
            <v>0.2800000011920929</v>
          </cell>
          <cell r="M132">
            <v>14.350000381469727</v>
          </cell>
          <cell r="O132">
            <v>2.259999990463257</v>
          </cell>
          <cell r="P132">
            <v>2.259999990463257</v>
          </cell>
          <cell r="Q132">
            <v>0.09000000357627869</v>
          </cell>
          <cell r="R132">
            <v>0.28999999165534973</v>
          </cell>
          <cell r="S132">
            <v>2.450000047683716</v>
          </cell>
          <cell r="T132">
            <v>2.3399999141693115</v>
          </cell>
          <cell r="U132">
            <v>0.49000000953674316</v>
          </cell>
          <cell r="V132">
            <v>0</v>
          </cell>
          <cell r="W132">
            <v>0.07000000029802322</v>
          </cell>
          <cell r="X132">
            <v>-1</v>
          </cell>
          <cell r="Y132">
            <v>7.793103639634418</v>
          </cell>
          <cell r="Z132">
            <v>0.1707317061013755</v>
          </cell>
          <cell r="AA132">
            <v>2.8299999237060547</v>
          </cell>
          <cell r="AB132">
            <v>0.26394052262893425</v>
          </cell>
          <cell r="AC132">
            <v>0.42007435502303003</v>
          </cell>
          <cell r="AD132">
            <v>0.1861447150551629</v>
          </cell>
          <cell r="AS132">
            <v>58.52000045776367</v>
          </cell>
          <cell r="AT132">
            <v>0</v>
          </cell>
          <cell r="AU132">
            <v>26.059999465942383</v>
          </cell>
          <cell r="AW132">
            <v>0.3799999952316284</v>
          </cell>
          <cell r="AX132">
            <v>0.03999999910593033</v>
          </cell>
          <cell r="AY132">
            <v>0</v>
          </cell>
          <cell r="AZ132">
            <v>7.860000133514404</v>
          </cell>
          <cell r="BA132">
            <v>7.050000190734863</v>
          </cell>
          <cell r="BB132">
            <v>0</v>
          </cell>
          <cell r="BC132">
            <v>0</v>
          </cell>
          <cell r="BD132">
            <v>0</v>
          </cell>
          <cell r="BE132">
            <v>38.12241210008307</v>
          </cell>
          <cell r="BF132">
            <v>61.877587899916925</v>
          </cell>
          <cell r="BG132">
            <v>0</v>
          </cell>
          <cell r="BH132">
            <v>1</v>
          </cell>
          <cell r="BI132">
            <v>51.630001068115234</v>
          </cell>
          <cell r="BJ132">
            <v>0.11999999731779099</v>
          </cell>
          <cell r="BK132">
            <v>1.850000023841858</v>
          </cell>
          <cell r="BM132">
            <v>14.130000114440918</v>
          </cell>
          <cell r="BN132">
            <v>0.38999998569488525</v>
          </cell>
          <cell r="BO132">
            <v>12.34000015258789</v>
          </cell>
          <cell r="BP132">
            <v>19.079999923706055</v>
          </cell>
          <cell r="BQ132">
            <v>0.5</v>
          </cell>
          <cell r="BR132">
            <v>0</v>
          </cell>
          <cell r="BS132">
            <v>0</v>
          </cell>
          <cell r="BT132">
            <v>0.05000000074505806</v>
          </cell>
          <cell r="BU132">
            <v>60.886096626321816</v>
          </cell>
          <cell r="BV132">
            <v>36.31339244252267</v>
          </cell>
          <cell r="BW132">
            <v>40.358481731239856</v>
          </cell>
          <cell r="BX132">
            <v>23.328125826237457</v>
          </cell>
          <cell r="BY132">
            <v>43.507366691857385</v>
          </cell>
          <cell r="BZ132">
            <v>1</v>
          </cell>
          <cell r="CA132">
            <v>52.15999984741211</v>
          </cell>
          <cell r="CB132">
            <v>0.15000000596046448</v>
          </cell>
          <cell r="CC132">
            <v>1.159999966621399</v>
          </cell>
          <cell r="CE132">
            <v>24.959999084472656</v>
          </cell>
          <cell r="CF132">
            <v>0.5299999713897705</v>
          </cell>
          <cell r="CG132">
            <v>18.940000534057617</v>
          </cell>
          <cell r="CH132">
            <v>1.5700000524520874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57.49271190634269</v>
          </cell>
          <cell r="CN132">
            <v>55.5884705500588</v>
          </cell>
          <cell r="CO132">
            <v>3.3121439103202497</v>
          </cell>
          <cell r="CP132">
            <v>41.09938553962095</v>
          </cell>
          <cell r="CQ132">
            <v>42.75545749478107</v>
          </cell>
          <cell r="CR132">
            <v>1</v>
          </cell>
          <cell r="CS132">
            <v>44.29999923706055</v>
          </cell>
          <cell r="CT132">
            <v>0.7400000095367432</v>
          </cell>
          <cell r="CU132">
            <v>12.979999542236328</v>
          </cell>
          <cell r="CW132">
            <v>14.130000114440918</v>
          </cell>
          <cell r="CX132">
            <v>0.3100000023841858</v>
          </cell>
          <cell r="CY132">
            <v>12.260000228881836</v>
          </cell>
          <cell r="CZ132">
            <v>10.5</v>
          </cell>
          <cell r="DA132">
            <v>2.1600000858306885</v>
          </cell>
          <cell r="DB132">
            <v>0.10999999940395355</v>
          </cell>
          <cell r="DC132">
            <v>0</v>
          </cell>
          <cell r="DD132">
            <v>0</v>
          </cell>
        </row>
        <row r="133">
          <cell r="A133">
            <v>290</v>
          </cell>
          <cell r="B133">
            <v>7357</v>
          </cell>
          <cell r="C133">
            <v>15300</v>
          </cell>
          <cell r="D133">
            <v>15.3</v>
          </cell>
          <cell r="E133">
            <v>900</v>
          </cell>
          <cell r="F133" t="str">
            <v>ND</v>
          </cell>
          <cell r="G133" t="str">
            <v>Cu? caps</v>
          </cell>
          <cell r="J133">
            <v>22</v>
          </cell>
          <cell r="K133">
            <v>76.2699966430664</v>
          </cell>
          <cell r="L133">
            <v>0.10000000149011612</v>
          </cell>
          <cell r="M133">
            <v>16.3799991607666</v>
          </cell>
          <cell r="O133">
            <v>0.75</v>
          </cell>
          <cell r="P133">
            <v>0.75</v>
          </cell>
          <cell r="Q133">
            <v>0.03999999910593033</v>
          </cell>
          <cell r="R133">
            <v>0.25999999046325684</v>
          </cell>
          <cell r="S133">
            <v>2.3399999141693115</v>
          </cell>
          <cell r="T133">
            <v>2.390000104904175</v>
          </cell>
          <cell r="U133">
            <v>1.4500000476837158</v>
          </cell>
          <cell r="V133">
            <v>0</v>
          </cell>
          <cell r="W133">
            <v>0</v>
          </cell>
          <cell r="X133">
            <v>-1</v>
          </cell>
          <cell r="Y133">
            <v>2.8846154904224504</v>
          </cell>
          <cell r="Z133">
            <v>0.14285714493649565</v>
          </cell>
          <cell r="AA133">
            <v>3.8400001525878906</v>
          </cell>
          <cell r="AB133">
            <v>0.13092782922348054</v>
          </cell>
          <cell r="AC133">
            <v>0.15463917069663694</v>
          </cell>
          <cell r="AD133">
            <v>0.3819190934298648</v>
          </cell>
          <cell r="CS133">
            <v>44.54999923706055</v>
          </cell>
          <cell r="CT133">
            <v>0.5400000214576721</v>
          </cell>
          <cell r="CU133">
            <v>14.829999923706055</v>
          </cell>
          <cell r="CW133">
            <v>17.780000686645508</v>
          </cell>
          <cell r="CX133">
            <v>0.38999998569488525</v>
          </cell>
          <cell r="CY133">
            <v>7.96999979019165</v>
          </cell>
          <cell r="CZ133">
            <v>7.230000019073486</v>
          </cell>
          <cell r="DA133">
            <v>2.9800000190734863</v>
          </cell>
          <cell r="DB133">
            <v>0.23999999463558197</v>
          </cell>
          <cell r="DC133">
            <v>0</v>
          </cell>
          <cell r="DD133">
            <v>0</v>
          </cell>
        </row>
        <row r="134">
          <cell r="A134">
            <v>290</v>
          </cell>
          <cell r="B134">
            <v>7358</v>
          </cell>
          <cell r="C134">
            <v>15200</v>
          </cell>
          <cell r="D134">
            <v>15.2</v>
          </cell>
          <cell r="E134">
            <v>900</v>
          </cell>
          <cell r="F134" t="str">
            <v>ND</v>
          </cell>
          <cell r="G134" t="str">
            <v>Cu? caps</v>
          </cell>
          <cell r="J134">
            <v>96</v>
          </cell>
          <cell r="K134">
            <v>74.02999877929688</v>
          </cell>
          <cell r="L134">
            <v>0.07000000029802322</v>
          </cell>
          <cell r="M134">
            <v>15.710000038146973</v>
          </cell>
          <cell r="O134">
            <v>1.590000033378601</v>
          </cell>
          <cell r="P134">
            <v>1.590000033378601</v>
          </cell>
          <cell r="Q134">
            <v>0.07999999821186066</v>
          </cell>
          <cell r="R134">
            <v>0.8399999737739563</v>
          </cell>
          <cell r="S134">
            <v>3.5</v>
          </cell>
          <cell r="T134">
            <v>3.390000104904175</v>
          </cell>
          <cell r="U134">
            <v>0.7699999809265137</v>
          </cell>
          <cell r="V134">
            <v>0</v>
          </cell>
          <cell r="W134">
            <v>0</v>
          </cell>
          <cell r="X134">
            <v>-1</v>
          </cell>
          <cell r="Y134">
            <v>1.8928572416913783</v>
          </cell>
          <cell r="Z134">
            <v>0.22278803255896315</v>
          </cell>
          <cell r="AA134">
            <v>4.1600000858306885</v>
          </cell>
          <cell r="AB134">
            <v>0.24810318169860662</v>
          </cell>
          <cell r="AC134">
            <v>0.24127466023430957</v>
          </cell>
          <cell r="AD134">
            <v>0.48497791730440065</v>
          </cell>
          <cell r="AS134">
            <v>61.45000076293945</v>
          </cell>
          <cell r="AT134">
            <v>0</v>
          </cell>
          <cell r="AU134">
            <v>25.170000076293945</v>
          </cell>
          <cell r="AW134">
            <v>0.41999998688697815</v>
          </cell>
          <cell r="AX134">
            <v>0.05000000074505806</v>
          </cell>
          <cell r="AY134">
            <v>0</v>
          </cell>
          <cell r="AZ134">
            <v>5.900000095367432</v>
          </cell>
          <cell r="BA134">
            <v>7.420000076293945</v>
          </cell>
          <cell r="BB134">
            <v>0.10999999940395355</v>
          </cell>
          <cell r="BC134">
            <v>0</v>
          </cell>
          <cell r="BD134">
            <v>0.05999999865889549</v>
          </cell>
          <cell r="BE134">
            <v>30.32121512763461</v>
          </cell>
          <cell r="BF134">
            <v>69.0056929732599</v>
          </cell>
          <cell r="BG134">
            <v>0.6730918991054864</v>
          </cell>
          <cell r="BH134">
            <v>1</v>
          </cell>
          <cell r="CS134">
            <v>45.7599983215332</v>
          </cell>
          <cell r="CT134">
            <v>0.6700000166893005</v>
          </cell>
          <cell r="CU134">
            <v>13.739999771118164</v>
          </cell>
          <cell r="CW134">
            <v>13.829999923706055</v>
          </cell>
          <cell r="CX134">
            <v>0.23999999463558197</v>
          </cell>
          <cell r="CY134">
            <v>11.119999885559082</v>
          </cell>
          <cell r="CZ134">
            <v>9.979999542236328</v>
          </cell>
          <cell r="DA134">
            <v>3.3499999046325684</v>
          </cell>
          <cell r="DB134">
            <v>0.23999999463558197</v>
          </cell>
          <cell r="DC134">
            <v>0</v>
          </cell>
          <cell r="DD134">
            <v>0.05000000074505806</v>
          </cell>
        </row>
        <row r="135">
          <cell r="A135">
            <v>290</v>
          </cell>
          <cell r="B135">
            <v>7359</v>
          </cell>
          <cell r="C135">
            <v>11000</v>
          </cell>
          <cell r="D135">
            <v>11</v>
          </cell>
          <cell r="E135">
            <v>900</v>
          </cell>
          <cell r="F135" t="str">
            <v>ND</v>
          </cell>
          <cell r="G135" t="str">
            <v>Cu? caps</v>
          </cell>
          <cell r="J135">
            <v>50</v>
          </cell>
          <cell r="K135">
            <v>72.72000122070312</v>
          </cell>
          <cell r="L135">
            <v>0.18000000715255737</v>
          </cell>
          <cell r="M135">
            <v>14.960000038146973</v>
          </cell>
          <cell r="O135">
            <v>2.4600000381469727</v>
          </cell>
          <cell r="P135">
            <v>2.4600000381469727</v>
          </cell>
          <cell r="Q135">
            <v>0.09000000357627869</v>
          </cell>
          <cell r="R135">
            <v>1.8300000429153442</v>
          </cell>
          <cell r="S135">
            <v>3.9800000190734863</v>
          </cell>
          <cell r="T135">
            <v>2.8399999141693115</v>
          </cell>
          <cell r="U135">
            <v>0.949999988079071</v>
          </cell>
          <cell r="V135">
            <v>0</v>
          </cell>
          <cell r="W135">
            <v>0</v>
          </cell>
          <cell r="X135">
            <v>-1</v>
          </cell>
          <cell r="Y135">
            <v>1.344262284403002</v>
          </cell>
          <cell r="Z135">
            <v>0.26604278134523796</v>
          </cell>
          <cell r="AA135">
            <v>3.7899999022483826</v>
          </cell>
          <cell r="AB135">
            <v>0.37871287974124795</v>
          </cell>
          <cell r="AC135">
            <v>0.30445545089456943</v>
          </cell>
          <cell r="AD135">
            <v>0.5700697315480908</v>
          </cell>
          <cell r="AS135">
            <v>58.18000030517578</v>
          </cell>
          <cell r="AT135">
            <v>0.03999999910593033</v>
          </cell>
          <cell r="AU135">
            <v>25.139999389648438</v>
          </cell>
          <cell r="AW135">
            <v>0.6100000143051147</v>
          </cell>
          <cell r="AX135">
            <v>0.07999999821186066</v>
          </cell>
          <cell r="AY135">
            <v>0.3199999928474426</v>
          </cell>
          <cell r="AZ135">
            <v>7.670000076293945</v>
          </cell>
          <cell r="BA135">
            <v>6.619999885559082</v>
          </cell>
          <cell r="BB135">
            <v>0</v>
          </cell>
          <cell r="BC135">
            <v>0</v>
          </cell>
          <cell r="BD135">
            <v>0</v>
          </cell>
          <cell r="BE135">
            <v>39.03375898570813</v>
          </cell>
          <cell r="BF135">
            <v>60.96624101429185</v>
          </cell>
          <cell r="BG135">
            <v>0</v>
          </cell>
          <cell r="BH135">
            <v>1</v>
          </cell>
          <cell r="CS135">
            <v>44.68000030517578</v>
          </cell>
          <cell r="CT135">
            <v>0.46000000834465027</v>
          </cell>
          <cell r="CU135">
            <v>14.3100004196167</v>
          </cell>
          <cell r="CW135">
            <v>12.9399995803833</v>
          </cell>
          <cell r="CX135">
            <v>0.25</v>
          </cell>
          <cell r="CY135">
            <v>11.079999923706055</v>
          </cell>
          <cell r="CZ135">
            <v>10.6899995803833</v>
          </cell>
          <cell r="DA135">
            <v>2</v>
          </cell>
          <cell r="DB135">
            <v>0.20999999344348907</v>
          </cell>
          <cell r="DC135">
            <v>0</v>
          </cell>
          <cell r="DD135">
            <v>0.09000000357627869</v>
          </cell>
        </row>
        <row r="136">
          <cell r="A136">
            <v>290</v>
          </cell>
          <cell r="B136">
            <v>7360</v>
          </cell>
          <cell r="C136">
            <v>10600</v>
          </cell>
          <cell r="D136">
            <v>10.6</v>
          </cell>
          <cell r="E136">
            <v>925</v>
          </cell>
          <cell r="F136" t="str">
            <v>ND</v>
          </cell>
          <cell r="G136" t="str">
            <v>Ag? caps</v>
          </cell>
          <cell r="J136">
            <v>20</v>
          </cell>
          <cell r="K136">
            <v>75.6500015258789</v>
          </cell>
          <cell r="L136">
            <v>0.20000000298023224</v>
          </cell>
          <cell r="M136">
            <v>15.569999694824219</v>
          </cell>
          <cell r="O136">
            <v>1.090000033378601</v>
          </cell>
          <cell r="P136">
            <v>1.090000033378601</v>
          </cell>
          <cell r="Q136">
            <v>0</v>
          </cell>
          <cell r="R136">
            <v>0.07999999821186066</v>
          </cell>
          <cell r="S136">
            <v>2.5899999141693115</v>
          </cell>
          <cell r="T136">
            <v>4.300000190734863</v>
          </cell>
          <cell r="U136">
            <v>0.5299999713897705</v>
          </cell>
          <cell r="V136">
            <v>0</v>
          </cell>
          <cell r="W136">
            <v>0</v>
          </cell>
          <cell r="X136">
            <v>-1</v>
          </cell>
          <cell r="Y136">
            <v>13.625000721775011</v>
          </cell>
          <cell r="Z136">
            <v>0.1663455340355774</v>
          </cell>
          <cell r="AA136">
            <v>4.830000162124634</v>
          </cell>
          <cell r="AB136">
            <v>0.10416666578708426</v>
          </cell>
          <cell r="AC136">
            <v>0.18166666636450424</v>
          </cell>
          <cell r="AD136">
            <v>0.11568673870715541</v>
          </cell>
          <cell r="AS136">
            <v>57.720001220703125</v>
          </cell>
          <cell r="AT136">
            <v>0</v>
          </cell>
          <cell r="AU136">
            <v>25.850000381469727</v>
          </cell>
          <cell r="AW136">
            <v>0.20000000298023224</v>
          </cell>
          <cell r="AX136">
            <v>0.03999999910593033</v>
          </cell>
          <cell r="AY136">
            <v>0</v>
          </cell>
          <cell r="AZ136">
            <v>7.420000076293945</v>
          </cell>
          <cell r="BA136">
            <v>7.139999866485596</v>
          </cell>
          <cell r="BB136">
            <v>0</v>
          </cell>
          <cell r="BC136">
            <v>0</v>
          </cell>
          <cell r="BD136">
            <v>0.029999999329447746</v>
          </cell>
          <cell r="BE136">
            <v>36.47866276303773</v>
          </cell>
          <cell r="BF136">
            <v>63.52133723696227</v>
          </cell>
          <cell r="BG136">
            <v>0</v>
          </cell>
          <cell r="BH136">
            <v>1</v>
          </cell>
          <cell r="CS136">
            <v>44.529998779296875</v>
          </cell>
          <cell r="CT136">
            <v>0.8700000047683716</v>
          </cell>
          <cell r="CU136">
            <v>10.899999618530273</v>
          </cell>
          <cell r="CW136">
            <v>17.389999389648438</v>
          </cell>
          <cell r="CX136">
            <v>0.23000000417232513</v>
          </cell>
          <cell r="CY136">
            <v>10.960000038146973</v>
          </cell>
          <cell r="CZ136">
            <v>9.619999885559082</v>
          </cell>
          <cell r="DA136">
            <v>2.299999952316284</v>
          </cell>
          <cell r="DB136">
            <v>0</v>
          </cell>
          <cell r="DC136">
            <v>0</v>
          </cell>
          <cell r="DD136">
            <v>0.05999999865889549</v>
          </cell>
        </row>
        <row r="137">
          <cell r="A137">
            <v>290</v>
          </cell>
          <cell r="B137">
            <v>7361</v>
          </cell>
          <cell r="C137">
            <v>10100</v>
          </cell>
          <cell r="D137">
            <v>10.1</v>
          </cell>
          <cell r="E137">
            <v>925</v>
          </cell>
          <cell r="F137" t="str">
            <v>ND</v>
          </cell>
          <cell r="G137" t="str">
            <v>Ag? caps</v>
          </cell>
          <cell r="J137">
            <v>69</v>
          </cell>
          <cell r="K137">
            <v>76.19000244140625</v>
          </cell>
          <cell r="L137">
            <v>0.25999999046325684</v>
          </cell>
          <cell r="M137">
            <v>13.100000381469727</v>
          </cell>
          <cell r="O137">
            <v>3.0999999046325684</v>
          </cell>
          <cell r="P137">
            <v>3.0999999046325684</v>
          </cell>
          <cell r="Q137">
            <v>0.09000000357627869</v>
          </cell>
          <cell r="R137">
            <v>0.6000000238418579</v>
          </cell>
          <cell r="S137">
            <v>2.630000114440918</v>
          </cell>
          <cell r="T137">
            <v>3.6500000953674316</v>
          </cell>
          <cell r="U137">
            <v>0.3799999952316284</v>
          </cell>
          <cell r="V137">
            <v>0</v>
          </cell>
          <cell r="W137">
            <v>0</v>
          </cell>
          <cell r="X137">
            <v>-1</v>
          </cell>
          <cell r="Y137">
            <v>5.166666302416075</v>
          </cell>
          <cell r="Z137">
            <v>0.20076336166837963</v>
          </cell>
          <cell r="AA137">
            <v>4.03000009059906</v>
          </cell>
          <cell r="AB137">
            <v>0.27813712430182375</v>
          </cell>
          <cell r="AC137">
            <v>0.4010349155217897</v>
          </cell>
          <cell r="AD137">
            <v>0.25649875504812675</v>
          </cell>
          <cell r="AS137">
            <v>58.15999984741211</v>
          </cell>
          <cell r="AT137">
            <v>0.029999999329447746</v>
          </cell>
          <cell r="AU137">
            <v>25.90999984741211</v>
          </cell>
          <cell r="AW137">
            <v>0.5199999809265137</v>
          </cell>
          <cell r="AX137">
            <v>0</v>
          </cell>
          <cell r="AY137">
            <v>0</v>
          </cell>
          <cell r="AZ137">
            <v>8.359999656677246</v>
          </cell>
          <cell r="BA137">
            <v>6.590000152587891</v>
          </cell>
          <cell r="BB137">
            <v>0</v>
          </cell>
          <cell r="BC137">
            <v>0</v>
          </cell>
          <cell r="BD137">
            <v>0.05000000074505806</v>
          </cell>
          <cell r="BE137">
            <v>41.21196656080547</v>
          </cell>
          <cell r="BF137">
            <v>58.78803343919454</v>
          </cell>
          <cell r="BG137">
            <v>0</v>
          </cell>
          <cell r="BH137">
            <v>1</v>
          </cell>
          <cell r="BI137">
            <v>51.08000183105469</v>
          </cell>
          <cell r="BJ137">
            <v>0.5799999833106995</v>
          </cell>
          <cell r="BK137">
            <v>3.5799999237060547</v>
          </cell>
          <cell r="BM137">
            <v>13.8100004196167</v>
          </cell>
          <cell r="BN137">
            <v>0.23000000417232513</v>
          </cell>
          <cell r="BO137">
            <v>12.380000114440918</v>
          </cell>
          <cell r="BP137">
            <v>17.709999084472656</v>
          </cell>
          <cell r="BQ137">
            <v>0.5400000214576721</v>
          </cell>
          <cell r="BR137">
            <v>0</v>
          </cell>
          <cell r="BS137">
            <v>0</v>
          </cell>
          <cell r="BT137">
            <v>0.05999999865889549</v>
          </cell>
          <cell r="BU137">
            <v>61.50689893225824</v>
          </cell>
          <cell r="BV137">
            <v>37.67765108194187</v>
          </cell>
          <cell r="BW137">
            <v>38.74239843657399</v>
          </cell>
          <cell r="BX137">
            <v>23.579950481484133</v>
          </cell>
          <cell r="BY137">
            <v>42.95114969977113</v>
          </cell>
          <cell r="BZ137">
            <v>1</v>
          </cell>
          <cell r="CA137">
            <v>51.66999816894531</v>
          </cell>
          <cell r="CB137">
            <v>0.25999999046325684</v>
          </cell>
          <cell r="CC137">
            <v>2.9600000381469727</v>
          </cell>
          <cell r="CE137">
            <v>24.59000015258789</v>
          </cell>
          <cell r="CF137">
            <v>0.4000000059604645</v>
          </cell>
          <cell r="CG137">
            <v>18.229999542236328</v>
          </cell>
          <cell r="CH137">
            <v>1.7699999809265137</v>
          </cell>
          <cell r="CI137">
            <v>0.07000000029802322</v>
          </cell>
          <cell r="CJ137">
            <v>0</v>
          </cell>
          <cell r="CK137">
            <v>0</v>
          </cell>
          <cell r="CL137">
            <v>0.03999999910593033</v>
          </cell>
          <cell r="CM137">
            <v>56.92298703193741</v>
          </cell>
          <cell r="CN137">
            <v>54.74804496170907</v>
          </cell>
          <cell r="CO137">
            <v>3.820850211195099</v>
          </cell>
          <cell r="CP137">
            <v>41.43110482709583</v>
          </cell>
          <cell r="CQ137">
            <v>43.341529932693376</v>
          </cell>
          <cell r="CR137">
            <v>1</v>
          </cell>
          <cell r="CS137">
            <v>44.36000061035156</v>
          </cell>
          <cell r="CT137">
            <v>0.800000011920929</v>
          </cell>
          <cell r="CU137">
            <v>14.430000305175781</v>
          </cell>
          <cell r="CW137">
            <v>14.119999885559082</v>
          </cell>
          <cell r="CX137">
            <v>0.30000001192092896</v>
          </cell>
          <cell r="CY137">
            <v>10.9399995803833</v>
          </cell>
          <cell r="CZ137">
            <v>9.9399995803833</v>
          </cell>
          <cell r="DA137">
            <v>2.109999895095825</v>
          </cell>
          <cell r="DB137">
            <v>0.20000000298023224</v>
          </cell>
          <cell r="DC137">
            <v>0</v>
          </cell>
          <cell r="DD137">
            <v>0.07000000029802322</v>
          </cell>
        </row>
        <row r="138">
          <cell r="A138">
            <v>290</v>
          </cell>
          <cell r="B138">
            <v>7362</v>
          </cell>
          <cell r="C138">
            <v>10000</v>
          </cell>
          <cell r="D138">
            <v>10</v>
          </cell>
          <cell r="E138">
            <v>925</v>
          </cell>
          <cell r="F138" t="str">
            <v>ND</v>
          </cell>
          <cell r="G138" t="str">
            <v>Ag? caps</v>
          </cell>
          <cell r="J138">
            <v>69</v>
          </cell>
          <cell r="K138">
            <v>73.11000061035156</v>
          </cell>
          <cell r="L138">
            <v>1.6200000047683716</v>
          </cell>
          <cell r="M138">
            <v>7.590000152587891</v>
          </cell>
          <cell r="O138">
            <v>6.710000038146973</v>
          </cell>
          <cell r="P138">
            <v>6.710000038146973</v>
          </cell>
          <cell r="Q138">
            <v>0.17000000178813934</v>
          </cell>
          <cell r="R138">
            <v>3.5899999141693115</v>
          </cell>
          <cell r="S138">
            <v>4.989999771118164</v>
          </cell>
          <cell r="T138">
            <v>1.8700000047683716</v>
          </cell>
          <cell r="U138">
            <v>0.3100000023841858</v>
          </cell>
          <cell r="V138">
            <v>0</v>
          </cell>
          <cell r="W138">
            <v>0.03999999910593033</v>
          </cell>
          <cell r="X138">
            <v>-1</v>
          </cell>
          <cell r="Y138">
            <v>1.8690808352566761</v>
          </cell>
          <cell r="Z138">
            <v>0.6574439618972565</v>
          </cell>
          <cell r="AA138">
            <v>2.1800000071525574</v>
          </cell>
          <cell r="AB138">
            <v>0.5564903810735575</v>
          </cell>
          <cell r="AC138">
            <v>0.5376602612130582</v>
          </cell>
          <cell r="AD138">
            <v>0.48813579174802485</v>
          </cell>
          <cell r="AS138">
            <v>55.959999084472656</v>
          </cell>
          <cell r="AT138">
            <v>0.029999999329447746</v>
          </cell>
          <cell r="AU138">
            <v>27.68000030517578</v>
          </cell>
          <cell r="AW138">
            <v>0.4699999988079071</v>
          </cell>
          <cell r="AX138">
            <v>0</v>
          </cell>
          <cell r="AY138">
            <v>0</v>
          </cell>
          <cell r="AZ138">
            <v>10.260000228881836</v>
          </cell>
          <cell r="BA138">
            <v>5.769999980926514</v>
          </cell>
          <cell r="BB138">
            <v>0.05000000074505806</v>
          </cell>
          <cell r="BC138">
            <v>0</v>
          </cell>
          <cell r="BD138">
            <v>0</v>
          </cell>
          <cell r="BE138">
            <v>49.419544353927584</v>
          </cell>
          <cell r="BF138">
            <v>50.293702312693554</v>
          </cell>
          <cell r="BG138">
            <v>0.28675333337886144</v>
          </cell>
          <cell r="BH138">
            <v>1</v>
          </cell>
          <cell r="BI138">
            <v>51.65999984741211</v>
          </cell>
          <cell r="BJ138">
            <v>0.46000000834465027</v>
          </cell>
          <cell r="BK138">
            <v>3.180000066757202</v>
          </cell>
          <cell r="BM138">
            <v>14.569999694824219</v>
          </cell>
          <cell r="BN138">
            <v>0.3700000047683716</v>
          </cell>
          <cell r="BO138">
            <v>14.100000381469727</v>
          </cell>
          <cell r="BP138">
            <v>15.180000305175781</v>
          </cell>
          <cell r="BQ138">
            <v>0.3100000023841858</v>
          </cell>
          <cell r="BR138">
            <v>0</v>
          </cell>
          <cell r="BS138">
            <v>0</v>
          </cell>
          <cell r="BT138">
            <v>0.11999999731779099</v>
          </cell>
          <cell r="BU138">
            <v>63.301920876839944</v>
          </cell>
          <cell r="BV138">
            <v>42.48842695996149</v>
          </cell>
          <cell r="BW138">
            <v>32.87971933327764</v>
          </cell>
          <cell r="BX138">
            <v>24.631853706760875</v>
          </cell>
          <cell r="BY138">
            <v>41.071713373399696</v>
          </cell>
          <cell r="BZ138">
            <v>1</v>
          </cell>
          <cell r="CA138">
            <v>51.189998626708984</v>
          </cell>
          <cell r="CB138">
            <v>0.2800000011920929</v>
          </cell>
          <cell r="CC138">
            <v>2.7200000286102295</v>
          </cell>
          <cell r="CE138">
            <v>23.229999542236328</v>
          </cell>
          <cell r="CF138">
            <v>0.41999998688697815</v>
          </cell>
          <cell r="CG138">
            <v>19.639999389648438</v>
          </cell>
          <cell r="CH138">
            <v>2.130000114440918</v>
          </cell>
          <cell r="CI138">
            <v>0</v>
          </cell>
          <cell r="CJ138">
            <v>0</v>
          </cell>
          <cell r="CK138">
            <v>0</v>
          </cell>
          <cell r="CL138">
            <v>0.10999999940395355</v>
          </cell>
          <cell r="CM138">
            <v>60.11130029010917</v>
          </cell>
          <cell r="CN138">
            <v>57.42059128165363</v>
          </cell>
          <cell r="CO138">
            <v>4.476211619894499</v>
          </cell>
          <cell r="CP138">
            <v>38.10319709845187</v>
          </cell>
          <cell r="CQ138">
            <v>40.34130290839912</v>
          </cell>
          <cell r="CR138">
            <v>1</v>
          </cell>
          <cell r="CS138">
            <v>45.47999954223633</v>
          </cell>
          <cell r="CT138">
            <v>1.5</v>
          </cell>
          <cell r="CU138">
            <v>10.369999885559082</v>
          </cell>
          <cell r="CW138">
            <v>15.760000228881836</v>
          </cell>
          <cell r="CX138">
            <v>0.23000000417232513</v>
          </cell>
          <cell r="CY138">
            <v>12.140000343322754</v>
          </cell>
          <cell r="CZ138">
            <v>9.890000343322754</v>
          </cell>
          <cell r="DA138">
            <v>2.200000047683716</v>
          </cell>
          <cell r="DB138">
            <v>0.03999999910593033</v>
          </cell>
          <cell r="DC138">
            <v>0</v>
          </cell>
          <cell r="DD138">
            <v>0</v>
          </cell>
        </row>
        <row r="139">
          <cell r="A139">
            <v>290</v>
          </cell>
          <cell r="B139">
            <v>7363</v>
          </cell>
          <cell r="C139">
            <v>10100</v>
          </cell>
          <cell r="D139">
            <v>10.1</v>
          </cell>
          <cell r="E139">
            <v>950</v>
          </cell>
          <cell r="F139" t="str">
            <v>ND</v>
          </cell>
          <cell r="G139" t="str">
            <v>Cu? caps</v>
          </cell>
          <cell r="J139">
            <v>36</v>
          </cell>
          <cell r="K139">
            <v>77.48999786376953</v>
          </cell>
          <cell r="L139">
            <v>0.2199999988079071</v>
          </cell>
          <cell r="M139">
            <v>13.619999885559082</v>
          </cell>
          <cell r="O139">
            <v>2.109999895095825</v>
          </cell>
          <cell r="P139">
            <v>2.109999895095825</v>
          </cell>
          <cell r="Q139">
            <v>0.07999999821186066</v>
          </cell>
          <cell r="R139">
            <v>1.149999976158142</v>
          </cell>
          <cell r="S139">
            <v>2.4600000381469727</v>
          </cell>
          <cell r="T139">
            <v>2.180000066757202</v>
          </cell>
          <cell r="U139">
            <v>0.699999988079071</v>
          </cell>
          <cell r="V139">
            <v>0</v>
          </cell>
          <cell r="W139">
            <v>0</v>
          </cell>
          <cell r="X139">
            <v>-1</v>
          </cell>
          <cell r="Y139">
            <v>1.834782555513435</v>
          </cell>
          <cell r="Z139">
            <v>0.18061674440652853</v>
          </cell>
          <cell r="AA139">
            <v>2.880000054836273</v>
          </cell>
          <cell r="AB139">
            <v>0.359120513069799</v>
          </cell>
          <cell r="AC139">
            <v>0.3436481955203226</v>
          </cell>
          <cell r="AD139">
            <v>0.49276426999045914</v>
          </cell>
          <cell r="AS139">
            <v>62.41999816894531</v>
          </cell>
          <cell r="AT139">
            <v>0.029999999329447746</v>
          </cell>
          <cell r="AU139">
            <v>25.920000076293945</v>
          </cell>
          <cell r="AW139">
            <v>0.11999999731779099</v>
          </cell>
          <cell r="AX139">
            <v>0</v>
          </cell>
          <cell r="AY139">
            <v>0</v>
          </cell>
          <cell r="AZ139">
            <v>5.659999847412109</v>
          </cell>
          <cell r="BA139">
            <v>6.71999979019165</v>
          </cell>
          <cell r="BB139">
            <v>0</v>
          </cell>
          <cell r="BC139">
            <v>0</v>
          </cell>
          <cell r="BD139">
            <v>0</v>
          </cell>
          <cell r="BE139">
            <v>31.76096094241539</v>
          </cell>
          <cell r="BF139">
            <v>68.2390390575846</v>
          </cell>
          <cell r="BG139">
            <v>0</v>
          </cell>
          <cell r="BH139">
            <v>1</v>
          </cell>
          <cell r="CS139">
            <v>44.90999984741211</v>
          </cell>
          <cell r="CT139">
            <v>0.6899999976158142</v>
          </cell>
          <cell r="CU139">
            <v>13.539999961853027</v>
          </cell>
          <cell r="CW139">
            <v>13.65999984741211</v>
          </cell>
          <cell r="CX139">
            <v>0.27000001072883606</v>
          </cell>
          <cell r="CY139">
            <v>12.039999961853027</v>
          </cell>
          <cell r="CZ139">
            <v>10.479999542236328</v>
          </cell>
          <cell r="DA139">
            <v>1.9199999570846558</v>
          </cell>
          <cell r="DB139">
            <v>0.2199999988079071</v>
          </cell>
          <cell r="DC139">
            <v>0</v>
          </cell>
          <cell r="DD139">
            <v>0</v>
          </cell>
        </row>
        <row r="140">
          <cell r="A140">
            <v>290</v>
          </cell>
          <cell r="B140">
            <v>7364</v>
          </cell>
          <cell r="C140">
            <v>10000</v>
          </cell>
          <cell r="D140">
            <v>10</v>
          </cell>
          <cell r="E140">
            <v>1000</v>
          </cell>
          <cell r="F140" t="str">
            <v>ND</v>
          </cell>
          <cell r="G140" t="str">
            <v>Cu? caps</v>
          </cell>
          <cell r="J140">
            <v>43</v>
          </cell>
          <cell r="K140">
            <v>74.25</v>
          </cell>
          <cell r="L140">
            <v>0.1599999964237213</v>
          </cell>
          <cell r="M140">
            <v>13.970000267028809</v>
          </cell>
          <cell r="O140">
            <v>2.5299999713897705</v>
          </cell>
          <cell r="P140">
            <v>2.5299999713897705</v>
          </cell>
          <cell r="Q140">
            <v>0.05000000074505806</v>
          </cell>
          <cell r="R140">
            <v>1.6399999856948853</v>
          </cell>
          <cell r="S140">
            <v>4.820000171661377</v>
          </cell>
          <cell r="T140">
            <v>2.180000066757202</v>
          </cell>
          <cell r="U140">
            <v>0.4000000059604645</v>
          </cell>
          <cell r="V140">
            <v>0</v>
          </cell>
          <cell r="W140">
            <v>0</v>
          </cell>
          <cell r="X140">
            <v>-1</v>
          </cell>
          <cell r="Y140">
            <v>1.54268292284026</v>
          </cell>
          <cell r="Z140">
            <v>0.34502505937936623</v>
          </cell>
          <cell r="AA140">
            <v>2.5800000727176666</v>
          </cell>
          <cell r="AB140">
            <v>0.4303703642316643</v>
          </cell>
          <cell r="AC140">
            <v>0.37481480892139535</v>
          </cell>
          <cell r="AD140">
            <v>0.5360518216243169</v>
          </cell>
          <cell r="AS140">
            <v>58.86000061035156</v>
          </cell>
          <cell r="AT140">
            <v>0</v>
          </cell>
          <cell r="AU140">
            <v>25.31999969482422</v>
          </cell>
          <cell r="AW140">
            <v>0.30000001192092896</v>
          </cell>
          <cell r="AX140">
            <v>0</v>
          </cell>
          <cell r="AY140">
            <v>0</v>
          </cell>
          <cell r="AZ140">
            <v>8.180000305175781</v>
          </cell>
          <cell r="BA140">
            <v>6.840000152587891</v>
          </cell>
          <cell r="BB140">
            <v>0</v>
          </cell>
          <cell r="BC140">
            <v>0</v>
          </cell>
          <cell r="BD140">
            <v>0</v>
          </cell>
          <cell r="BE140">
            <v>39.790301628221755</v>
          </cell>
          <cell r="BF140">
            <v>60.20969837177825</v>
          </cell>
          <cell r="BG140">
            <v>0</v>
          </cell>
          <cell r="BH140">
            <v>1</v>
          </cell>
          <cell r="BI140">
            <v>51.849998474121094</v>
          </cell>
          <cell r="BJ140">
            <v>0.3799999952316284</v>
          </cell>
          <cell r="BK140">
            <v>4.679999828338623</v>
          </cell>
          <cell r="BM140">
            <v>9.1899995803833</v>
          </cell>
          <cell r="BN140">
            <v>0.27000001072883606</v>
          </cell>
          <cell r="BO140">
            <v>13.350000381469727</v>
          </cell>
          <cell r="BP140">
            <v>18.979999542236328</v>
          </cell>
          <cell r="BQ140">
            <v>0.8899999856948853</v>
          </cell>
          <cell r="BR140">
            <v>0</v>
          </cell>
          <cell r="BS140">
            <v>0</v>
          </cell>
          <cell r="BT140">
            <v>0.05000000074505806</v>
          </cell>
          <cell r="BU140">
            <v>72.13929356243962</v>
          </cell>
          <cell r="BV140">
            <v>41.52593340218155</v>
          </cell>
          <cell r="BW140">
            <v>42.43645681636861</v>
          </cell>
          <cell r="BX140">
            <v>16.037609781449845</v>
          </cell>
          <cell r="BY140">
            <v>37.25583818963415</v>
          </cell>
          <cell r="BZ140">
            <v>1</v>
          </cell>
          <cell r="CA140">
            <v>51.619998931884766</v>
          </cell>
          <cell r="CB140">
            <v>0.23999999463558197</v>
          </cell>
          <cell r="CC140">
            <v>3.430000066757202</v>
          </cell>
          <cell r="CE140">
            <v>21.600000381469727</v>
          </cell>
          <cell r="CF140">
            <v>0.3199999928474426</v>
          </cell>
          <cell r="CG140">
            <v>20.670000076293945</v>
          </cell>
          <cell r="CH140">
            <v>2.299999952316284</v>
          </cell>
          <cell r="CI140">
            <v>0.07000000029802322</v>
          </cell>
          <cell r="CJ140">
            <v>0</v>
          </cell>
          <cell r="CK140">
            <v>0</v>
          </cell>
          <cell r="CL140">
            <v>0.09000000357627869</v>
          </cell>
          <cell r="CM140">
            <v>63.04088262241444</v>
          </cell>
          <cell r="CN140">
            <v>60.014853009663554</v>
          </cell>
          <cell r="CO140">
            <v>4.800106671848797</v>
          </cell>
          <cell r="CP140">
            <v>35.18504031848764</v>
          </cell>
          <cell r="CQ140">
            <v>37.585093654412034</v>
          </cell>
          <cell r="CR140">
            <v>1</v>
          </cell>
          <cell r="CS140">
            <v>47.349998474121094</v>
          </cell>
          <cell r="CT140">
            <v>0.949999988079071</v>
          </cell>
          <cell r="CU140">
            <v>8.670000076293945</v>
          </cell>
          <cell r="CW140">
            <v>15.350000381469727</v>
          </cell>
          <cell r="CX140">
            <v>0.28999999165534973</v>
          </cell>
          <cell r="CY140">
            <v>13.140000343322754</v>
          </cell>
          <cell r="CZ140">
            <v>9.600000381469727</v>
          </cell>
          <cell r="DA140">
            <v>1.649999976158142</v>
          </cell>
          <cell r="DB140">
            <v>0</v>
          </cell>
          <cell r="DC140">
            <v>0</v>
          </cell>
          <cell r="DD140">
            <v>0.029999999329447746</v>
          </cell>
        </row>
        <row r="141">
          <cell r="A141">
            <v>290</v>
          </cell>
          <cell r="B141">
            <v>7365</v>
          </cell>
          <cell r="C141">
            <v>10200</v>
          </cell>
          <cell r="D141">
            <v>10.2</v>
          </cell>
          <cell r="E141">
            <v>1000</v>
          </cell>
          <cell r="F141" t="str">
            <v>ND</v>
          </cell>
          <cell r="G141" t="str">
            <v>Cu? caps</v>
          </cell>
          <cell r="J141">
            <v>43</v>
          </cell>
          <cell r="K141">
            <v>74.7300033569336</v>
          </cell>
          <cell r="L141">
            <v>0.4099999964237213</v>
          </cell>
          <cell r="M141">
            <v>14.420000076293945</v>
          </cell>
          <cell r="O141">
            <v>3.140000104904175</v>
          </cell>
          <cell r="P141">
            <v>3.140000104904175</v>
          </cell>
          <cell r="Q141">
            <v>0</v>
          </cell>
          <cell r="R141">
            <v>0.4699999988079071</v>
          </cell>
          <cell r="S141">
            <v>3.049999952316284</v>
          </cell>
          <cell r="T141">
            <v>3.119999885559082</v>
          </cell>
          <cell r="U141">
            <v>0.6399999856948853</v>
          </cell>
          <cell r="V141">
            <v>0</v>
          </cell>
          <cell r="W141">
            <v>0</v>
          </cell>
          <cell r="X141">
            <v>-1</v>
          </cell>
          <cell r="Y141">
            <v>6.680851303975255</v>
          </cell>
          <cell r="Z141">
            <v>0.2115117847558402</v>
          </cell>
          <cell r="AA141">
            <v>3.7599998712539673</v>
          </cell>
          <cell r="AB141">
            <v>0.27679783693206755</v>
          </cell>
          <cell r="AC141">
            <v>0.4260515760610487</v>
          </cell>
          <cell r="AD141">
            <v>0.21060800972036603</v>
          </cell>
          <cell r="AS141">
            <v>57.2400016784668</v>
          </cell>
          <cell r="AT141">
            <v>0.03999999910593033</v>
          </cell>
          <cell r="AU141">
            <v>25.559999465942383</v>
          </cell>
          <cell r="AW141">
            <v>0.8799999952316284</v>
          </cell>
          <cell r="AX141">
            <v>0</v>
          </cell>
          <cell r="AY141">
            <v>0.28999999165534973</v>
          </cell>
          <cell r="AZ141">
            <v>8.489999771118164</v>
          </cell>
          <cell r="BA141">
            <v>6.559999942779541</v>
          </cell>
          <cell r="BB141">
            <v>0.05000000074505806</v>
          </cell>
          <cell r="BC141">
            <v>0</v>
          </cell>
          <cell r="BD141">
            <v>0</v>
          </cell>
          <cell r="BE141">
            <v>41.575635039496355</v>
          </cell>
          <cell r="BF141">
            <v>58.13283155782253</v>
          </cell>
          <cell r="BG141">
            <v>0.29153340268111805</v>
          </cell>
          <cell r="BH141">
            <v>1</v>
          </cell>
          <cell r="BI141">
            <v>50.439998626708984</v>
          </cell>
          <cell r="BJ141">
            <v>0.5</v>
          </cell>
          <cell r="BK141">
            <v>3.7200000286102295</v>
          </cell>
          <cell r="BM141">
            <v>14.449999809265137</v>
          </cell>
          <cell r="BN141">
            <v>0.4099999964237213</v>
          </cell>
          <cell r="BO141">
            <v>12.979999542236328</v>
          </cell>
          <cell r="BP141">
            <v>16.530000686645508</v>
          </cell>
          <cell r="BQ141">
            <v>0.5899999737739563</v>
          </cell>
          <cell r="BR141">
            <v>0</v>
          </cell>
          <cell r="BS141">
            <v>0</v>
          </cell>
          <cell r="BT141">
            <v>0</v>
          </cell>
          <cell r="BU141">
            <v>61.554855039407016</v>
          </cell>
          <cell r="BV141">
            <v>39.37084554200545</v>
          </cell>
          <cell r="BW141">
            <v>36.03941473536004</v>
          </cell>
          <cell r="BX141">
            <v>24.589739722634512</v>
          </cell>
          <cell r="BY141">
            <v>42.60944709031453</v>
          </cell>
          <cell r="BZ141">
            <v>1</v>
          </cell>
          <cell r="CA141">
            <v>50.689998626708984</v>
          </cell>
          <cell r="CB141">
            <v>0.2199999988079071</v>
          </cell>
          <cell r="CC141">
            <v>3.0399999618530273</v>
          </cell>
          <cell r="CE141">
            <v>23.1299991607666</v>
          </cell>
          <cell r="CF141">
            <v>0.4099999964237213</v>
          </cell>
          <cell r="CG141">
            <v>19.899999618530273</v>
          </cell>
          <cell r="CH141">
            <v>1.75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60.529333141579215</v>
          </cell>
          <cell r="CN141">
            <v>58.29876736060894</v>
          </cell>
          <cell r="CO141">
            <v>3.685098885449378</v>
          </cell>
          <cell r="CP141">
            <v>38.01613375394168</v>
          </cell>
          <cell r="CQ141">
            <v>39.85868319666637</v>
          </cell>
          <cell r="CR141">
            <v>1</v>
          </cell>
          <cell r="CS141">
            <v>45.11000061035156</v>
          </cell>
          <cell r="CT141">
            <v>0.7900000214576721</v>
          </cell>
          <cell r="CU141">
            <v>14.029999732971191</v>
          </cell>
          <cell r="CW141">
            <v>13.640000343322754</v>
          </cell>
          <cell r="CX141">
            <v>0.18000000715255737</v>
          </cell>
          <cell r="CY141">
            <v>10.539999961853027</v>
          </cell>
          <cell r="CZ141">
            <v>10.229999542236328</v>
          </cell>
          <cell r="DA141">
            <v>2.569999933242798</v>
          </cell>
          <cell r="DB141">
            <v>0.17000000178813934</v>
          </cell>
          <cell r="DC141">
            <v>0</v>
          </cell>
          <cell r="DD141">
            <v>0</v>
          </cell>
        </row>
        <row r="142">
          <cell r="A142">
            <v>290</v>
          </cell>
          <cell r="B142">
            <v>7366</v>
          </cell>
          <cell r="C142">
            <v>10000</v>
          </cell>
          <cell r="D142">
            <v>10</v>
          </cell>
          <cell r="E142">
            <v>1000</v>
          </cell>
          <cell r="F142" t="str">
            <v>ND</v>
          </cell>
          <cell r="G142" t="str">
            <v>Cu? caps</v>
          </cell>
          <cell r="J142">
            <v>795</v>
          </cell>
          <cell r="K142">
            <v>64.26000213623047</v>
          </cell>
          <cell r="L142">
            <v>0.6299999952316284</v>
          </cell>
          <cell r="M142">
            <v>17.479999542236328</v>
          </cell>
          <cell r="O142">
            <v>6.139999866485596</v>
          </cell>
          <cell r="P142">
            <v>6.139999866485596</v>
          </cell>
          <cell r="Q142">
            <v>0.07999999821186066</v>
          </cell>
          <cell r="R142">
            <v>2.069999933242798</v>
          </cell>
          <cell r="S142">
            <v>5.369999885559082</v>
          </cell>
          <cell r="T142">
            <v>2.7100000381469727</v>
          </cell>
          <cell r="U142">
            <v>1.2599999904632568</v>
          </cell>
          <cell r="V142">
            <v>0</v>
          </cell>
          <cell r="W142">
            <v>0</v>
          </cell>
          <cell r="X142">
            <v>-1</v>
          </cell>
          <cell r="Y142">
            <v>2.966183606038509</v>
          </cell>
          <cell r="Z142">
            <v>0.307208239484431</v>
          </cell>
          <cell r="AA142">
            <v>3.9700000286102295</v>
          </cell>
          <cell r="AB142">
            <v>0.42200327905806734</v>
          </cell>
          <cell r="AC142">
            <v>0.5041050864549236</v>
          </cell>
          <cell r="AD142">
            <v>0.37535878273629814</v>
          </cell>
          <cell r="AS142">
            <v>55.0099983215332</v>
          </cell>
          <cell r="AT142">
            <v>0.05000000074505806</v>
          </cell>
          <cell r="AU142">
            <v>27.649999618530273</v>
          </cell>
          <cell r="AW142">
            <v>0.38999998569488525</v>
          </cell>
          <cell r="AX142">
            <v>0.029999999329447746</v>
          </cell>
          <cell r="AY142">
            <v>0</v>
          </cell>
          <cell r="AZ142">
            <v>10.5</v>
          </cell>
          <cell r="BA142">
            <v>5.420000076293945</v>
          </cell>
          <cell r="BB142">
            <v>0.12999999523162842</v>
          </cell>
          <cell r="BC142">
            <v>0</v>
          </cell>
          <cell r="BD142">
            <v>0.05000000074505806</v>
          </cell>
          <cell r="BE142">
            <v>51.312363937619175</v>
          </cell>
          <cell r="BF142">
            <v>47.93121579278348</v>
          </cell>
          <cell r="BG142">
            <v>0.7564202695973421</v>
          </cell>
          <cell r="BH142">
            <v>1</v>
          </cell>
          <cell r="BI142">
            <v>50.04999923706055</v>
          </cell>
          <cell r="BJ142">
            <v>0.7799999713897705</v>
          </cell>
          <cell r="BK142">
            <v>4.679999828338623</v>
          </cell>
          <cell r="BM142">
            <v>12.359999656677246</v>
          </cell>
          <cell r="BN142">
            <v>0.2800000011920929</v>
          </cell>
          <cell r="BO142">
            <v>12.050000190734863</v>
          </cell>
          <cell r="BP142">
            <v>18.969999313354492</v>
          </cell>
          <cell r="BQ142">
            <v>0.6200000047683716</v>
          </cell>
          <cell r="BR142">
            <v>0</v>
          </cell>
          <cell r="BS142">
            <v>0</v>
          </cell>
          <cell r="BT142">
            <v>0.05999999865889549</v>
          </cell>
          <cell r="BU142">
            <v>63.4734029838633</v>
          </cell>
          <cell r="BV142">
            <v>36.940683552475896</v>
          </cell>
          <cell r="BW142">
            <v>41.80131863756029</v>
          </cell>
          <cell r="BX142">
            <v>21.257997809963804</v>
          </cell>
          <cell r="BY142">
            <v>42.158657128743954</v>
          </cell>
          <cell r="BZ142">
            <v>1</v>
          </cell>
          <cell r="CA142">
            <v>50.459999084472656</v>
          </cell>
          <cell r="CB142">
            <v>0.25999999046325684</v>
          </cell>
          <cell r="CC142">
            <v>4.150000095367432</v>
          </cell>
          <cell r="CE142">
            <v>23.610000610351562</v>
          </cell>
          <cell r="CF142">
            <v>0.5</v>
          </cell>
          <cell r="CG142">
            <v>19.530000686645508</v>
          </cell>
          <cell r="CH142">
            <v>1.409999966621399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59.58643468539683</v>
          </cell>
          <cell r="CN142">
            <v>57.799162953319055</v>
          </cell>
          <cell r="CO142">
            <v>2.999460769072981</v>
          </cell>
          <cell r="CP142">
            <v>39.201376277607956</v>
          </cell>
          <cell r="CQ142">
            <v>40.70110666214445</v>
          </cell>
          <cell r="CR142">
            <v>1</v>
          </cell>
          <cell r="CS142">
            <v>41.900001525878906</v>
          </cell>
          <cell r="CT142">
            <v>3.319999933242798</v>
          </cell>
          <cell r="CU142">
            <v>12.960000038146973</v>
          </cell>
          <cell r="CW142">
            <v>15.109999656677246</v>
          </cell>
          <cell r="CX142">
            <v>0.17000000178813934</v>
          </cell>
          <cell r="CY142">
            <v>11.109999656677246</v>
          </cell>
          <cell r="CZ142">
            <v>9.970000267028809</v>
          </cell>
          <cell r="DA142">
            <v>2.759999990463257</v>
          </cell>
          <cell r="DB142">
            <v>0.18000000715255737</v>
          </cell>
          <cell r="DC142">
            <v>0</v>
          </cell>
          <cell r="DD142">
            <v>0.07000000029802322</v>
          </cell>
        </row>
        <row r="143">
          <cell r="A143">
            <v>291</v>
          </cell>
          <cell r="B143">
            <v>7368</v>
          </cell>
          <cell r="C143">
            <v>2000</v>
          </cell>
          <cell r="D143">
            <v>2</v>
          </cell>
          <cell r="E143">
            <v>780</v>
          </cell>
          <cell r="F143" t="str">
            <v>MMO</v>
          </cell>
          <cell r="G143" t="str">
            <v>Ag-Pd caps</v>
          </cell>
          <cell r="J143">
            <v>100</v>
          </cell>
          <cell r="K143">
            <v>71.70999908447266</v>
          </cell>
          <cell r="L143">
            <v>0.10999999940395355</v>
          </cell>
          <cell r="M143">
            <v>13.3100004196167</v>
          </cell>
          <cell r="O143">
            <v>0.7599999904632568</v>
          </cell>
          <cell r="P143">
            <v>0.7599999904632568</v>
          </cell>
          <cell r="Q143">
            <v>0.09000000357627869</v>
          </cell>
          <cell r="R143">
            <v>0.20000000298023224</v>
          </cell>
          <cell r="S143">
            <v>1.2899999618530273</v>
          </cell>
          <cell r="T143">
            <v>3.2100000381469727</v>
          </cell>
          <cell r="U143">
            <v>5.309999942779541</v>
          </cell>
          <cell r="X143">
            <v>-1</v>
          </cell>
          <cell r="Y143">
            <v>3.7999998956918732</v>
          </cell>
          <cell r="Z143">
            <v>0.09691960339473653</v>
          </cell>
          <cell r="AA143">
            <v>8.519999980926514</v>
          </cell>
          <cell r="AB143">
            <v>0.061181434575943106</v>
          </cell>
          <cell r="AC143">
            <v>0.08016877558206564</v>
          </cell>
          <cell r="AD143">
            <v>0.31929360498480736</v>
          </cell>
          <cell r="CS143">
            <v>46.560001373291016</v>
          </cell>
          <cell r="CT143">
            <v>1.1399999856948853</v>
          </cell>
          <cell r="CU143">
            <v>6.940000057220459</v>
          </cell>
          <cell r="CW143">
            <v>14.069999694824219</v>
          </cell>
          <cell r="CX143">
            <v>0.6600000262260437</v>
          </cell>
          <cell r="CY143">
            <v>14.899999618530273</v>
          </cell>
          <cell r="CZ143">
            <v>11.90999984741211</v>
          </cell>
          <cell r="DA143">
            <v>1.3600000143051147</v>
          </cell>
          <cell r="DB143">
            <v>0.7200000286102295</v>
          </cell>
          <cell r="GX143">
            <v>50</v>
          </cell>
          <cell r="GY143">
            <v>50</v>
          </cell>
        </row>
        <row r="144">
          <cell r="A144">
            <v>291</v>
          </cell>
          <cell r="B144">
            <v>7370</v>
          </cell>
          <cell r="C144">
            <v>3500</v>
          </cell>
          <cell r="D144">
            <v>3.5</v>
          </cell>
          <cell r="E144">
            <v>780</v>
          </cell>
          <cell r="F144" t="str">
            <v>NNO</v>
          </cell>
          <cell r="G144" t="str">
            <v>Ag-Pd caps</v>
          </cell>
          <cell r="J144">
            <v>50</v>
          </cell>
          <cell r="K144">
            <v>68.2699966430664</v>
          </cell>
          <cell r="L144">
            <v>0.09000000357627869</v>
          </cell>
          <cell r="M144">
            <v>14.010000228881836</v>
          </cell>
          <cell r="O144">
            <v>1.7300000190734863</v>
          </cell>
          <cell r="P144">
            <v>1.7300000190734863</v>
          </cell>
          <cell r="Q144">
            <v>0.10000000149011612</v>
          </cell>
          <cell r="R144">
            <v>0.09000000357627869</v>
          </cell>
          <cell r="S144">
            <v>1.5499999523162842</v>
          </cell>
          <cell r="T144">
            <v>4.039999961853027</v>
          </cell>
          <cell r="U144">
            <v>4.460000038146973</v>
          </cell>
          <cell r="X144">
            <v>-1</v>
          </cell>
          <cell r="Y144">
            <v>19.222221670327386</v>
          </cell>
          <cell r="Z144">
            <v>0.1106352553171937</v>
          </cell>
          <cell r="AA144">
            <v>8.5</v>
          </cell>
          <cell r="AB144">
            <v>0.09253876075746519</v>
          </cell>
          <cell r="AC144">
            <v>0.16763566039501726</v>
          </cell>
          <cell r="AD144">
            <v>0.08485908877241391</v>
          </cell>
          <cell r="AS144">
            <v>59.150001525878906</v>
          </cell>
          <cell r="AT144">
            <v>0.03999999910593033</v>
          </cell>
          <cell r="AU144">
            <v>25.459999084472656</v>
          </cell>
          <cell r="AW144">
            <v>0.27000001072883606</v>
          </cell>
          <cell r="AX144">
            <v>0</v>
          </cell>
          <cell r="AY144">
            <v>0.019999999552965164</v>
          </cell>
          <cell r="AZ144">
            <v>7.079999923706055</v>
          </cell>
          <cell r="BA144">
            <v>6.369999885559082</v>
          </cell>
          <cell r="BB144">
            <v>0.5600000023841858</v>
          </cell>
          <cell r="BE144">
            <v>36.733380463785906</v>
          </cell>
          <cell r="BF144">
            <v>59.80720368782155</v>
          </cell>
          <cell r="BG144">
            <v>3.4594158483925455</v>
          </cell>
          <cell r="BH144">
            <v>1</v>
          </cell>
          <cell r="CS144">
            <v>41</v>
          </cell>
          <cell r="CT144">
            <v>2</v>
          </cell>
          <cell r="CU144">
            <v>11.930000305175781</v>
          </cell>
          <cell r="CW144">
            <v>21.010000228881836</v>
          </cell>
          <cell r="CX144">
            <v>0.3499999940395355</v>
          </cell>
          <cell r="CY144">
            <v>8.279999732971191</v>
          </cell>
          <cell r="CZ144">
            <v>11</v>
          </cell>
          <cell r="DA144">
            <v>1.8200000524520874</v>
          </cell>
          <cell r="DB144">
            <v>1.0700000524520874</v>
          </cell>
          <cell r="GX144">
            <v>50</v>
          </cell>
          <cell r="GY144">
            <v>50</v>
          </cell>
        </row>
        <row r="145">
          <cell r="A145">
            <v>291</v>
          </cell>
          <cell r="B145">
            <v>7372</v>
          </cell>
          <cell r="C145">
            <v>5000</v>
          </cell>
          <cell r="D145">
            <v>5</v>
          </cell>
          <cell r="E145">
            <v>780</v>
          </cell>
          <cell r="F145" t="str">
            <v>MMO</v>
          </cell>
          <cell r="G145" t="str">
            <v>Ag-Pd caps</v>
          </cell>
          <cell r="J145">
            <v>63</v>
          </cell>
          <cell r="K145">
            <v>63.61000061035156</v>
          </cell>
          <cell r="L145">
            <v>0.20000000298023224</v>
          </cell>
          <cell r="M145">
            <v>15.350000381469727</v>
          </cell>
          <cell r="O145">
            <v>0.6700000166893005</v>
          </cell>
          <cell r="P145">
            <v>0.6700000166893005</v>
          </cell>
          <cell r="Q145">
            <v>0.10999999940395355</v>
          </cell>
          <cell r="R145">
            <v>0.28999999165534973</v>
          </cell>
          <cell r="S145">
            <v>2.549999952316284</v>
          </cell>
          <cell r="T145">
            <v>3.7899999618530273</v>
          </cell>
          <cell r="U145">
            <v>3.7300000190734863</v>
          </cell>
          <cell r="X145">
            <v>-1</v>
          </cell>
          <cell r="Y145">
            <v>2.3103449516149004</v>
          </cell>
          <cell r="Z145">
            <v>0.1661237712667814</v>
          </cell>
          <cell r="AA145">
            <v>7.519999980926514</v>
          </cell>
          <cell r="AB145">
            <v>0.07370283028192753</v>
          </cell>
          <cell r="AC145">
            <v>0.07900943603030422</v>
          </cell>
          <cell r="AD145">
            <v>0.4355073210246034</v>
          </cell>
          <cell r="CS145">
            <v>42.33000183105469</v>
          </cell>
          <cell r="CT145">
            <v>0.5</v>
          </cell>
          <cell r="CU145">
            <v>12.710000038146973</v>
          </cell>
          <cell r="CW145">
            <v>10.25</v>
          </cell>
          <cell r="CX145">
            <v>0.46000000834465027</v>
          </cell>
          <cell r="CY145">
            <v>17.809999465942383</v>
          </cell>
          <cell r="CZ145">
            <v>11.989999771118164</v>
          </cell>
          <cell r="DA145">
            <v>2.440000057220459</v>
          </cell>
          <cell r="DB145">
            <v>1.2200000286102295</v>
          </cell>
          <cell r="GX145">
            <v>100</v>
          </cell>
          <cell r="GY145">
            <v>0</v>
          </cell>
        </row>
        <row r="146">
          <cell r="A146">
            <v>292</v>
          </cell>
          <cell r="B146">
            <v>7376</v>
          </cell>
          <cell r="C146">
            <v>2000</v>
          </cell>
          <cell r="D146">
            <v>2</v>
          </cell>
          <cell r="E146">
            <v>960</v>
          </cell>
          <cell r="F146" t="str">
            <v>QFM</v>
          </cell>
          <cell r="G146" t="str">
            <v>Ag-Pd caps</v>
          </cell>
          <cell r="J146">
            <v>50</v>
          </cell>
          <cell r="K146">
            <v>58.189998626708984</v>
          </cell>
          <cell r="L146">
            <v>1.3300000429153442</v>
          </cell>
          <cell r="M146">
            <v>19.3799991607666</v>
          </cell>
          <cell r="O146">
            <v>6.670000076293945</v>
          </cell>
          <cell r="P146">
            <v>6.670000076293945</v>
          </cell>
          <cell r="Q146">
            <v>0.23000000417232513</v>
          </cell>
          <cell r="R146">
            <v>1.5199999809265137</v>
          </cell>
          <cell r="S146">
            <v>6.570000171661377</v>
          </cell>
          <cell r="T146">
            <v>4.579999923706055</v>
          </cell>
          <cell r="U146">
            <v>1.5299999713897705</v>
          </cell>
          <cell r="X146">
            <v>-1</v>
          </cell>
          <cell r="Y146">
            <v>4.388157999994354</v>
          </cell>
          <cell r="Z146">
            <v>0.3390093114638449</v>
          </cell>
          <cell r="AA146">
            <v>6.109999895095825</v>
          </cell>
          <cell r="AB146">
            <v>0.33951049197640615</v>
          </cell>
          <cell r="AC146">
            <v>0.46643357332414204</v>
          </cell>
          <cell r="AD146">
            <v>0.2888597249126844</v>
          </cell>
          <cell r="CS146">
            <v>39.970001220703125</v>
          </cell>
          <cell r="CT146">
            <v>4.420000076293945</v>
          </cell>
          <cell r="CU146">
            <v>12.050000190734863</v>
          </cell>
          <cell r="CW146">
            <v>13.6899995803833</v>
          </cell>
          <cell r="CX146">
            <v>0.12999999523162842</v>
          </cell>
          <cell r="CY146">
            <v>12.210000038146973</v>
          </cell>
          <cell r="CZ146">
            <v>11.949999809265137</v>
          </cell>
          <cell r="DA146">
            <v>2.490000009536743</v>
          </cell>
          <cell r="DB146">
            <v>0.6800000071525574</v>
          </cell>
          <cell r="GX146">
            <v>100</v>
          </cell>
          <cell r="GY146">
            <v>0</v>
          </cell>
        </row>
        <row r="147">
          <cell r="A147">
            <v>292</v>
          </cell>
          <cell r="B147">
            <v>7377</v>
          </cell>
          <cell r="C147">
            <v>2000</v>
          </cell>
          <cell r="D147">
            <v>2</v>
          </cell>
          <cell r="E147">
            <v>940</v>
          </cell>
          <cell r="F147" t="str">
            <v>QFM</v>
          </cell>
          <cell r="G147" t="str">
            <v>Ag-Pd caps</v>
          </cell>
          <cell r="J147">
            <v>35</v>
          </cell>
          <cell r="K147">
            <v>57.66999816894531</v>
          </cell>
          <cell r="L147">
            <v>1.7100000381469727</v>
          </cell>
          <cell r="M147">
            <v>19.40999984741211</v>
          </cell>
          <cell r="O147">
            <v>4.260000228881836</v>
          </cell>
          <cell r="P147">
            <v>4.260000228881836</v>
          </cell>
          <cell r="Q147">
            <v>0.18000000715255737</v>
          </cell>
          <cell r="R147">
            <v>2.9100000858306885</v>
          </cell>
          <cell r="S147">
            <v>7.739999771118164</v>
          </cell>
          <cell r="T147">
            <v>4.690000057220459</v>
          </cell>
          <cell r="U147">
            <v>1.4199999570846558</v>
          </cell>
          <cell r="X147">
            <v>-1</v>
          </cell>
          <cell r="Y147">
            <v>1.4639175612483792</v>
          </cell>
          <cell r="Z147">
            <v>0.3987635152995697</v>
          </cell>
          <cell r="AA147">
            <v>6.110000014305115</v>
          </cell>
          <cell r="AB147">
            <v>0.37951807796712833</v>
          </cell>
          <cell r="AC147">
            <v>0.32078314181765993</v>
          </cell>
          <cell r="AD147">
            <v>0.5490578954249651</v>
          </cell>
          <cell r="CS147">
            <v>40</v>
          </cell>
          <cell r="CT147">
            <v>4.070000171661377</v>
          </cell>
          <cell r="CU147">
            <v>13.430000305175781</v>
          </cell>
          <cell r="CW147">
            <v>9.140000343322754</v>
          </cell>
          <cell r="CX147">
            <v>0.11999999731779099</v>
          </cell>
          <cell r="CY147">
            <v>15.3100004196167</v>
          </cell>
          <cell r="CZ147">
            <v>12.6899995803833</v>
          </cell>
          <cell r="DA147">
            <v>2.4800000190734863</v>
          </cell>
          <cell r="DB147">
            <v>0.6200000047683716</v>
          </cell>
          <cell r="GX147">
            <v>100</v>
          </cell>
          <cell r="GY147">
            <v>0</v>
          </cell>
        </row>
        <row r="148">
          <cell r="A148">
            <v>292</v>
          </cell>
          <cell r="B148">
            <v>7378</v>
          </cell>
          <cell r="C148">
            <v>2000</v>
          </cell>
          <cell r="D148">
            <v>2</v>
          </cell>
          <cell r="E148">
            <v>940</v>
          </cell>
          <cell r="F148" t="str">
            <v>QFM</v>
          </cell>
          <cell r="G148" t="str">
            <v>Ag-Pd caps</v>
          </cell>
          <cell r="J148">
            <v>168</v>
          </cell>
          <cell r="K148">
            <v>60.290000915527344</v>
          </cell>
          <cell r="L148">
            <v>1.4600000381469727</v>
          </cell>
          <cell r="M148">
            <v>21.440000534057617</v>
          </cell>
          <cell r="O148">
            <v>2.5999999046325684</v>
          </cell>
          <cell r="P148">
            <v>2.5999999046325684</v>
          </cell>
          <cell r="Q148">
            <v>0.17000000178813934</v>
          </cell>
          <cell r="R148">
            <v>0.28999999165534973</v>
          </cell>
          <cell r="S148">
            <v>6.710000038146973</v>
          </cell>
          <cell r="T148">
            <v>5.019999980926514</v>
          </cell>
          <cell r="U148">
            <v>2.0199999809265137</v>
          </cell>
          <cell r="X148">
            <v>-1</v>
          </cell>
          <cell r="Y148">
            <v>8.965517170505771</v>
          </cell>
          <cell r="Z148">
            <v>0.3129664118938842</v>
          </cell>
          <cell r="AA148">
            <v>7.039999961853027</v>
          </cell>
          <cell r="AB148">
            <v>0.16012084256658862</v>
          </cell>
          <cell r="AC148">
            <v>0.26183282394520896</v>
          </cell>
          <cell r="AD148">
            <v>0.16583958562905748</v>
          </cell>
          <cell r="CS148">
            <v>40.72999954223633</v>
          </cell>
          <cell r="CT148">
            <v>4.889999866485596</v>
          </cell>
          <cell r="CU148">
            <v>13.970000267028809</v>
          </cell>
          <cell r="CW148">
            <v>9.859999656677246</v>
          </cell>
          <cell r="CX148">
            <v>0.15000000596046448</v>
          </cell>
          <cell r="CY148">
            <v>13.65999984741211</v>
          </cell>
          <cell r="CZ148">
            <v>11.979999542236328</v>
          </cell>
          <cell r="DA148">
            <v>2.390000104904175</v>
          </cell>
          <cell r="DB148">
            <v>1.0499999523162842</v>
          </cell>
          <cell r="GX148">
            <v>100</v>
          </cell>
          <cell r="GY148">
            <v>0</v>
          </cell>
        </row>
        <row r="149">
          <cell r="A149">
            <v>292</v>
          </cell>
          <cell r="B149">
            <v>7379</v>
          </cell>
          <cell r="C149">
            <v>2000</v>
          </cell>
          <cell r="D149">
            <v>2</v>
          </cell>
          <cell r="E149">
            <v>940</v>
          </cell>
          <cell r="F149" t="str">
            <v>QFM</v>
          </cell>
          <cell r="G149" t="str">
            <v>Ag-Pd caps</v>
          </cell>
          <cell r="J149">
            <v>64</v>
          </cell>
          <cell r="K149">
            <v>61.849998474121094</v>
          </cell>
          <cell r="L149">
            <v>0.8399999737739563</v>
          </cell>
          <cell r="M149">
            <v>21.09000015258789</v>
          </cell>
          <cell r="O149">
            <v>2.75</v>
          </cell>
          <cell r="P149">
            <v>2.75</v>
          </cell>
          <cell r="Q149">
            <v>0.10000000149011612</v>
          </cell>
          <cell r="R149">
            <v>0.46000000834465027</v>
          </cell>
          <cell r="S149">
            <v>6.070000171661377</v>
          </cell>
          <cell r="T149">
            <v>5.039999961853027</v>
          </cell>
          <cell r="U149">
            <v>1.7999999523162842</v>
          </cell>
          <cell r="X149">
            <v>-1</v>
          </cell>
          <cell r="Y149">
            <v>5.9782607611163145</v>
          </cell>
          <cell r="Z149">
            <v>0.2878141359765019</v>
          </cell>
          <cell r="AA149">
            <v>6.8399999141693115</v>
          </cell>
          <cell r="AB149">
            <v>0.18258706691468643</v>
          </cell>
          <cell r="AC149">
            <v>0.27363184290573606</v>
          </cell>
          <cell r="AD149">
            <v>0.22967475052280595</v>
          </cell>
          <cell r="CS149">
            <v>40.95000076293945</v>
          </cell>
          <cell r="CT149">
            <v>4.489999771118164</v>
          </cell>
          <cell r="CU149">
            <v>14.029999732971191</v>
          </cell>
          <cell r="CW149">
            <v>11.100000381469727</v>
          </cell>
          <cell r="CX149">
            <v>0.12999999523162842</v>
          </cell>
          <cell r="CY149">
            <v>12.8100004196167</v>
          </cell>
          <cell r="CZ149">
            <v>12</v>
          </cell>
          <cell r="DA149">
            <v>2.4100000858306885</v>
          </cell>
          <cell r="DB149">
            <v>1.0299999713897705</v>
          </cell>
          <cell r="GX149">
            <v>100</v>
          </cell>
          <cell r="GY149">
            <v>0</v>
          </cell>
        </row>
        <row r="150">
          <cell r="A150">
            <v>292</v>
          </cell>
          <cell r="B150">
            <v>7380</v>
          </cell>
          <cell r="C150">
            <v>2000</v>
          </cell>
          <cell r="D150">
            <v>2</v>
          </cell>
          <cell r="E150">
            <v>920</v>
          </cell>
          <cell r="F150" t="str">
            <v>QFM</v>
          </cell>
          <cell r="G150" t="str">
            <v>Ag-Pd caps</v>
          </cell>
          <cell r="J150">
            <v>48</v>
          </cell>
          <cell r="K150">
            <v>64.5199966430664</v>
          </cell>
          <cell r="L150">
            <v>0.6800000071525574</v>
          </cell>
          <cell r="M150">
            <v>20.360000610351562</v>
          </cell>
          <cell r="O150">
            <v>2.630000114440918</v>
          </cell>
          <cell r="P150">
            <v>2.630000114440918</v>
          </cell>
          <cell r="Q150">
            <v>0.12999999523162842</v>
          </cell>
          <cell r="R150">
            <v>0.23000000417232513</v>
          </cell>
          <cell r="S150">
            <v>5.239999771118164</v>
          </cell>
          <cell r="T150">
            <v>4.099999904632568</v>
          </cell>
          <cell r="U150">
            <v>2.109999895095825</v>
          </cell>
          <cell r="X150">
            <v>-1</v>
          </cell>
          <cell r="Y150">
            <v>11.434782898831678</v>
          </cell>
          <cell r="Z150">
            <v>0.25736736807630595</v>
          </cell>
          <cell r="AA150">
            <v>6.2099997997283936</v>
          </cell>
          <cell r="AB150">
            <v>0.1703417944104318</v>
          </cell>
          <cell r="AC150">
            <v>0.2899669391531581</v>
          </cell>
          <cell r="AD150">
            <v>0.13485712217679893</v>
          </cell>
          <cell r="CS150">
            <v>40.29999923706055</v>
          </cell>
          <cell r="CT150">
            <v>4.5</v>
          </cell>
          <cell r="CU150">
            <v>14.260000228881836</v>
          </cell>
          <cell r="CW150">
            <v>11.539999961853027</v>
          </cell>
          <cell r="CX150">
            <v>0.11999999731779099</v>
          </cell>
          <cell r="CY150">
            <v>12.640000343322754</v>
          </cell>
          <cell r="CZ150">
            <v>11.710000038146973</v>
          </cell>
          <cell r="DA150">
            <v>2.3499999046325684</v>
          </cell>
          <cell r="DB150">
            <v>1.2799999713897705</v>
          </cell>
          <cell r="GX150">
            <v>100</v>
          </cell>
          <cell r="GY150">
            <v>0</v>
          </cell>
        </row>
        <row r="151">
          <cell r="A151">
            <v>292</v>
          </cell>
          <cell r="B151">
            <v>7381</v>
          </cell>
          <cell r="C151">
            <v>2000</v>
          </cell>
          <cell r="D151">
            <v>2</v>
          </cell>
          <cell r="E151">
            <v>865</v>
          </cell>
          <cell r="F151" t="str">
            <v>QFM</v>
          </cell>
          <cell r="G151" t="str">
            <v>Ag-Pd caps</v>
          </cell>
          <cell r="J151">
            <v>42</v>
          </cell>
          <cell r="K151">
            <v>67.80000305175781</v>
          </cell>
          <cell r="L151">
            <v>0.6100000143051147</v>
          </cell>
          <cell r="M151">
            <v>18.93000030517578</v>
          </cell>
          <cell r="O151">
            <v>1.8300000429153442</v>
          </cell>
          <cell r="P151">
            <v>1.8300000429153442</v>
          </cell>
          <cell r="Q151">
            <v>0.10000000149011612</v>
          </cell>
          <cell r="R151">
            <v>0.18000000715255737</v>
          </cell>
          <cell r="S151">
            <v>3.059999942779541</v>
          </cell>
          <cell r="T151">
            <v>4.980000019073486</v>
          </cell>
          <cell r="U151">
            <v>2.5</v>
          </cell>
          <cell r="X151">
            <v>-1</v>
          </cell>
          <cell r="Y151">
            <v>10.166666501098215</v>
          </cell>
          <cell r="Z151">
            <v>0.1616481718673235</v>
          </cell>
          <cell r="AA151">
            <v>7.480000019073486</v>
          </cell>
          <cell r="AB151">
            <v>0.11538461755873307</v>
          </cell>
          <cell r="AC151">
            <v>0.1928345658148045</v>
          </cell>
          <cell r="AD151">
            <v>0.1491690360840905</v>
          </cell>
          <cell r="CS151">
            <v>40.31999969482422</v>
          </cell>
          <cell r="CT151">
            <v>4.130000114440918</v>
          </cell>
          <cell r="CU151">
            <v>13.420000076293945</v>
          </cell>
          <cell r="CW151">
            <v>13.640000343322754</v>
          </cell>
          <cell r="CX151">
            <v>0.09000000357627869</v>
          </cell>
          <cell r="CY151">
            <v>12.279999732971191</v>
          </cell>
          <cell r="CZ151">
            <v>11.670000076293945</v>
          </cell>
          <cell r="DA151">
            <v>2.5199999809265137</v>
          </cell>
          <cell r="DB151">
            <v>0.6499999761581421</v>
          </cell>
          <cell r="GX151">
            <v>100</v>
          </cell>
          <cell r="GY151">
            <v>0</v>
          </cell>
        </row>
        <row r="152">
          <cell r="A152">
            <v>292</v>
          </cell>
          <cell r="B152">
            <v>7382</v>
          </cell>
          <cell r="C152">
            <v>2000</v>
          </cell>
          <cell r="D152">
            <v>2</v>
          </cell>
          <cell r="E152">
            <v>940</v>
          </cell>
          <cell r="F152" t="str">
            <v>QFM</v>
          </cell>
          <cell r="G152" t="str">
            <v>Ag-Pd caps</v>
          </cell>
          <cell r="J152">
            <v>47</v>
          </cell>
          <cell r="K152">
            <v>53.029998779296875</v>
          </cell>
          <cell r="L152">
            <v>2.2899999618530273</v>
          </cell>
          <cell r="M152">
            <v>19.139999389648438</v>
          </cell>
          <cell r="O152">
            <v>7.630000114440918</v>
          </cell>
          <cell r="P152">
            <v>7.630000114440918</v>
          </cell>
          <cell r="Q152">
            <v>0.6800000071525574</v>
          </cell>
          <cell r="R152">
            <v>3.380000114440918</v>
          </cell>
          <cell r="S152">
            <v>8.920000076293945</v>
          </cell>
          <cell r="T152">
            <v>3.819999933242798</v>
          </cell>
          <cell r="U152">
            <v>1.1100000143051147</v>
          </cell>
          <cell r="X152">
            <v>-1</v>
          </cell>
          <cell r="Y152">
            <v>2.2573964071308876</v>
          </cell>
          <cell r="Z152">
            <v>0.46603972626656326</v>
          </cell>
          <cell r="AA152">
            <v>4.929999947547913</v>
          </cell>
          <cell r="AB152">
            <v>0.45138018143189995</v>
          </cell>
          <cell r="AC152">
            <v>0.4786700144284371</v>
          </cell>
          <cell r="AD152">
            <v>0.4412153494156626</v>
          </cell>
          <cell r="CS152">
            <v>40.54999923706055</v>
          </cell>
          <cell r="CT152">
            <v>4.949999809265137</v>
          </cell>
          <cell r="CU152">
            <v>13.5600004196167</v>
          </cell>
          <cell r="CW152">
            <v>9.869999885559082</v>
          </cell>
          <cell r="CX152">
            <v>0.1599999964237213</v>
          </cell>
          <cell r="CY152">
            <v>13.449999809265137</v>
          </cell>
          <cell r="CZ152">
            <v>12.5600004196167</v>
          </cell>
          <cell r="DA152">
            <v>2.4200000762939453</v>
          </cell>
          <cell r="DB152">
            <v>0.6000000238418579</v>
          </cell>
          <cell r="GX152">
            <v>75</v>
          </cell>
          <cell r="GY152">
            <v>25</v>
          </cell>
        </row>
        <row r="153">
          <cell r="A153">
            <v>292</v>
          </cell>
          <cell r="B153">
            <v>7383</v>
          </cell>
          <cell r="C153">
            <v>1000</v>
          </cell>
          <cell r="D153">
            <v>1</v>
          </cell>
          <cell r="E153">
            <v>920</v>
          </cell>
          <cell r="F153" t="str">
            <v>QFM</v>
          </cell>
          <cell r="G153" t="str">
            <v>Ag-Pd caps</v>
          </cell>
          <cell r="J153">
            <v>60</v>
          </cell>
          <cell r="K153">
            <v>53.209999084472656</v>
          </cell>
          <cell r="L153">
            <v>2.4600000381469727</v>
          </cell>
          <cell r="M153">
            <v>19.040000915527344</v>
          </cell>
          <cell r="O153">
            <v>7.349999904632568</v>
          </cell>
          <cell r="P153">
            <v>7.349999904632568</v>
          </cell>
          <cell r="Q153">
            <v>0.15000000596046448</v>
          </cell>
          <cell r="R153">
            <v>2.819999933242798</v>
          </cell>
          <cell r="S153">
            <v>7.78000020980835</v>
          </cell>
          <cell r="T153">
            <v>4.860000133514404</v>
          </cell>
          <cell r="U153">
            <v>2.319999933242798</v>
          </cell>
          <cell r="X153">
            <v>-1</v>
          </cell>
          <cell r="Y153">
            <v>2.606383006605463</v>
          </cell>
          <cell r="Z153">
            <v>0.4086134367495575</v>
          </cell>
          <cell r="AA153">
            <v>7.180000066757202</v>
          </cell>
          <cell r="AB153">
            <v>0.37435158047608247</v>
          </cell>
          <cell r="AC153">
            <v>0.42363112075119197</v>
          </cell>
          <cell r="AD153">
            <v>0.40613114111628434</v>
          </cell>
          <cell r="CS153">
            <v>40.279998779296875</v>
          </cell>
          <cell r="CT153">
            <v>5.710000038146973</v>
          </cell>
          <cell r="CU153">
            <v>12.880000114440918</v>
          </cell>
          <cell r="CW153">
            <v>9.399999618530273</v>
          </cell>
          <cell r="CX153">
            <v>0.11999999731779099</v>
          </cell>
          <cell r="CY153">
            <v>13.720000267028809</v>
          </cell>
          <cell r="CZ153">
            <v>12.4399995803833</v>
          </cell>
          <cell r="DA153">
            <v>2.5199999809265137</v>
          </cell>
          <cell r="DB153">
            <v>0.75</v>
          </cell>
          <cell r="GX153">
            <v>100</v>
          </cell>
          <cell r="GY153">
            <v>0</v>
          </cell>
        </row>
        <row r="154">
          <cell r="A154">
            <v>292</v>
          </cell>
          <cell r="B154">
            <v>7384</v>
          </cell>
          <cell r="C154">
            <v>1000</v>
          </cell>
          <cell r="D154">
            <v>1</v>
          </cell>
          <cell r="E154">
            <v>900</v>
          </cell>
          <cell r="F154" t="str">
            <v>QFM</v>
          </cell>
          <cell r="G154" t="str">
            <v>Ag-Pd caps</v>
          </cell>
          <cell r="J154">
            <v>89</v>
          </cell>
          <cell r="K154">
            <v>62.470001220703125</v>
          </cell>
          <cell r="L154">
            <v>1.2400000095367432</v>
          </cell>
          <cell r="M154">
            <v>18.489999771118164</v>
          </cell>
          <cell r="O154">
            <v>4.21999979019165</v>
          </cell>
          <cell r="P154">
            <v>4.21999979019165</v>
          </cell>
          <cell r="Q154">
            <v>0.10999999940395355</v>
          </cell>
          <cell r="R154">
            <v>1.2699999809265137</v>
          </cell>
          <cell r="S154">
            <v>4.329999923706055</v>
          </cell>
          <cell r="T154">
            <v>5.510000228881836</v>
          </cell>
          <cell r="U154">
            <v>2.359999895095825</v>
          </cell>
          <cell r="X154">
            <v>-1</v>
          </cell>
          <cell r="Y154">
            <v>3.322834530369834</v>
          </cell>
          <cell r="Z154">
            <v>0.2341806369554218</v>
          </cell>
          <cell r="AA154">
            <v>7.870000123977661</v>
          </cell>
          <cell r="AB154">
            <v>0.2529940046828193</v>
          </cell>
          <cell r="AC154">
            <v>0.315868250249068</v>
          </cell>
          <cell r="AD154">
            <v>0.3491364595755736</v>
          </cell>
          <cell r="CS154">
            <v>40.970001220703125</v>
          </cell>
          <cell r="CT154">
            <v>4.590000152587891</v>
          </cell>
          <cell r="CU154">
            <v>13.050000190734863</v>
          </cell>
          <cell r="CW154">
            <v>12.800000190734863</v>
          </cell>
          <cell r="CX154">
            <v>0.1599999964237213</v>
          </cell>
          <cell r="CY154">
            <v>12.40999984741211</v>
          </cell>
          <cell r="CZ154">
            <v>12</v>
          </cell>
          <cell r="DA154">
            <v>2.6700000762939453</v>
          </cell>
          <cell r="DB154">
            <v>0.8399999737739563</v>
          </cell>
          <cell r="GX154">
            <v>100</v>
          </cell>
          <cell r="GY154">
            <v>0</v>
          </cell>
        </row>
        <row r="155">
          <cell r="A155">
            <v>295</v>
          </cell>
          <cell r="B155">
            <v>7439</v>
          </cell>
          <cell r="C155">
            <v>1000</v>
          </cell>
          <cell r="D155">
            <v>1</v>
          </cell>
          <cell r="E155">
            <v>825</v>
          </cell>
          <cell r="F155" t="str">
            <v>QFM*</v>
          </cell>
          <cell r="G155" t="str">
            <v>Ag-Pd caps</v>
          </cell>
          <cell r="J155">
            <v>120</v>
          </cell>
          <cell r="K155">
            <v>72.80999755859375</v>
          </cell>
          <cell r="L155">
            <v>0.18000000715255737</v>
          </cell>
          <cell r="M155">
            <v>15.390000343322754</v>
          </cell>
          <cell r="O155">
            <v>1.7799999713897705</v>
          </cell>
          <cell r="P155">
            <v>1.7799999713897705</v>
          </cell>
          <cell r="Q155">
            <v>0.03999999910593033</v>
          </cell>
          <cell r="R155">
            <v>0.30000001192092896</v>
          </cell>
          <cell r="S155">
            <v>2.369999885559082</v>
          </cell>
          <cell r="T155">
            <v>3.630000114440918</v>
          </cell>
          <cell r="U155">
            <v>3.4200000762939453</v>
          </cell>
          <cell r="V155">
            <v>0.09000000357627869</v>
          </cell>
          <cell r="X155">
            <v>-1</v>
          </cell>
          <cell r="Y155">
            <v>5.933333002196431</v>
          </cell>
          <cell r="Z155">
            <v>0.15399609049309423</v>
          </cell>
          <cell r="AA155">
            <v>7.050000190734863</v>
          </cell>
          <cell r="AB155">
            <v>0.13033953723228872</v>
          </cell>
          <cell r="AC155">
            <v>0.19496165799097032</v>
          </cell>
          <cell r="AD155">
            <v>0.23101211192618124</v>
          </cell>
          <cell r="AS155">
            <v>58.560001373291016</v>
          </cell>
          <cell r="AT155">
            <v>0</v>
          </cell>
          <cell r="AU155">
            <v>26.280000686645508</v>
          </cell>
          <cell r="AW155">
            <v>0.38999998569488525</v>
          </cell>
          <cell r="AX155">
            <v>0</v>
          </cell>
          <cell r="AY155">
            <v>0</v>
          </cell>
          <cell r="AZ155">
            <v>8.550000190734863</v>
          </cell>
          <cell r="BA155">
            <v>6.159999847412109</v>
          </cell>
          <cell r="BB155">
            <v>0.46000000834465027</v>
          </cell>
          <cell r="BE155">
            <v>42.232781825842224</v>
          </cell>
          <cell r="BF155">
            <v>55.06183676179792</v>
          </cell>
          <cell r="BG155">
            <v>2.7053814123598556</v>
          </cell>
          <cell r="BH155">
            <v>1</v>
          </cell>
          <cell r="CA155">
            <v>49.68000030517578</v>
          </cell>
          <cell r="CB155">
            <v>0.3400000035762787</v>
          </cell>
          <cell r="CC155">
            <v>3.8499999046325684</v>
          </cell>
          <cell r="CE155">
            <v>29.690000534057617</v>
          </cell>
          <cell r="CF155">
            <v>0.75</v>
          </cell>
          <cell r="CG155">
            <v>15.069999694824219</v>
          </cell>
          <cell r="CH155">
            <v>1.5</v>
          </cell>
          <cell r="CM155">
            <v>47.499006979198455</v>
          </cell>
          <cell r="CN155">
            <v>45.937879795720626</v>
          </cell>
          <cell r="CO155">
            <v>3.2866522539334526</v>
          </cell>
          <cell r="CP155">
            <v>50.775467950345934</v>
          </cell>
          <cell r="CQ155">
            <v>52.41879407731266</v>
          </cell>
          <cell r="CR155">
            <v>1</v>
          </cell>
          <cell r="CS155">
            <v>45.15999984741211</v>
          </cell>
          <cell r="CT155">
            <v>1.7799999713897705</v>
          </cell>
          <cell r="CU155">
            <v>12.109999656677246</v>
          </cell>
          <cell r="CW155">
            <v>17.3700008392334</v>
          </cell>
          <cell r="CX155">
            <v>0.27000001072883606</v>
          </cell>
          <cell r="CY155">
            <v>10.170000076293945</v>
          </cell>
          <cell r="CZ155">
            <v>8.800000190734863</v>
          </cell>
          <cell r="DA155">
            <v>1.5</v>
          </cell>
          <cell r="DB155">
            <v>0.4399999976158142</v>
          </cell>
          <cell r="DK155">
            <v>0</v>
          </cell>
          <cell r="DL155">
            <v>49.779998779296875</v>
          </cell>
          <cell r="DM155">
            <v>0</v>
          </cell>
          <cell r="DO155">
            <v>47.869998931884766</v>
          </cell>
          <cell r="DP155">
            <v>0.6700000166893005</v>
          </cell>
          <cell r="DQ155">
            <v>1.6799999475479126</v>
          </cell>
          <cell r="DW155">
            <v>0.6230287707045916</v>
          </cell>
          <cell r="DX155">
            <v>0</v>
          </cell>
          <cell r="DY155">
            <v>0</v>
          </cell>
          <cell r="DZ155">
            <v>0.6662491152663155</v>
          </cell>
          <cell r="EA155">
            <v>0.041677001923788454</v>
          </cell>
          <cell r="EB155">
            <v>0</v>
          </cell>
          <cell r="EC155">
            <v>1.3309548878946955</v>
          </cell>
          <cell r="ED155">
            <v>0.46810660253864694</v>
          </cell>
          <cell r="EE155">
            <v>0</v>
          </cell>
          <cell r="EG155">
            <v>0.5005797877343449</v>
          </cell>
          <cell r="EH155">
            <v>0.0313136097270082</v>
          </cell>
          <cell r="EI155">
            <v>0</v>
          </cell>
          <cell r="EJ155">
            <v>-0.2695432050772939</v>
          </cell>
          <cell r="EK155">
            <v>0.7701229928116388</v>
          </cell>
          <cell r="EL155">
            <v>1</v>
          </cell>
          <cell r="EM155">
            <v>0</v>
          </cell>
          <cell r="EN155">
            <v>1</v>
          </cell>
          <cell r="EO155">
            <v>0</v>
          </cell>
          <cell r="EP155">
            <v>0.03907184876235821</v>
          </cell>
          <cell r="EQ155">
            <v>0</v>
          </cell>
          <cell r="ER155">
            <v>0.03907184876235821</v>
          </cell>
          <cell r="ES155" t="e">
            <v>#DIV/0!</v>
          </cell>
          <cell r="ET155">
            <v>3.9071848762358212</v>
          </cell>
          <cell r="EU155">
            <v>1.4277849604531345</v>
          </cell>
          <cell r="EW155">
            <v>1</v>
          </cell>
          <cell r="GX155">
            <v>25</v>
          </cell>
          <cell r="GY155">
            <v>75</v>
          </cell>
        </row>
        <row r="156">
          <cell r="A156">
            <v>295</v>
          </cell>
          <cell r="B156">
            <v>7446</v>
          </cell>
          <cell r="C156">
            <v>1000</v>
          </cell>
          <cell r="D156">
            <v>1</v>
          </cell>
          <cell r="E156">
            <v>725</v>
          </cell>
          <cell r="F156" t="str">
            <v>QFM*</v>
          </cell>
          <cell r="G156" t="str">
            <v>Ag-Pd caps</v>
          </cell>
          <cell r="J156">
            <v>336</v>
          </cell>
          <cell r="K156">
            <v>71.9800033569336</v>
          </cell>
          <cell r="L156">
            <v>0.12999999523162842</v>
          </cell>
          <cell r="M156">
            <v>16.049999237060547</v>
          </cell>
          <cell r="O156">
            <v>0.8600000143051147</v>
          </cell>
          <cell r="P156">
            <v>0.8600000143051147</v>
          </cell>
          <cell r="Q156">
            <v>0.05000000074505806</v>
          </cell>
          <cell r="R156">
            <v>0.15000000596046448</v>
          </cell>
          <cell r="S156">
            <v>2.380000114440918</v>
          </cell>
          <cell r="T156">
            <v>4.489999771118164</v>
          </cell>
          <cell r="U156">
            <v>3.8499999046325684</v>
          </cell>
          <cell r="V156">
            <v>0.05000000074505806</v>
          </cell>
          <cell r="X156">
            <v>-1</v>
          </cell>
          <cell r="Y156">
            <v>5.7333332008785725</v>
          </cell>
          <cell r="Z156">
            <v>0.14828661854047537</v>
          </cell>
          <cell r="AA156">
            <v>8.339999675750732</v>
          </cell>
          <cell r="AB156">
            <v>0.062032088980723536</v>
          </cell>
          <cell r="AC156">
            <v>0.0919786141460014</v>
          </cell>
          <cell r="AD156">
            <v>0.23715950343252765</v>
          </cell>
          <cell r="AS156">
            <v>61.77000045776367</v>
          </cell>
          <cell r="AT156">
            <v>0</v>
          </cell>
          <cell r="AU156">
            <v>25.139999389648438</v>
          </cell>
          <cell r="AW156">
            <v>0.12999999523162842</v>
          </cell>
          <cell r="AX156">
            <v>0</v>
          </cell>
          <cell r="AY156">
            <v>0</v>
          </cell>
          <cell r="AZ156">
            <v>7</v>
          </cell>
          <cell r="BA156">
            <v>7.130000114440918</v>
          </cell>
          <cell r="BB156">
            <v>0.6899999976158142</v>
          </cell>
          <cell r="BE156">
            <v>33.77707326200042</v>
          </cell>
          <cell r="BF156">
            <v>62.25868469744273</v>
          </cell>
          <cell r="BG156">
            <v>3.9642420405568544</v>
          </cell>
          <cell r="BH156">
            <v>1</v>
          </cell>
          <cell r="CS156">
            <v>45.150001525878906</v>
          </cell>
          <cell r="CT156">
            <v>1.0499999523162842</v>
          </cell>
          <cell r="CU156">
            <v>10.9399995803833</v>
          </cell>
          <cell r="CW156">
            <v>21.31999969482422</v>
          </cell>
          <cell r="CX156">
            <v>0.4000000059604645</v>
          </cell>
          <cell r="CY156">
            <v>8.640000343322754</v>
          </cell>
          <cell r="CZ156">
            <v>8.989999771118164</v>
          </cell>
          <cell r="DA156">
            <v>1.7999999523162842</v>
          </cell>
          <cell r="DB156">
            <v>0.4000000059604645</v>
          </cell>
          <cell r="GX156">
            <v>50</v>
          </cell>
          <cell r="GY156">
            <v>50</v>
          </cell>
        </row>
        <row r="157">
          <cell r="A157">
            <v>295</v>
          </cell>
          <cell r="B157">
            <v>7447</v>
          </cell>
          <cell r="C157">
            <v>1000</v>
          </cell>
          <cell r="D157">
            <v>1</v>
          </cell>
          <cell r="E157">
            <v>750</v>
          </cell>
          <cell r="F157" t="str">
            <v>QFM*</v>
          </cell>
          <cell r="G157" t="str">
            <v>Ag-Pd caps</v>
          </cell>
          <cell r="J157">
            <v>316</v>
          </cell>
          <cell r="K157">
            <v>72.16000366210938</v>
          </cell>
          <cell r="L157">
            <v>0.12999999523162842</v>
          </cell>
          <cell r="M157">
            <v>15.989999771118164</v>
          </cell>
          <cell r="O157">
            <v>0.949999988079071</v>
          </cell>
          <cell r="P157">
            <v>0.949999988079071</v>
          </cell>
          <cell r="Q157">
            <v>0.07000000029802322</v>
          </cell>
          <cell r="R157">
            <v>0.14000000059604645</v>
          </cell>
          <cell r="S157">
            <v>2.4100000858306885</v>
          </cell>
          <cell r="T157">
            <v>4.610000133514404</v>
          </cell>
          <cell r="U157">
            <v>3.4800000190734863</v>
          </cell>
          <cell r="V157">
            <v>0.05999999865889549</v>
          </cell>
          <cell r="X157">
            <v>-1</v>
          </cell>
          <cell r="Y157">
            <v>6.785714171674787</v>
          </cell>
          <cell r="Z157">
            <v>0.15071920702486413</v>
          </cell>
          <cell r="AA157">
            <v>8.09000015258789</v>
          </cell>
          <cell r="AB157">
            <v>0.06699346243702439</v>
          </cell>
          <cell r="AC157">
            <v>0.10348583588892708</v>
          </cell>
          <cell r="AD157">
            <v>0.20803044523937786</v>
          </cell>
          <cell r="AS157">
            <v>59.119998931884766</v>
          </cell>
          <cell r="AT157">
            <v>0.10000000149011612</v>
          </cell>
          <cell r="AU157">
            <v>25.959999084472656</v>
          </cell>
          <cell r="AW157">
            <v>0.75</v>
          </cell>
          <cell r="AX157">
            <v>0</v>
          </cell>
          <cell r="AY157">
            <v>0</v>
          </cell>
          <cell r="AZ157">
            <v>6.920000076293945</v>
          </cell>
          <cell r="BA157">
            <v>6.869999885559082</v>
          </cell>
          <cell r="BB157">
            <v>0.6600000262260437</v>
          </cell>
          <cell r="BE157">
            <v>34.36307343185873</v>
          </cell>
          <cell r="BF157">
            <v>61.734659835093176</v>
          </cell>
          <cell r="BG157">
            <v>3.902266733048087</v>
          </cell>
          <cell r="BH157">
            <v>1</v>
          </cell>
          <cell r="CS157">
            <v>44.880001068115234</v>
          </cell>
          <cell r="CT157">
            <v>1.440000057220459</v>
          </cell>
          <cell r="CU157">
            <v>11.829999923706055</v>
          </cell>
          <cell r="CW157">
            <v>19.6200008392334</v>
          </cell>
          <cell r="CX157">
            <v>0.3499999940395355</v>
          </cell>
          <cell r="CY157">
            <v>8.90999984741211</v>
          </cell>
          <cell r="CZ157">
            <v>10.0600004196167</v>
          </cell>
          <cell r="DA157">
            <v>1.559999942779541</v>
          </cell>
          <cell r="DB157">
            <v>0.7200000286102295</v>
          </cell>
          <cell r="GX157">
            <v>50</v>
          </cell>
          <cell r="GY157">
            <v>50</v>
          </cell>
        </row>
        <row r="158">
          <cell r="A158">
            <v>295</v>
          </cell>
          <cell r="B158">
            <v>7448</v>
          </cell>
          <cell r="C158">
            <v>1000</v>
          </cell>
          <cell r="D158">
            <v>1</v>
          </cell>
          <cell r="E158">
            <v>775</v>
          </cell>
          <cell r="F158" t="str">
            <v>QFM*</v>
          </cell>
          <cell r="G158" t="str">
            <v>Ag-Pd caps</v>
          </cell>
          <cell r="J158">
            <v>150</v>
          </cell>
          <cell r="K158">
            <v>72.29000091552734</v>
          </cell>
          <cell r="L158">
            <v>0.18000000715255737</v>
          </cell>
          <cell r="M158">
            <v>15.729999542236328</v>
          </cell>
          <cell r="O158">
            <v>1.6399999856948853</v>
          </cell>
          <cell r="P158">
            <v>1.6399999856948853</v>
          </cell>
          <cell r="Q158">
            <v>0.07000000029802322</v>
          </cell>
          <cell r="R158">
            <v>0.30000001192092896</v>
          </cell>
          <cell r="S158">
            <v>3.309999942779541</v>
          </cell>
          <cell r="T158">
            <v>4.329999923706055</v>
          </cell>
          <cell r="U158">
            <v>2</v>
          </cell>
          <cell r="V158">
            <v>0.14000000059604645</v>
          </cell>
          <cell r="X158">
            <v>-1</v>
          </cell>
          <cell r="Y158">
            <v>5.466666401757145</v>
          </cell>
          <cell r="Z158">
            <v>0.2104259401846721</v>
          </cell>
          <cell r="AA158">
            <v>6.329999923706055</v>
          </cell>
          <cell r="AB158">
            <v>0.13542926425921317</v>
          </cell>
          <cell r="AC158">
            <v>0.19830713437694317</v>
          </cell>
          <cell r="AD158">
            <v>0.24588369590616976</v>
          </cell>
          <cell r="AS158">
            <v>57.40999984741211</v>
          </cell>
          <cell r="AT158">
            <v>0.10999999940395355</v>
          </cell>
          <cell r="AU158">
            <v>26.579999923706055</v>
          </cell>
          <cell r="AW158">
            <v>0.5699999928474426</v>
          </cell>
          <cell r="AX158">
            <v>0</v>
          </cell>
          <cell r="AY158">
            <v>0</v>
          </cell>
          <cell r="AZ158">
            <v>9.239999771118164</v>
          </cell>
          <cell r="BA158">
            <v>5.880000114440918</v>
          </cell>
          <cell r="BB158">
            <v>0.20000000298023224</v>
          </cell>
          <cell r="BE158">
            <v>45.92747959695783</v>
          </cell>
          <cell r="BF158">
            <v>52.88888552929243</v>
          </cell>
          <cell r="BG158">
            <v>1.1836348737497389</v>
          </cell>
          <cell r="BH158">
            <v>1</v>
          </cell>
          <cell r="CS158">
            <v>44</v>
          </cell>
          <cell r="CT158">
            <v>1.3300000429153442</v>
          </cell>
          <cell r="CU158">
            <v>13.020000457763672</v>
          </cell>
          <cell r="CW158">
            <v>17.889999389648438</v>
          </cell>
          <cell r="CX158">
            <v>0.23999999463558197</v>
          </cell>
          <cell r="CY158">
            <v>9.899999618530273</v>
          </cell>
          <cell r="CZ158">
            <v>10.229999542236328</v>
          </cell>
          <cell r="DA158">
            <v>1.1799999475479126</v>
          </cell>
          <cell r="DB158">
            <v>0.25999999046325684</v>
          </cell>
          <cell r="GX158">
            <v>50</v>
          </cell>
          <cell r="GY158">
            <v>50</v>
          </cell>
        </row>
        <row r="159">
          <cell r="A159">
            <v>295</v>
          </cell>
          <cell r="B159">
            <v>7449</v>
          </cell>
          <cell r="C159">
            <v>1000</v>
          </cell>
          <cell r="D159">
            <v>1</v>
          </cell>
          <cell r="E159">
            <v>775</v>
          </cell>
          <cell r="F159" t="str">
            <v>QFM*</v>
          </cell>
          <cell r="G159" t="str">
            <v>Ag-Pd caps</v>
          </cell>
          <cell r="J159">
            <v>150</v>
          </cell>
          <cell r="K159">
            <v>73.18000030517578</v>
          </cell>
          <cell r="L159">
            <v>0.1599999964237213</v>
          </cell>
          <cell r="M159">
            <v>15.729999542236328</v>
          </cell>
          <cell r="O159">
            <v>1.7400000095367432</v>
          </cell>
          <cell r="P159">
            <v>1.7400000095367432</v>
          </cell>
          <cell r="Q159">
            <v>0</v>
          </cell>
          <cell r="R159">
            <v>0.01</v>
          </cell>
          <cell r="S159">
            <v>3.440000057220459</v>
          </cell>
          <cell r="T159">
            <v>3.809999942779541</v>
          </cell>
          <cell r="U159">
            <v>1.9199999570846558</v>
          </cell>
          <cell r="V159">
            <v>0</v>
          </cell>
          <cell r="X159">
            <v>-1</v>
          </cell>
          <cell r="Y159">
            <v>174.00000095367432</v>
          </cell>
          <cell r="Z159">
            <v>0.21869041051042493</v>
          </cell>
          <cell r="AA159">
            <v>5.729999899864197</v>
          </cell>
          <cell r="AB159">
            <v>0.1176470608859739</v>
          </cell>
          <cell r="AC159">
            <v>0.23262032494811846</v>
          </cell>
          <cell r="AD159">
            <v>0.010140012561787948</v>
          </cell>
          <cell r="AS159">
            <v>56.189998626708984</v>
          </cell>
          <cell r="AT159">
            <v>0</v>
          </cell>
          <cell r="AU159">
            <v>27.90999984741211</v>
          </cell>
          <cell r="AW159">
            <v>0.1599999964237213</v>
          </cell>
          <cell r="AX159">
            <v>0</v>
          </cell>
          <cell r="AY159">
            <v>0</v>
          </cell>
          <cell r="AZ159">
            <v>10.329999923706055</v>
          </cell>
          <cell r="BA159">
            <v>5.400000095367432</v>
          </cell>
          <cell r="BB159">
            <v>0.12999999523162842</v>
          </cell>
          <cell r="BE159">
            <v>50.995442312349276</v>
          </cell>
          <cell r="BF159">
            <v>48.240437842656405</v>
          </cell>
          <cell r="BG159">
            <v>0.764119844994319</v>
          </cell>
          <cell r="BH159">
            <v>1</v>
          </cell>
          <cell r="CS159">
            <v>43.40999984741211</v>
          </cell>
          <cell r="CT159">
            <v>1.1799999475479126</v>
          </cell>
          <cell r="CU159">
            <v>11.930000305175781</v>
          </cell>
          <cell r="CW159">
            <v>18.079999923706055</v>
          </cell>
          <cell r="CX159">
            <v>0.2199999988079071</v>
          </cell>
          <cell r="CY159">
            <v>10.319999694824219</v>
          </cell>
          <cell r="CZ159">
            <v>10.770000457763672</v>
          </cell>
          <cell r="DA159">
            <v>1.100000023841858</v>
          </cell>
          <cell r="DB159">
            <v>0.20999999344348907</v>
          </cell>
          <cell r="GX159">
            <v>50</v>
          </cell>
          <cell r="GY159">
            <v>50</v>
          </cell>
        </row>
        <row r="160">
          <cell r="A160">
            <v>295</v>
          </cell>
          <cell r="B160">
            <v>7450</v>
          </cell>
          <cell r="C160">
            <v>1000</v>
          </cell>
          <cell r="D160">
            <v>1</v>
          </cell>
          <cell r="E160">
            <v>800</v>
          </cell>
          <cell r="F160" t="str">
            <v>QFM*</v>
          </cell>
          <cell r="G160" t="str">
            <v>Ag-Pd caps</v>
          </cell>
          <cell r="J160">
            <v>94</v>
          </cell>
          <cell r="K160">
            <v>70.93000030517578</v>
          </cell>
          <cell r="L160">
            <v>0.2800000011920929</v>
          </cell>
          <cell r="M160">
            <v>16.020000457763672</v>
          </cell>
          <cell r="O160">
            <v>2.119999885559082</v>
          </cell>
          <cell r="P160">
            <v>2.119999885559082</v>
          </cell>
          <cell r="Q160">
            <v>0.07000000029802322</v>
          </cell>
          <cell r="R160">
            <v>0.41999998688697815</v>
          </cell>
          <cell r="S160">
            <v>3.9200000762939453</v>
          </cell>
          <cell r="T160">
            <v>4.099999904632568</v>
          </cell>
          <cell r="U160">
            <v>2.0199999809265137</v>
          </cell>
          <cell r="V160">
            <v>0.11999999731779099</v>
          </cell>
          <cell r="X160">
            <v>-1</v>
          </cell>
          <cell r="Y160">
            <v>5.047618932734808</v>
          </cell>
          <cell r="Z160">
            <v>0.24469413010498514</v>
          </cell>
          <cell r="AA160">
            <v>6.119999885559082</v>
          </cell>
          <cell r="AB160">
            <v>0.17090068949464288</v>
          </cell>
          <cell r="AC160">
            <v>0.244803688776018</v>
          </cell>
          <cell r="AD160">
            <v>0.2609695099511141</v>
          </cell>
          <cell r="AS160">
            <v>56.2400016784668</v>
          </cell>
          <cell r="AT160">
            <v>0</v>
          </cell>
          <cell r="AU160">
            <v>27.3700008392334</v>
          </cell>
          <cell r="AW160">
            <v>0.25</v>
          </cell>
          <cell r="AX160">
            <v>0</v>
          </cell>
          <cell r="AY160">
            <v>0</v>
          </cell>
          <cell r="AZ160">
            <v>10.210000038146973</v>
          </cell>
          <cell r="BA160">
            <v>5.579999923706055</v>
          </cell>
          <cell r="BB160">
            <v>0.1599999964237213</v>
          </cell>
          <cell r="BE160">
            <v>49.80934282243727</v>
          </cell>
          <cell r="BF160">
            <v>49.26127971028287</v>
          </cell>
          <cell r="BG160">
            <v>0.9293774672798563</v>
          </cell>
          <cell r="BH160">
            <v>1</v>
          </cell>
          <cell r="CS160">
            <v>44.13999938964844</v>
          </cell>
          <cell r="CT160">
            <v>1.809999942779541</v>
          </cell>
          <cell r="CU160">
            <v>13.640000343322754</v>
          </cell>
          <cell r="CW160">
            <v>15.989999771118164</v>
          </cell>
          <cell r="CX160">
            <v>0.17000000178813934</v>
          </cell>
          <cell r="CY160">
            <v>10.460000038146973</v>
          </cell>
          <cell r="CZ160">
            <v>10.430000305175781</v>
          </cell>
          <cell r="DA160">
            <v>1.7200000286102295</v>
          </cell>
          <cell r="DB160">
            <v>0.3199999928474426</v>
          </cell>
          <cell r="DK160">
            <v>1.600000023841858</v>
          </cell>
          <cell r="DL160">
            <v>50.61000061035156</v>
          </cell>
          <cell r="DM160">
            <v>0.5199999809265137</v>
          </cell>
          <cell r="DO160">
            <v>43.33000183105469</v>
          </cell>
          <cell r="DP160">
            <v>0.7599999904632568</v>
          </cell>
          <cell r="DQ160">
            <v>2</v>
          </cell>
          <cell r="DW160">
            <v>0.6334167786026478</v>
          </cell>
          <cell r="DX160">
            <v>0.010200078088005368</v>
          </cell>
          <cell r="DY160">
            <v>0</v>
          </cell>
          <cell r="DZ160">
            <v>0.6030619600703506</v>
          </cell>
          <cell r="EA160">
            <v>0.04961548002976929</v>
          </cell>
          <cell r="EB160">
            <v>0</v>
          </cell>
          <cell r="EC160">
            <v>1.2962942967907731</v>
          </cell>
          <cell r="ED160">
            <v>0.4886365543463343</v>
          </cell>
          <cell r="EE160">
            <v>0.007868643805081633</v>
          </cell>
          <cell r="EG160">
            <v>0.4652199439304385</v>
          </cell>
          <cell r="EH160">
            <v>0.03827485791814559</v>
          </cell>
          <cell r="EI160">
            <v>0</v>
          </cell>
          <cell r="EJ160">
            <v>-0.3184717524977503</v>
          </cell>
          <cell r="EK160">
            <v>0.7836916964281888</v>
          </cell>
          <cell r="EL160">
            <v>1</v>
          </cell>
          <cell r="EM160">
            <v>-0.025333435451437777</v>
          </cell>
          <cell r="EN160">
            <v>1.0253334354514378</v>
          </cell>
          <cell r="EO160">
            <v>0</v>
          </cell>
          <cell r="EP160">
            <v>0.04656498213431995</v>
          </cell>
          <cell r="EQ160">
            <v>0</v>
          </cell>
          <cell r="ER160">
            <v>0.04656498213431995</v>
          </cell>
          <cell r="ES160">
            <v>0</v>
          </cell>
          <cell r="ET160">
            <v>4.656498213431995</v>
          </cell>
          <cell r="EU160">
            <v>1.5395329609145278</v>
          </cell>
          <cell r="EW160">
            <v>1</v>
          </cell>
          <cell r="GX160">
            <v>50</v>
          </cell>
          <cell r="GY160">
            <v>50</v>
          </cell>
        </row>
        <row r="161">
          <cell r="A161">
            <v>295</v>
          </cell>
          <cell r="B161">
            <v>7452</v>
          </cell>
          <cell r="C161">
            <v>1000</v>
          </cell>
          <cell r="D161">
            <v>1</v>
          </cell>
          <cell r="E161">
            <v>700</v>
          </cell>
          <cell r="F161" t="str">
            <v>QFM*</v>
          </cell>
          <cell r="G161" t="str">
            <v>Ag-Pd caps</v>
          </cell>
          <cell r="J161">
            <v>219</v>
          </cell>
          <cell r="K161">
            <v>70.80999755859375</v>
          </cell>
          <cell r="L161">
            <v>0.10999999940395355</v>
          </cell>
          <cell r="M161">
            <v>17.600000381469727</v>
          </cell>
          <cell r="O161">
            <v>0.8500000238418579</v>
          </cell>
          <cell r="P161">
            <v>0.8500000238418579</v>
          </cell>
          <cell r="Q161">
            <v>0.05999999865889549</v>
          </cell>
          <cell r="R161">
            <v>0.18000000715255737</v>
          </cell>
          <cell r="S161">
            <v>3.1500000953674316</v>
          </cell>
          <cell r="T161">
            <v>4.760000228881836</v>
          </cell>
          <cell r="U161">
            <v>2.4000000953674316</v>
          </cell>
          <cell r="V161">
            <v>0.07999999821186066</v>
          </cell>
          <cell r="X161">
            <v>-1</v>
          </cell>
          <cell r="Y161">
            <v>4.722222167032738</v>
          </cell>
          <cell r="Z161">
            <v>0.17897727426664886</v>
          </cell>
          <cell r="AA161">
            <v>7.160000324249268</v>
          </cell>
          <cell r="AB161">
            <v>0.07387057299529083</v>
          </cell>
          <cell r="AC161">
            <v>0.10378510219448792</v>
          </cell>
          <cell r="AD161">
            <v>0.274024559230694</v>
          </cell>
          <cell r="AS161">
            <v>59.72999954223633</v>
          </cell>
          <cell r="AT161">
            <v>0.11999999731779099</v>
          </cell>
          <cell r="AU161">
            <v>24.979999542236328</v>
          </cell>
          <cell r="AW161">
            <v>0.46000000834465027</v>
          </cell>
          <cell r="AX161">
            <v>0</v>
          </cell>
          <cell r="AY161">
            <v>0</v>
          </cell>
          <cell r="AZ161">
            <v>7.159999847412109</v>
          </cell>
          <cell r="BA161">
            <v>6.789999961853027</v>
          </cell>
          <cell r="BB161">
            <v>0.3700000047683716</v>
          </cell>
          <cell r="BE161">
            <v>36.00190515117542</v>
          </cell>
          <cell r="BF161">
            <v>61.78295424499795</v>
          </cell>
          <cell r="BG161">
            <v>2.215140603826626</v>
          </cell>
          <cell r="BH161">
            <v>1</v>
          </cell>
          <cell r="CS161">
            <v>42.959999084472656</v>
          </cell>
          <cell r="CT161">
            <v>1.190000057220459</v>
          </cell>
          <cell r="CU161">
            <v>14.510000228881836</v>
          </cell>
          <cell r="CW161">
            <v>16.809999465942383</v>
          </cell>
          <cell r="CX161">
            <v>0.25999999046325684</v>
          </cell>
          <cell r="CY161">
            <v>8.34000015258789</v>
          </cell>
          <cell r="CZ161">
            <v>10.699999809265137</v>
          </cell>
          <cell r="DA161">
            <v>1.5800000429153442</v>
          </cell>
          <cell r="DB161">
            <v>0.7900000214576721</v>
          </cell>
          <cell r="GX161">
            <v>75</v>
          </cell>
          <cell r="GY161">
            <v>25</v>
          </cell>
        </row>
        <row r="162">
          <cell r="A162">
            <v>295</v>
          </cell>
          <cell r="B162">
            <v>7453</v>
          </cell>
          <cell r="C162">
            <v>1000</v>
          </cell>
          <cell r="D162">
            <v>1</v>
          </cell>
          <cell r="E162">
            <v>725</v>
          </cell>
          <cell r="F162" t="str">
            <v>QFM*</v>
          </cell>
          <cell r="G162" t="str">
            <v>Ag-Pd caps</v>
          </cell>
          <cell r="J162">
            <v>169</v>
          </cell>
          <cell r="K162">
            <v>71.8499984741211</v>
          </cell>
          <cell r="L162">
            <v>0.17000000178813934</v>
          </cell>
          <cell r="M162">
            <v>16.479999542236328</v>
          </cell>
          <cell r="O162">
            <v>1.0700000524520874</v>
          </cell>
          <cell r="P162">
            <v>1.0700000524520874</v>
          </cell>
          <cell r="Q162">
            <v>0.05000000074505806</v>
          </cell>
          <cell r="R162">
            <v>0.33000001311302185</v>
          </cell>
          <cell r="S162">
            <v>3.9800000190734863</v>
          </cell>
          <cell r="T162">
            <v>4.03000020980835</v>
          </cell>
          <cell r="U162">
            <v>1.9700000286102295</v>
          </cell>
          <cell r="V162">
            <v>0.07999999821186066</v>
          </cell>
          <cell r="X162">
            <v>-1</v>
          </cell>
          <cell r="Y162">
            <v>3.242424272527597</v>
          </cell>
          <cell r="Z162">
            <v>0.24150486223456546</v>
          </cell>
          <cell r="AA162">
            <v>6.000000238418579</v>
          </cell>
          <cell r="AB162">
            <v>0.11689189240619419</v>
          </cell>
          <cell r="AC162">
            <v>0.14459459574293093</v>
          </cell>
          <cell r="AD162">
            <v>0.35472351086518916</v>
          </cell>
          <cell r="AS162">
            <v>57.630001068115234</v>
          </cell>
          <cell r="AT162">
            <v>0</v>
          </cell>
          <cell r="AU162">
            <v>26.729999542236328</v>
          </cell>
          <cell r="AW162">
            <v>0</v>
          </cell>
          <cell r="AX162">
            <v>0</v>
          </cell>
          <cell r="AY162">
            <v>0</v>
          </cell>
          <cell r="AZ162">
            <v>8.550000190734863</v>
          </cell>
          <cell r="BA162">
            <v>6.510000228881836</v>
          </cell>
          <cell r="BB162">
            <v>0.12999999523162842</v>
          </cell>
          <cell r="BE162">
            <v>41.73707072136259</v>
          </cell>
          <cell r="BF162">
            <v>57.507339150781604</v>
          </cell>
          <cell r="BG162">
            <v>0.7555901278558039</v>
          </cell>
          <cell r="BH162">
            <v>1</v>
          </cell>
          <cell r="CS162">
            <v>44.029998779296875</v>
          </cell>
          <cell r="CT162">
            <v>1.159999966621399</v>
          </cell>
          <cell r="CU162">
            <v>16.56999969482422</v>
          </cell>
          <cell r="CW162">
            <v>14.850000381469727</v>
          </cell>
          <cell r="CX162">
            <v>0.20000000298023224</v>
          </cell>
          <cell r="CY162">
            <v>8.84000015258789</v>
          </cell>
          <cell r="CZ162">
            <v>10.569999694824219</v>
          </cell>
          <cell r="DA162">
            <v>1.850000023841858</v>
          </cell>
          <cell r="DB162">
            <v>0.5099999904632568</v>
          </cell>
          <cell r="GX162">
            <v>75</v>
          </cell>
          <cell r="GY162">
            <v>25</v>
          </cell>
        </row>
        <row r="163">
          <cell r="A163">
            <v>295</v>
          </cell>
          <cell r="B163">
            <v>7454</v>
          </cell>
          <cell r="C163">
            <v>1000</v>
          </cell>
          <cell r="D163">
            <v>1</v>
          </cell>
          <cell r="E163">
            <v>675</v>
          </cell>
          <cell r="F163" t="str">
            <v>QFM*</v>
          </cell>
          <cell r="G163" t="str">
            <v>Ag-Pd caps</v>
          </cell>
          <cell r="J163">
            <v>336</v>
          </cell>
          <cell r="K163">
            <v>70.70999908447266</v>
          </cell>
          <cell r="L163">
            <v>0.12999999523162842</v>
          </cell>
          <cell r="M163">
            <v>17.239999771118164</v>
          </cell>
          <cell r="O163">
            <v>0.9200000166893005</v>
          </cell>
          <cell r="P163">
            <v>0.9200000166893005</v>
          </cell>
          <cell r="Q163">
            <v>0.03999999910593033</v>
          </cell>
          <cell r="R163">
            <v>0.20999999344348907</v>
          </cell>
          <cell r="S163">
            <v>3.619999885559082</v>
          </cell>
          <cell r="T163">
            <v>4.989999771118164</v>
          </cell>
          <cell r="U163">
            <v>2.0799999237060547</v>
          </cell>
          <cell r="V163">
            <v>0.05999999865889549</v>
          </cell>
          <cell r="X163">
            <v>-1</v>
          </cell>
          <cell r="Y163">
            <v>4.380952597205067</v>
          </cell>
          <cell r="Z163">
            <v>0.20997679429344293</v>
          </cell>
          <cell r="AA163">
            <v>7.069999694824219</v>
          </cell>
          <cell r="AB163">
            <v>0.08170732023113556</v>
          </cell>
          <cell r="AC163">
            <v>0.11219512802337643</v>
          </cell>
          <cell r="AD163">
            <v>0.2891974207425393</v>
          </cell>
          <cell r="AS163">
            <v>59.380001068115234</v>
          </cell>
          <cell r="AT163">
            <v>0.07000000029802322</v>
          </cell>
          <cell r="AU163">
            <v>25.270000457763672</v>
          </cell>
          <cell r="AW163">
            <v>0.1899999976158142</v>
          </cell>
          <cell r="AX163">
            <v>0</v>
          </cell>
          <cell r="AY163">
            <v>0</v>
          </cell>
          <cell r="AZ163">
            <v>7.519999980926514</v>
          </cell>
          <cell r="BA163">
            <v>6.78000020980835</v>
          </cell>
          <cell r="BB163">
            <v>0.23999999463558197</v>
          </cell>
          <cell r="BE163">
            <v>37.459610964175006</v>
          </cell>
          <cell r="BF163">
            <v>61.11693400042447</v>
          </cell>
          <cell r="BG163">
            <v>1.4234550354005222</v>
          </cell>
          <cell r="BH163">
            <v>1</v>
          </cell>
          <cell r="CS163">
            <v>43.47999954223633</v>
          </cell>
          <cell r="CT163">
            <v>1.190000057220459</v>
          </cell>
          <cell r="CU163">
            <v>13.970000267028809</v>
          </cell>
          <cell r="CW163">
            <v>16.8799991607666</v>
          </cell>
          <cell r="CX163">
            <v>0.20999999344348907</v>
          </cell>
          <cell r="CY163">
            <v>9.210000038146973</v>
          </cell>
          <cell r="CZ163">
            <v>10.880000114440918</v>
          </cell>
          <cell r="DA163">
            <v>1.5499999523162842</v>
          </cell>
          <cell r="DB163">
            <v>0.3199999928474426</v>
          </cell>
          <cell r="GX163">
            <v>100</v>
          </cell>
          <cell r="GY163">
            <v>0</v>
          </cell>
        </row>
        <row r="164">
          <cell r="A164">
            <v>295</v>
          </cell>
          <cell r="B164">
            <v>7461</v>
          </cell>
          <cell r="C164">
            <v>1000</v>
          </cell>
          <cell r="D164">
            <v>1</v>
          </cell>
          <cell r="E164">
            <v>775</v>
          </cell>
          <cell r="F164" t="str">
            <v>QFM*</v>
          </cell>
          <cell r="G164" t="str">
            <v>Ag-Pd caps</v>
          </cell>
          <cell r="J164">
            <v>150</v>
          </cell>
          <cell r="K164">
            <v>70.72000122070312</v>
          </cell>
          <cell r="L164">
            <v>0.18000000715255737</v>
          </cell>
          <cell r="M164">
            <v>16.459999084472656</v>
          </cell>
          <cell r="O164">
            <v>2.1700000762939453</v>
          </cell>
          <cell r="P164">
            <v>2.1700000762939453</v>
          </cell>
          <cell r="Q164">
            <v>0.03999999910593033</v>
          </cell>
          <cell r="R164">
            <v>0.3700000047683716</v>
          </cell>
          <cell r="S164">
            <v>3.0999999046325684</v>
          </cell>
          <cell r="T164">
            <v>4.28000020980835</v>
          </cell>
          <cell r="U164">
            <v>2.5</v>
          </cell>
          <cell r="V164">
            <v>0.18000000715255737</v>
          </cell>
          <cell r="X164">
            <v>-1</v>
          </cell>
          <cell r="Y164">
            <v>5.864864995481324</v>
          </cell>
          <cell r="Z164">
            <v>0.1883353631262906</v>
          </cell>
          <cell r="AA164">
            <v>6.78000020980835</v>
          </cell>
          <cell r="AB164">
            <v>0.15611587956070969</v>
          </cell>
          <cell r="AC164">
            <v>0.2328326189452539</v>
          </cell>
          <cell r="AD164">
            <v>0.23308041531735663</v>
          </cell>
          <cell r="AS164">
            <v>58.25</v>
          </cell>
          <cell r="AT164">
            <v>0.1599999964237213</v>
          </cell>
          <cell r="AU164">
            <v>26.68000030517578</v>
          </cell>
          <cell r="AW164">
            <v>0.7200000286102295</v>
          </cell>
          <cell r="AX164">
            <v>0</v>
          </cell>
          <cell r="AY164">
            <v>0</v>
          </cell>
          <cell r="AZ164">
            <v>9.15999984741211</v>
          </cell>
          <cell r="BA164">
            <v>5.940000057220459</v>
          </cell>
          <cell r="BB164">
            <v>0.38999998569488525</v>
          </cell>
          <cell r="BE164">
            <v>44.96041807332569</v>
          </cell>
          <cell r="BF164">
            <v>52.76036026673587</v>
          </cell>
          <cell r="BG164">
            <v>2.279221659938436</v>
          </cell>
          <cell r="BH164">
            <v>1</v>
          </cell>
          <cell r="CS164">
            <v>44.060001373291016</v>
          </cell>
          <cell r="CT164">
            <v>1.0800000429153442</v>
          </cell>
          <cell r="CU164">
            <v>16.43000030517578</v>
          </cell>
          <cell r="CW164">
            <v>21.530000686645508</v>
          </cell>
          <cell r="CX164">
            <v>0.23999999463558197</v>
          </cell>
          <cell r="CY164">
            <v>7.619999885559082</v>
          </cell>
          <cell r="CZ164">
            <v>6.579999923706055</v>
          </cell>
          <cell r="DA164">
            <v>1.6699999570846558</v>
          </cell>
          <cell r="DB164">
            <v>0.2800000011920929</v>
          </cell>
          <cell r="DK164">
            <v>0</v>
          </cell>
          <cell r="DL164">
            <v>51.59000015258789</v>
          </cell>
          <cell r="DM164">
            <v>0.8100000023841858</v>
          </cell>
          <cell r="DO164">
            <v>47.29999923706055</v>
          </cell>
          <cell r="DP164">
            <v>0.30000001192092896</v>
          </cell>
          <cell r="DQ164">
            <v>1.3899999856948853</v>
          </cell>
          <cell r="DW164">
            <v>0.6456821045380211</v>
          </cell>
          <cell r="DX164">
            <v>0.015888583805103683</v>
          </cell>
          <cell r="DY164">
            <v>0</v>
          </cell>
          <cell r="DZ164">
            <v>0.6583159253592282</v>
          </cell>
          <cell r="EA164">
            <v>0.03448275826581208</v>
          </cell>
          <cell r="EB164">
            <v>0</v>
          </cell>
          <cell r="EC164">
            <v>1.354369371968165</v>
          </cell>
          <cell r="ED164">
            <v>0.4767400370252895</v>
          </cell>
          <cell r="EE164">
            <v>0.011731351973807888</v>
          </cell>
          <cell r="EG164">
            <v>0.48606823144750066</v>
          </cell>
          <cell r="EH164">
            <v>0.02546037955340193</v>
          </cell>
          <cell r="EI164">
            <v>0</v>
          </cell>
          <cell r="EJ164">
            <v>-0.29854142602438694</v>
          </cell>
          <cell r="EK164">
            <v>0.7846096574718876</v>
          </cell>
          <cell r="EL164">
            <v>1</v>
          </cell>
          <cell r="EM164">
            <v>-0.040902858843581136</v>
          </cell>
          <cell r="EN164">
            <v>1.0409028588435811</v>
          </cell>
          <cell r="EO164">
            <v>0</v>
          </cell>
          <cell r="EP164">
            <v>0.03142984975335791</v>
          </cell>
          <cell r="EQ164">
            <v>0</v>
          </cell>
          <cell r="ER164">
            <v>0.03142984975335791</v>
          </cell>
          <cell r="ES164">
            <v>0</v>
          </cell>
          <cell r="ET164">
            <v>3.1429849753357906</v>
          </cell>
          <cell r="EU164">
            <v>1.507136184629333</v>
          </cell>
          <cell r="EW164">
            <v>1</v>
          </cell>
          <cell r="GL164">
            <v>37.939998626708984</v>
          </cell>
          <cell r="GM164">
            <v>1.0399999618530273</v>
          </cell>
          <cell r="GN164">
            <v>20.860000610351562</v>
          </cell>
          <cell r="GO164">
            <v>29.549999237060547</v>
          </cell>
          <cell r="GP164">
            <v>0.9800000190734863</v>
          </cell>
          <cell r="GQ164">
            <v>4.070000171661377</v>
          </cell>
          <cell r="GR164">
            <v>6.639999866485596</v>
          </cell>
          <cell r="GS164">
            <v>0.20000000298023224</v>
          </cell>
          <cell r="GW164">
            <v>1</v>
          </cell>
          <cell r="GX164">
            <v>50</v>
          </cell>
          <cell r="GY164">
            <v>50</v>
          </cell>
        </row>
        <row r="165">
          <cell r="A165">
            <v>295</v>
          </cell>
          <cell r="B165">
            <v>7462</v>
          </cell>
          <cell r="C165">
            <v>1000</v>
          </cell>
          <cell r="D165">
            <v>1</v>
          </cell>
          <cell r="E165">
            <v>675</v>
          </cell>
          <cell r="F165" t="str">
            <v>QFM*</v>
          </cell>
          <cell r="G165" t="str">
            <v>Ag-Pd caps</v>
          </cell>
          <cell r="J165">
            <v>310</v>
          </cell>
          <cell r="K165">
            <v>70.55999755859375</v>
          </cell>
          <cell r="L165">
            <v>0.10000000149011612</v>
          </cell>
          <cell r="M165">
            <v>17.809999465942383</v>
          </cell>
          <cell r="O165">
            <v>1.4299999475479126</v>
          </cell>
          <cell r="P165">
            <v>1.4299999475479126</v>
          </cell>
          <cell r="Q165">
            <v>0.07000000029802322</v>
          </cell>
          <cell r="R165">
            <v>0.25999999046325684</v>
          </cell>
          <cell r="S165">
            <v>3.4000000953674316</v>
          </cell>
          <cell r="T165">
            <v>4.920000076293945</v>
          </cell>
          <cell r="U165">
            <v>1.3300000429153442</v>
          </cell>
          <cell r="V165">
            <v>0.11999999731779099</v>
          </cell>
          <cell r="X165">
            <v>-1</v>
          </cell>
          <cell r="Y165">
            <v>5.5</v>
          </cell>
          <cell r="Z165">
            <v>0.19090399760365895</v>
          </cell>
          <cell r="AA165">
            <v>6.2500001192092896</v>
          </cell>
          <cell r="AB165">
            <v>0.12279596438422818</v>
          </cell>
          <cell r="AC165">
            <v>0.18010074776353466</v>
          </cell>
          <cell r="AD165">
            <v>0.24475822247960347</v>
          </cell>
          <cell r="AS165">
            <v>60.529998779296875</v>
          </cell>
          <cell r="AT165">
            <v>0.11999999731779099</v>
          </cell>
          <cell r="AU165">
            <v>25.049999237060547</v>
          </cell>
          <cell r="AW165">
            <v>0.44999998807907104</v>
          </cell>
          <cell r="AX165">
            <v>0</v>
          </cell>
          <cell r="AY165">
            <v>0</v>
          </cell>
          <cell r="AZ165">
            <v>6.900000095367432</v>
          </cell>
          <cell r="BA165">
            <v>7.389999866485596</v>
          </cell>
          <cell r="BB165">
            <v>0.23000000417232513</v>
          </cell>
          <cell r="BE165">
            <v>33.581686561753855</v>
          </cell>
          <cell r="BF165">
            <v>65.08550311233157</v>
          </cell>
          <cell r="BG165">
            <v>1.3328103259145792</v>
          </cell>
          <cell r="BH165">
            <v>1</v>
          </cell>
          <cell r="CS165">
            <v>41.56999969482422</v>
          </cell>
          <cell r="CT165">
            <v>0.4300000071525574</v>
          </cell>
          <cell r="CU165">
            <v>19.329999923706055</v>
          </cell>
          <cell r="CW165">
            <v>22.969999313354492</v>
          </cell>
          <cell r="CX165">
            <v>0.699999988079071</v>
          </cell>
          <cell r="CY165">
            <v>4.980000019073486</v>
          </cell>
          <cell r="CZ165">
            <v>6.269999980926514</v>
          </cell>
          <cell r="DA165">
            <v>1.8300000429153442</v>
          </cell>
          <cell r="DB165">
            <v>0.10000000149011612</v>
          </cell>
          <cell r="DK165">
            <v>0.9599999785423279</v>
          </cell>
          <cell r="DL165">
            <v>48.95000076293945</v>
          </cell>
          <cell r="DM165">
            <v>0.46000000834465027</v>
          </cell>
          <cell r="DO165">
            <v>45.65999984741211</v>
          </cell>
          <cell r="DP165">
            <v>0.8999999761581421</v>
          </cell>
          <cell r="DQ165">
            <v>0.6499999761581421</v>
          </cell>
          <cell r="DW165">
            <v>0.6126408105499306</v>
          </cell>
          <cell r="DX165">
            <v>0.009023146495579644</v>
          </cell>
          <cell r="DY165">
            <v>0</v>
          </cell>
          <cell r="DZ165">
            <v>0.6354906033042743</v>
          </cell>
          <cell r="EA165">
            <v>0.016125030418212404</v>
          </cell>
          <cell r="EB165">
            <v>0</v>
          </cell>
          <cell r="EC165">
            <v>1.273279590767997</v>
          </cell>
          <cell r="ED165">
            <v>0.4811518342019504</v>
          </cell>
          <cell r="EE165">
            <v>0.007086539799273153</v>
          </cell>
          <cell r="EG165">
            <v>0.49909745503811065</v>
          </cell>
          <cell r="EH165">
            <v>0.012664170960665723</v>
          </cell>
          <cell r="EI165">
            <v>0</v>
          </cell>
          <cell r="EJ165">
            <v>-0.302720208203174</v>
          </cell>
          <cell r="EK165">
            <v>0.8018176632412847</v>
          </cell>
          <cell r="EL165">
            <v>0.9999999999999999</v>
          </cell>
          <cell r="EM165">
            <v>-0.023970679109496334</v>
          </cell>
          <cell r="EN165">
            <v>1.0239706791094962</v>
          </cell>
          <cell r="EO165">
            <v>0</v>
          </cell>
          <cell r="EP165">
            <v>0.015548745753273176</v>
          </cell>
          <cell r="EQ165">
            <v>0</v>
          </cell>
          <cell r="ER165">
            <v>0.015548745753273176</v>
          </cell>
          <cell r="ES165">
            <v>0</v>
          </cell>
          <cell r="ET165">
            <v>1.5548745753273177</v>
          </cell>
          <cell r="EU165">
            <v>1.4863412509257383</v>
          </cell>
          <cell r="EW165">
            <v>1</v>
          </cell>
          <cell r="GX165">
            <v>75</v>
          </cell>
          <cell r="GY165">
            <v>25</v>
          </cell>
        </row>
        <row r="166">
          <cell r="A166">
            <v>295</v>
          </cell>
          <cell r="B166">
            <v>7463</v>
          </cell>
          <cell r="C166">
            <v>1000</v>
          </cell>
          <cell r="D166">
            <v>1</v>
          </cell>
          <cell r="E166">
            <v>725</v>
          </cell>
          <cell r="F166" t="str">
            <v>QFM*</v>
          </cell>
          <cell r="G166" t="str">
            <v>Ag-Pd caps</v>
          </cell>
          <cell r="J166">
            <v>169</v>
          </cell>
          <cell r="K166">
            <v>70.1500015258789</v>
          </cell>
          <cell r="L166">
            <v>0.17000000178813934</v>
          </cell>
          <cell r="M166">
            <v>17.510000228881836</v>
          </cell>
          <cell r="O166">
            <v>1.6699999570846558</v>
          </cell>
          <cell r="P166">
            <v>1.6699999570846558</v>
          </cell>
          <cell r="Q166">
            <v>0.029999999329447746</v>
          </cell>
          <cell r="R166">
            <v>0.44999998807907104</v>
          </cell>
          <cell r="S166">
            <v>3.8299999237060547</v>
          </cell>
          <cell r="T166">
            <v>4.119999885559082</v>
          </cell>
          <cell r="U166">
            <v>1.8600000143051147</v>
          </cell>
          <cell r="V166">
            <v>0.20000000298023224</v>
          </cell>
          <cell r="X166">
            <v>-1</v>
          </cell>
          <cell r="Y166">
            <v>3.7111111140545505</v>
          </cell>
          <cell r="Z166">
            <v>0.21873214583907707</v>
          </cell>
          <cell r="AA166">
            <v>5.979999899864197</v>
          </cell>
          <cell r="AB166">
            <v>0.15864197422302162</v>
          </cell>
          <cell r="AC166">
            <v>0.20617283815255413</v>
          </cell>
          <cell r="AD166">
            <v>0.3244599607695345</v>
          </cell>
          <cell r="CS166">
            <v>41.91999816894531</v>
          </cell>
          <cell r="CT166">
            <v>0.8399999737739563</v>
          </cell>
          <cell r="CU166">
            <v>17.610000610351562</v>
          </cell>
          <cell r="CW166">
            <v>21.079999923706055</v>
          </cell>
          <cell r="CX166">
            <v>0.3199999928474426</v>
          </cell>
          <cell r="CY166">
            <v>7.059999942779541</v>
          </cell>
          <cell r="CZ166">
            <v>6.989999771118164</v>
          </cell>
          <cell r="DA166">
            <v>1.7100000381469727</v>
          </cell>
          <cell r="DB166">
            <v>0.17000000178813934</v>
          </cell>
          <cell r="DK166">
            <v>1.0199999809265137</v>
          </cell>
          <cell r="DL166">
            <v>49.779998779296875</v>
          </cell>
          <cell r="DM166">
            <v>1.590000033378601</v>
          </cell>
          <cell r="DO166">
            <v>43.86000061035156</v>
          </cell>
          <cell r="DP166">
            <v>0.5799999833106995</v>
          </cell>
          <cell r="DQ166">
            <v>1.350000023841858</v>
          </cell>
          <cell r="DW166">
            <v>0.6230287707045916</v>
          </cell>
          <cell r="DX166">
            <v>0.031188702106288765</v>
          </cell>
          <cell r="DY166">
            <v>0</v>
          </cell>
          <cell r="DZ166">
            <v>0.6104384218559716</v>
          </cell>
          <cell r="EA166">
            <v>0.03349044961155688</v>
          </cell>
          <cell r="EB166">
            <v>0</v>
          </cell>
          <cell r="EC166">
            <v>1.298146344278409</v>
          </cell>
          <cell r="ED166">
            <v>0.4799372377780026</v>
          </cell>
          <cell r="EE166">
            <v>0.02402556710478232</v>
          </cell>
          <cell r="EG166">
            <v>0.4702385247599272</v>
          </cell>
          <cell r="EH166">
            <v>0.025798670357287775</v>
          </cell>
          <cell r="EI166">
            <v>0</v>
          </cell>
          <cell r="EJ166">
            <v>-0.3172300426607876</v>
          </cell>
          <cell r="EK166">
            <v>0.7874685674207148</v>
          </cell>
          <cell r="EL166">
            <v>0.9999999999999999</v>
          </cell>
          <cell r="EM166">
            <v>-0.08194133823920151</v>
          </cell>
          <cell r="EN166">
            <v>1.0819413382392016</v>
          </cell>
          <cell r="EO166">
            <v>0</v>
          </cell>
          <cell r="EP166">
            <v>0.03172225457867274</v>
          </cell>
          <cell r="EQ166">
            <v>0</v>
          </cell>
          <cell r="ER166">
            <v>0.03172225457867274</v>
          </cell>
          <cell r="ES166">
            <v>0</v>
          </cell>
          <cell r="ET166">
            <v>3.172225457867274</v>
          </cell>
          <cell r="EU166">
            <v>1.5855063642275087</v>
          </cell>
          <cell r="EW166">
            <v>1</v>
          </cell>
          <cell r="GX166">
            <v>75</v>
          </cell>
          <cell r="GY166">
            <v>25</v>
          </cell>
        </row>
        <row r="167">
          <cell r="A167">
            <v>295</v>
          </cell>
          <cell r="B167">
            <v>7464</v>
          </cell>
          <cell r="C167">
            <v>1000</v>
          </cell>
          <cell r="D167">
            <v>1</v>
          </cell>
          <cell r="E167">
            <v>675</v>
          </cell>
          <cell r="F167" t="str">
            <v>QFM*</v>
          </cell>
          <cell r="G167" t="str">
            <v>Ag-Pd caps</v>
          </cell>
          <cell r="J167">
            <v>336</v>
          </cell>
          <cell r="K167">
            <v>71.16000366210938</v>
          </cell>
          <cell r="L167">
            <v>0.09000000357627869</v>
          </cell>
          <cell r="M167">
            <v>17.299999237060547</v>
          </cell>
          <cell r="O167">
            <v>1.350000023841858</v>
          </cell>
          <cell r="P167">
            <v>1.350000023841858</v>
          </cell>
          <cell r="Q167">
            <v>0.03999999910593033</v>
          </cell>
          <cell r="R167">
            <v>0.27000001072883606</v>
          </cell>
          <cell r="S167">
            <v>3.3299999237060547</v>
          </cell>
          <cell r="T167">
            <v>4.920000076293945</v>
          </cell>
          <cell r="U167">
            <v>1.409999966621399</v>
          </cell>
          <cell r="V167">
            <v>0.11999999731779099</v>
          </cell>
          <cell r="X167">
            <v>-1</v>
          </cell>
          <cell r="Y167">
            <v>4.999999889621033</v>
          </cell>
          <cell r="Z167">
            <v>0.1924855532116114</v>
          </cell>
          <cell r="AA167">
            <v>6.330000042915344</v>
          </cell>
          <cell r="AB167">
            <v>0.1188679262187623</v>
          </cell>
          <cell r="AC167">
            <v>0.16981132209859764</v>
          </cell>
          <cell r="AD167">
            <v>0.2628017599462468</v>
          </cell>
          <cell r="AS167">
            <v>60</v>
          </cell>
          <cell r="AT167">
            <v>0</v>
          </cell>
          <cell r="AU167">
            <v>25.68000030517578</v>
          </cell>
          <cell r="AW167">
            <v>0.4699999988079071</v>
          </cell>
          <cell r="AX167">
            <v>0</v>
          </cell>
          <cell r="AY167">
            <v>0</v>
          </cell>
          <cell r="AZ167">
            <v>7.619999885559082</v>
          </cell>
          <cell r="BA167">
            <v>7.139999866485596</v>
          </cell>
          <cell r="BB167">
            <v>0.23999999463558197</v>
          </cell>
          <cell r="BE167">
            <v>36.588148104080425</v>
          </cell>
          <cell r="BF167">
            <v>62.03975812282495</v>
          </cell>
          <cell r="BG167">
            <v>1.372093773094626</v>
          </cell>
          <cell r="BH167">
            <v>1</v>
          </cell>
          <cell r="CS167">
            <v>43.47999954223633</v>
          </cell>
          <cell r="CT167">
            <v>0.6299999952316284</v>
          </cell>
          <cell r="CU167">
            <v>16.329999923706055</v>
          </cell>
          <cell r="CW167">
            <v>24.3700008392334</v>
          </cell>
          <cell r="CX167">
            <v>0.4699999988079071</v>
          </cell>
          <cell r="CY167">
            <v>5.71999979019165</v>
          </cell>
          <cell r="CZ167">
            <v>5.139999866485596</v>
          </cell>
          <cell r="DA167">
            <v>1.9600000381469727</v>
          </cell>
          <cell r="DB167">
            <v>0.18000000715255737</v>
          </cell>
          <cell r="DK167">
            <v>0.699999988079071</v>
          </cell>
          <cell r="DL167">
            <v>51.93000030517578</v>
          </cell>
          <cell r="DM167">
            <v>0.27000001072883606</v>
          </cell>
          <cell r="DO167">
            <v>45.709999084472656</v>
          </cell>
          <cell r="DP167">
            <v>0.6299999952316284</v>
          </cell>
          <cell r="DQ167">
            <v>0.7599999904632568</v>
          </cell>
          <cell r="DW167">
            <v>0.6499374255966931</v>
          </cell>
          <cell r="DX167">
            <v>0.005296194796564066</v>
          </cell>
          <cell r="DY167">
            <v>0</v>
          </cell>
          <cell r="DZ167">
            <v>0.6361864869098491</v>
          </cell>
          <cell r="EA167">
            <v>0.018853882174727284</v>
          </cell>
          <cell r="EB167">
            <v>0</v>
          </cell>
          <cell r="EC167">
            <v>1.3102739894778337</v>
          </cell>
          <cell r="ED167">
            <v>0.49603169323059226</v>
          </cell>
          <cell r="EE167">
            <v>0.00404205138703447</v>
          </cell>
          <cell r="EG167">
            <v>0.48553698846100135</v>
          </cell>
          <cell r="EH167">
            <v>0.014389266921371822</v>
          </cell>
          <cell r="EI167">
            <v>0</v>
          </cell>
          <cell r="EJ167">
            <v>-0.32943543784821905</v>
          </cell>
          <cell r="EK167">
            <v>0.8149724263092205</v>
          </cell>
          <cell r="EL167">
            <v>1</v>
          </cell>
          <cell r="EM167">
            <v>-0.012422045300286509</v>
          </cell>
          <cell r="EN167">
            <v>1.0124220453002863</v>
          </cell>
          <cell r="EO167">
            <v>0</v>
          </cell>
          <cell r="EP167">
            <v>0.01734980894200896</v>
          </cell>
          <cell r="EQ167">
            <v>0</v>
          </cell>
          <cell r="ER167">
            <v>0.01734980894200896</v>
          </cell>
          <cell r="ES167">
            <v>0</v>
          </cell>
          <cell r="ET167">
            <v>1.7349808942008962</v>
          </cell>
          <cell r="EU167">
            <v>1.520061497844895</v>
          </cell>
          <cell r="EW167">
            <v>1</v>
          </cell>
          <cell r="GX167">
            <v>100</v>
          </cell>
          <cell r="GY167">
            <v>0</v>
          </cell>
        </row>
        <row r="168">
          <cell r="A168">
            <v>295</v>
          </cell>
          <cell r="B168">
            <v>7465</v>
          </cell>
          <cell r="C168">
            <v>1000</v>
          </cell>
          <cell r="D168">
            <v>1</v>
          </cell>
          <cell r="E168">
            <v>700</v>
          </cell>
          <cell r="F168" t="str">
            <v>QFM*</v>
          </cell>
          <cell r="G168" t="str">
            <v>Ag-Pd caps</v>
          </cell>
          <cell r="J168">
            <v>190</v>
          </cell>
          <cell r="K168">
            <v>70.55000305175781</v>
          </cell>
          <cell r="L168">
            <v>0.12999999523162842</v>
          </cell>
          <cell r="M168">
            <v>17.219999313354492</v>
          </cell>
          <cell r="O168">
            <v>1.899999976158142</v>
          </cell>
          <cell r="P168">
            <v>1.899999976158142</v>
          </cell>
          <cell r="Q168">
            <v>0.05999999865889549</v>
          </cell>
          <cell r="R168">
            <v>0.4000000059604645</v>
          </cell>
          <cell r="S168">
            <v>3.8499999046325684</v>
          </cell>
          <cell r="T168">
            <v>4.199999809265137</v>
          </cell>
          <cell r="U168">
            <v>1.5299999713897705</v>
          </cell>
          <cell r="V168">
            <v>0.15000000596046448</v>
          </cell>
          <cell r="X168">
            <v>-1</v>
          </cell>
          <cell r="Y168">
            <v>4.749999869614841</v>
          </cell>
          <cell r="Z168">
            <v>0.2235772391492959</v>
          </cell>
          <cell r="AA168">
            <v>5.729999780654907</v>
          </cell>
          <cell r="AB168">
            <v>0.16811955590559738</v>
          </cell>
          <cell r="AC168">
            <v>0.236612706387166</v>
          </cell>
          <cell r="AD168">
            <v>0.27285933193745726</v>
          </cell>
          <cell r="CS168">
            <v>42.52000045776367</v>
          </cell>
          <cell r="CT168">
            <v>0.5400000214576721</v>
          </cell>
          <cell r="CU168">
            <v>17.40999984741211</v>
          </cell>
          <cell r="CW168">
            <v>22.639999389648438</v>
          </cell>
          <cell r="CX168">
            <v>0.30000001192092896</v>
          </cell>
          <cell r="CY168">
            <v>6.610000133514404</v>
          </cell>
          <cell r="CZ168">
            <v>7.059999942779541</v>
          </cell>
          <cell r="DA168">
            <v>1.7200000286102295</v>
          </cell>
          <cell r="DB168">
            <v>0.17000000178813934</v>
          </cell>
          <cell r="DK168">
            <v>0.7200000286102295</v>
          </cell>
          <cell r="DL168">
            <v>50.349998474121094</v>
          </cell>
          <cell r="DM168">
            <v>0.4000000059604645</v>
          </cell>
          <cell r="DO168">
            <v>47.25</v>
          </cell>
          <cell r="DP168">
            <v>0.4399999976158142</v>
          </cell>
          <cell r="DQ168">
            <v>0.8299999833106995</v>
          </cell>
          <cell r="DW168">
            <v>0.630162684281866</v>
          </cell>
          <cell r="DX168">
            <v>0.007846214318565407</v>
          </cell>
          <cell r="DY168">
            <v>0</v>
          </cell>
          <cell r="DZ168">
            <v>0.6576200417536535</v>
          </cell>
          <cell r="EA168">
            <v>0.020590423798330426</v>
          </cell>
          <cell r="EB168">
            <v>0</v>
          </cell>
          <cell r="EC168">
            <v>1.3162193641524151</v>
          </cell>
          <cell r="ED168">
            <v>0.47876721878169737</v>
          </cell>
          <cell r="EE168">
            <v>0.005961175266265748</v>
          </cell>
          <cell r="EG168">
            <v>0.4996279948951599</v>
          </cell>
          <cell r="EH168">
            <v>0.015643611056877067</v>
          </cell>
          <cell r="EI168">
            <v>0</v>
          </cell>
          <cell r="EJ168">
            <v>-0.29682561282966047</v>
          </cell>
          <cell r="EK168">
            <v>0.7964536077248203</v>
          </cell>
          <cell r="EL168">
            <v>1</v>
          </cell>
          <cell r="EM168">
            <v>-0.020494685827539483</v>
          </cell>
          <cell r="EN168">
            <v>1.0204946858275397</v>
          </cell>
          <cell r="EO168">
            <v>0</v>
          </cell>
          <cell r="EP168">
            <v>0.01926322451928293</v>
          </cell>
          <cell r="EQ168">
            <v>0</v>
          </cell>
          <cell r="ER168">
            <v>0.01926322451928293</v>
          </cell>
          <cell r="ES168">
            <v>0</v>
          </cell>
          <cell r="ET168">
            <v>1.926322451928293</v>
          </cell>
          <cell r="EU168">
            <v>1.4761369879630424</v>
          </cell>
          <cell r="EW168">
            <v>1</v>
          </cell>
          <cell r="GX168">
            <v>100</v>
          </cell>
          <cell r="GY168">
            <v>0</v>
          </cell>
        </row>
        <row r="169">
          <cell r="A169">
            <v>299</v>
          </cell>
          <cell r="B169">
            <v>7546</v>
          </cell>
          <cell r="C169">
            <v>2500</v>
          </cell>
          <cell r="D169">
            <v>2.5</v>
          </cell>
          <cell r="E169">
            <v>915</v>
          </cell>
          <cell r="F169" t="str">
            <v>IW+1.0</v>
          </cell>
          <cell r="G169" t="str">
            <v>Ag-Pd caps</v>
          </cell>
          <cell r="J169">
            <v>23</v>
          </cell>
          <cell r="K169">
            <v>60.5</v>
          </cell>
          <cell r="L169">
            <v>0.07999999821186066</v>
          </cell>
          <cell r="M169">
            <v>16.700000762939453</v>
          </cell>
          <cell r="O169">
            <v>2.759999990463257</v>
          </cell>
          <cell r="P169">
            <v>2.759999990463257</v>
          </cell>
          <cell r="Q169">
            <v>0.05000000074505806</v>
          </cell>
          <cell r="R169">
            <v>0.4300000071525574</v>
          </cell>
          <cell r="S169">
            <v>4.840000152587891</v>
          </cell>
          <cell r="T169">
            <v>3.740000009536743</v>
          </cell>
          <cell r="U169">
            <v>1.100000023841858</v>
          </cell>
          <cell r="V169">
            <v>0.3100000023841858</v>
          </cell>
          <cell r="W169">
            <v>0</v>
          </cell>
          <cell r="X169">
            <v>-1</v>
          </cell>
          <cell r="Y169">
            <v>6.418604522218185</v>
          </cell>
          <cell r="Z169">
            <v>0.2898203551779944</v>
          </cell>
          <cell r="AA169">
            <v>4.840000033378601</v>
          </cell>
          <cell r="AB169">
            <v>0.22540473168093375</v>
          </cell>
          <cell r="AC169">
            <v>0.3437110809228061</v>
          </cell>
          <cell r="AD169">
            <v>0.21734267610851127</v>
          </cell>
          <cell r="CS169">
            <v>42.849998474121094</v>
          </cell>
          <cell r="CT169">
            <v>2.759999990463257</v>
          </cell>
          <cell r="CU169">
            <v>11</v>
          </cell>
          <cell r="CW169">
            <v>15.279999732971191</v>
          </cell>
          <cell r="CX169">
            <v>0.17000000178813934</v>
          </cell>
          <cell r="CY169">
            <v>12.260000228881836</v>
          </cell>
          <cell r="CZ169">
            <v>10.770000457763672</v>
          </cell>
          <cell r="DA169">
            <v>1.9800000190734863</v>
          </cell>
          <cell r="DB169">
            <v>0.30000001192092896</v>
          </cell>
          <cell r="DK169">
            <v>0.699999988079071</v>
          </cell>
          <cell r="DL169">
            <v>48.939998626708984</v>
          </cell>
          <cell r="DM169">
            <v>0.30000001192092896</v>
          </cell>
          <cell r="DO169">
            <v>44.560001373291016</v>
          </cell>
          <cell r="DP169">
            <v>0.5</v>
          </cell>
          <cell r="DQ169">
            <v>3.25</v>
          </cell>
          <cell r="DR169">
            <v>0.5199999809265137</v>
          </cell>
          <cell r="DW169">
            <v>0.6125156273680723</v>
          </cell>
          <cell r="DX169">
            <v>0.005884660885071185</v>
          </cell>
          <cell r="DY169">
            <v>0</v>
          </cell>
          <cell r="DZ169">
            <v>0.6201809516115661</v>
          </cell>
          <cell r="EA169">
            <v>0.08062515504837509</v>
          </cell>
          <cell r="EB169">
            <v>0</v>
          </cell>
          <cell r="EC169">
            <v>1.3192063949130848</v>
          </cell>
          <cell r="ED169">
            <v>0.4643061386982039</v>
          </cell>
          <cell r="EE169">
            <v>0.00446075830723887</v>
          </cell>
          <cell r="EG169">
            <v>0.47011669591885685</v>
          </cell>
          <cell r="EH169">
            <v>0.06111640707570026</v>
          </cell>
          <cell r="EI169">
            <v>0</v>
          </cell>
          <cell r="EJ169">
            <v>-0.26640303570364676</v>
          </cell>
          <cell r="EK169">
            <v>0.7365197316225036</v>
          </cell>
          <cell r="EL169">
            <v>0.9999999999999999</v>
          </cell>
          <cell r="EM169">
            <v>-0.017029546935213604</v>
          </cell>
          <cell r="EN169">
            <v>1.0170295469352135</v>
          </cell>
          <cell r="EO169">
            <v>0</v>
          </cell>
          <cell r="EP169">
            <v>0.07662191331431695</v>
          </cell>
          <cell r="EQ169">
            <v>0</v>
          </cell>
          <cell r="ER169">
            <v>0.07662191331431695</v>
          </cell>
          <cell r="ES169">
            <v>0</v>
          </cell>
          <cell r="ET169">
            <v>7.6621913314316945</v>
          </cell>
          <cell r="EU169">
            <v>1.4619442507104168</v>
          </cell>
          <cell r="EW169">
            <v>1</v>
          </cell>
        </row>
        <row r="170">
          <cell r="A170">
            <v>303</v>
          </cell>
          <cell r="B170">
            <v>7617</v>
          </cell>
          <cell r="C170">
            <v>15000</v>
          </cell>
          <cell r="D170">
            <v>15</v>
          </cell>
          <cell r="E170">
            <v>1100</v>
          </cell>
          <cell r="F170" t="str">
            <v>QFM*</v>
          </cell>
          <cell r="G170" t="str">
            <v>Ag-Pd caps</v>
          </cell>
          <cell r="J170">
            <v>8.5</v>
          </cell>
          <cell r="K170">
            <v>52.29999923706055</v>
          </cell>
          <cell r="L170">
            <v>1.2999999523162842</v>
          </cell>
          <cell r="M170">
            <v>20.299999237060547</v>
          </cell>
          <cell r="O170">
            <v>2.5</v>
          </cell>
          <cell r="P170">
            <v>2.5</v>
          </cell>
          <cell r="Q170">
            <v>0.20000000298023224</v>
          </cell>
          <cell r="R170">
            <v>2.200000047683716</v>
          </cell>
          <cell r="S170">
            <v>16.5</v>
          </cell>
          <cell r="T170">
            <v>4.599999904632568</v>
          </cell>
          <cell r="U170">
            <v>0.20000000298023224</v>
          </cell>
          <cell r="X170">
            <v>-1</v>
          </cell>
          <cell r="Y170">
            <v>1.1363636117336184</v>
          </cell>
          <cell r="Z170">
            <v>0.8128079123213411</v>
          </cell>
          <cell r="AA170">
            <v>4.799999907612801</v>
          </cell>
          <cell r="AB170">
            <v>0.36315790146506727</v>
          </cell>
          <cell r="AC170">
            <v>0.26315789597516576</v>
          </cell>
          <cell r="AD170">
            <v>0.6106743469406745</v>
          </cell>
          <cell r="AE170">
            <v>41.36000061035156</v>
          </cell>
          <cell r="AF170">
            <v>0.09000000357627869</v>
          </cell>
          <cell r="AG170">
            <v>0.23000000417232513</v>
          </cell>
          <cell r="AH170">
            <v>6.110000133514404</v>
          </cell>
          <cell r="AI170">
            <v>0.27000001072883606</v>
          </cell>
          <cell r="AJ170">
            <v>52.06999969482422</v>
          </cell>
          <cell r="AK170">
            <v>0.1599999964237213</v>
          </cell>
          <cell r="AL170">
            <v>0</v>
          </cell>
          <cell r="AM170">
            <v>0</v>
          </cell>
          <cell r="AN170">
            <v>0</v>
          </cell>
          <cell r="AO170">
            <v>0.38999998569488525</v>
          </cell>
          <cell r="AP170">
            <v>93.823381850232</v>
          </cell>
          <cell r="AQ170">
            <v>93.37176779434388</v>
          </cell>
          <cell r="AR170">
            <v>1</v>
          </cell>
          <cell r="BI170">
            <v>53.900001525878906</v>
          </cell>
          <cell r="BJ170">
            <v>0.1899999976158142</v>
          </cell>
          <cell r="BK170">
            <v>1.4700000286102295</v>
          </cell>
          <cell r="BM170">
            <v>1.3700000047683716</v>
          </cell>
          <cell r="BN170">
            <v>0.20000000298023224</v>
          </cell>
          <cell r="BO170">
            <v>18.8799991607666</v>
          </cell>
          <cell r="BP170">
            <v>24.600000381469727</v>
          </cell>
          <cell r="BQ170">
            <v>0.07000000029802322</v>
          </cell>
          <cell r="BR170">
            <v>0</v>
          </cell>
          <cell r="BS170">
            <v>0</v>
          </cell>
          <cell r="BT170">
            <v>0.6800000071525574</v>
          </cell>
          <cell r="CS170">
            <v>45.099998474121094</v>
          </cell>
          <cell r="CT170">
            <v>1.350000023841858</v>
          </cell>
          <cell r="CU170">
            <v>14.100000381469727</v>
          </cell>
          <cell r="CW170">
            <v>2.859999895095825</v>
          </cell>
          <cell r="CX170">
            <v>0.1599999964237213</v>
          </cell>
          <cell r="CY170">
            <v>17.5</v>
          </cell>
          <cell r="CZ170">
            <v>15.399999618530273</v>
          </cell>
          <cell r="DA170">
            <v>1.2000000476837158</v>
          </cell>
          <cell r="DB170">
            <v>0.03999999910593033</v>
          </cell>
          <cell r="DC170">
            <v>0</v>
          </cell>
          <cell r="DD170">
            <v>0.14000000059604645</v>
          </cell>
          <cell r="GX170">
            <v>100</v>
          </cell>
        </row>
        <row r="171">
          <cell r="A171">
            <v>314</v>
          </cell>
          <cell r="B171">
            <v>7857</v>
          </cell>
          <cell r="C171">
            <v>7500</v>
          </cell>
          <cell r="D171">
            <v>7.5</v>
          </cell>
          <cell r="E171">
            <v>900</v>
          </cell>
          <cell r="F171" t="str">
            <v>MW</v>
          </cell>
          <cell r="J171">
            <v>24</v>
          </cell>
          <cell r="K171">
            <v>60.36000061035156</v>
          </cell>
          <cell r="L171">
            <v>0.6899999976158142</v>
          </cell>
          <cell r="M171">
            <v>16.200000762939453</v>
          </cell>
          <cell r="O171">
            <v>3.75</v>
          </cell>
          <cell r="P171">
            <v>3.75</v>
          </cell>
          <cell r="Q171">
            <v>0.07000000029802322</v>
          </cell>
          <cell r="R171">
            <v>0.8299999833106995</v>
          </cell>
          <cell r="S171">
            <v>4.480000019073486</v>
          </cell>
          <cell r="T171">
            <v>4</v>
          </cell>
          <cell r="U171">
            <v>1.909999966621399</v>
          </cell>
          <cell r="V171">
            <v>0.10999999940395355</v>
          </cell>
          <cell r="X171">
            <v>-1</v>
          </cell>
          <cell r="Y171">
            <v>4.518072380004178</v>
          </cell>
          <cell r="Z171">
            <v>0.27654319803010924</v>
          </cell>
          <cell r="AA171">
            <v>5.909999966621399</v>
          </cell>
          <cell r="AB171">
            <v>0.2578646326235882</v>
          </cell>
          <cell r="AC171">
            <v>0.3574833191514242</v>
          </cell>
          <cell r="AD171">
            <v>0.28290353390502193</v>
          </cell>
          <cell r="CS171">
            <v>42.540000915527344</v>
          </cell>
          <cell r="CT171">
            <v>3.190000057220459</v>
          </cell>
          <cell r="CU171">
            <v>11.489999771118164</v>
          </cell>
          <cell r="CW171">
            <v>13.630000114440918</v>
          </cell>
          <cell r="CX171">
            <v>0.18000000715255737</v>
          </cell>
          <cell r="CY171">
            <v>11.619999885559082</v>
          </cell>
          <cell r="CZ171">
            <v>10.699999809265137</v>
          </cell>
          <cell r="DA171">
            <v>2.3499999046325684</v>
          </cell>
          <cell r="DB171">
            <v>0.5400000214576721</v>
          </cell>
        </row>
        <row r="172">
          <cell r="A172">
            <v>314</v>
          </cell>
          <cell r="B172">
            <v>7858</v>
          </cell>
          <cell r="C172">
            <v>7500</v>
          </cell>
          <cell r="D172">
            <v>7.5</v>
          </cell>
          <cell r="E172">
            <v>900</v>
          </cell>
          <cell r="F172" t="str">
            <v>HM</v>
          </cell>
          <cell r="J172">
            <v>3</v>
          </cell>
          <cell r="K172">
            <v>56.970001220703125</v>
          </cell>
          <cell r="L172">
            <v>0.6399999856948853</v>
          </cell>
          <cell r="M172">
            <v>15.600000381469727</v>
          </cell>
          <cell r="O172">
            <v>2.0999999046325684</v>
          </cell>
          <cell r="P172">
            <v>2.0999999046325684</v>
          </cell>
          <cell r="Q172">
            <v>0.03999999910593033</v>
          </cell>
          <cell r="R172">
            <v>0.9700000286102295</v>
          </cell>
          <cell r="S172">
            <v>4.369999885559082</v>
          </cell>
          <cell r="T172">
            <v>3.6500000953674316</v>
          </cell>
          <cell r="U172">
            <v>1.7200000286102295</v>
          </cell>
          <cell r="X172">
            <v>-1</v>
          </cell>
          <cell r="Y172">
            <v>2.16494829143598</v>
          </cell>
          <cell r="Z172">
            <v>0.28012819094222163</v>
          </cell>
          <cell r="AA172">
            <v>5.370000123977661</v>
          </cell>
          <cell r="AB172">
            <v>0.23933648900847987</v>
          </cell>
          <cell r="AC172">
            <v>0.2488151528904326</v>
          </cell>
          <cell r="AD172">
            <v>0.4515486545658423</v>
          </cell>
          <cell r="CS172">
            <v>41.779998779296875</v>
          </cell>
          <cell r="CT172">
            <v>3.009999990463257</v>
          </cell>
          <cell r="CU172">
            <v>12.140000343322754</v>
          </cell>
          <cell r="CW172">
            <v>11.3100004196167</v>
          </cell>
          <cell r="CX172">
            <v>0.15000000596046448</v>
          </cell>
          <cell r="CY172">
            <v>13.520000457763672</v>
          </cell>
          <cell r="CZ172">
            <v>11.569999694824219</v>
          </cell>
          <cell r="DA172">
            <v>2.119999885559082</v>
          </cell>
          <cell r="DB172">
            <v>0.5199999809265137</v>
          </cell>
        </row>
        <row r="173">
          <cell r="A173">
            <v>314</v>
          </cell>
          <cell r="B173">
            <v>7859</v>
          </cell>
          <cell r="C173">
            <v>12000</v>
          </cell>
          <cell r="D173">
            <v>12</v>
          </cell>
          <cell r="E173">
            <v>900</v>
          </cell>
          <cell r="F173" t="str">
            <v>MW</v>
          </cell>
          <cell r="J173">
            <v>24</v>
          </cell>
          <cell r="K173">
            <v>58.54999923706055</v>
          </cell>
          <cell r="L173">
            <v>0.8100000023841858</v>
          </cell>
          <cell r="M173">
            <v>16.850000381469727</v>
          </cell>
          <cell r="O173">
            <v>4.269999980926514</v>
          </cell>
          <cell r="P173">
            <v>4.269999980926514</v>
          </cell>
          <cell r="Q173">
            <v>0.07999999821186066</v>
          </cell>
          <cell r="R173">
            <v>1.1100000143051147</v>
          </cell>
          <cell r="S173">
            <v>4.579999923706055</v>
          </cell>
          <cell r="T173">
            <v>4.150000095367432</v>
          </cell>
          <cell r="U173">
            <v>1.5</v>
          </cell>
          <cell r="V173">
            <v>0.18000000715255737</v>
          </cell>
          <cell r="X173">
            <v>-1</v>
          </cell>
          <cell r="Y173">
            <v>3.8468467800873234</v>
          </cell>
          <cell r="Z173">
            <v>0.271810078339391</v>
          </cell>
          <cell r="AA173">
            <v>5.650000095367432</v>
          </cell>
          <cell r="AB173">
            <v>0.29419764080819055</v>
          </cell>
          <cell r="AC173">
            <v>0.38712601503656036</v>
          </cell>
          <cell r="AD173">
            <v>0.31663644405219316</v>
          </cell>
          <cell r="CS173">
            <v>40.7599983215332</v>
          </cell>
          <cell r="CT173">
            <v>3.259999990463257</v>
          </cell>
          <cell r="CU173">
            <v>13.8100004196167</v>
          </cell>
          <cell r="CW173">
            <v>13.600000381469727</v>
          </cell>
          <cell r="CX173">
            <v>0.1599999964237213</v>
          </cell>
          <cell r="CY173">
            <v>11.300000190734863</v>
          </cell>
          <cell r="CZ173">
            <v>10.640000343322754</v>
          </cell>
          <cell r="DA173">
            <v>2.5999999046325684</v>
          </cell>
          <cell r="DB173">
            <v>0.6600000262260437</v>
          </cell>
        </row>
        <row r="174">
          <cell r="A174">
            <v>314</v>
          </cell>
          <cell r="B174">
            <v>7860</v>
          </cell>
          <cell r="C174">
            <v>12000</v>
          </cell>
          <cell r="D174">
            <v>12</v>
          </cell>
          <cell r="E174">
            <v>1050</v>
          </cell>
          <cell r="F174" t="str">
            <v>MW</v>
          </cell>
          <cell r="J174">
            <v>4</v>
          </cell>
          <cell r="K174">
            <v>52.119998931884766</v>
          </cell>
          <cell r="L174">
            <v>2.299999952316284</v>
          </cell>
          <cell r="M174">
            <v>17.790000915527344</v>
          </cell>
          <cell r="O174">
            <v>6.579999923706055</v>
          </cell>
          <cell r="P174">
            <v>6.579999923706055</v>
          </cell>
          <cell r="Q174">
            <v>0.07999999821186066</v>
          </cell>
          <cell r="R174">
            <v>2.5399999618530273</v>
          </cell>
          <cell r="S174">
            <v>4.820000171661377</v>
          </cell>
          <cell r="T174">
            <v>4.570000171661377</v>
          </cell>
          <cell r="U174">
            <v>1.4500000476837158</v>
          </cell>
          <cell r="V174">
            <v>0.4699999988079071</v>
          </cell>
          <cell r="X174">
            <v>-1</v>
          </cell>
          <cell r="Y174">
            <v>2.5905511899715514</v>
          </cell>
          <cell r="Z174">
            <v>0.27093872532937413</v>
          </cell>
          <cell r="AA174">
            <v>6.020000219345093</v>
          </cell>
          <cell r="AB174">
            <v>0.38507264751058956</v>
          </cell>
          <cell r="AC174">
            <v>0.434610295780292</v>
          </cell>
          <cell r="AD174">
            <v>0.40760148468227425</v>
          </cell>
          <cell r="CS174">
            <v>39.650001525878906</v>
          </cell>
          <cell r="CT174">
            <v>5.730000019073486</v>
          </cell>
          <cell r="CU174">
            <v>14.640000343322754</v>
          </cell>
          <cell r="CW174">
            <v>11.720000267028809</v>
          </cell>
          <cell r="CX174">
            <v>0.11999999731779099</v>
          </cell>
          <cell r="CY174">
            <v>12.0600004196167</v>
          </cell>
          <cell r="CZ174">
            <v>8.979999542236328</v>
          </cell>
          <cell r="DA174">
            <v>2.880000114440918</v>
          </cell>
          <cell r="DB174">
            <v>0.46000000834465027</v>
          </cell>
        </row>
        <row r="175">
          <cell r="A175">
            <v>314</v>
          </cell>
          <cell r="B175">
            <v>7861</v>
          </cell>
          <cell r="C175">
            <v>20000</v>
          </cell>
          <cell r="D175">
            <v>20</v>
          </cell>
          <cell r="E175">
            <v>1050</v>
          </cell>
          <cell r="F175" t="str">
            <v>HM</v>
          </cell>
          <cell r="J175">
            <v>1</v>
          </cell>
          <cell r="K175">
            <v>52.63999938964844</v>
          </cell>
          <cell r="L175">
            <v>1.649999976158142</v>
          </cell>
          <cell r="M175">
            <v>17.389999389648438</v>
          </cell>
          <cell r="O175">
            <v>2</v>
          </cell>
          <cell r="P175">
            <v>2</v>
          </cell>
          <cell r="Q175">
            <v>0.05000000074505806</v>
          </cell>
          <cell r="R175">
            <v>0.800000011920929</v>
          </cell>
          <cell r="S175">
            <v>3.1600000858306885</v>
          </cell>
          <cell r="T175">
            <v>2.859999895095825</v>
          </cell>
          <cell r="U175">
            <v>2.680000066757202</v>
          </cell>
          <cell r="V175">
            <v>0.10000000149011612</v>
          </cell>
          <cell r="X175">
            <v>-1</v>
          </cell>
          <cell r="Y175">
            <v>2.4999999627470975</v>
          </cell>
          <cell r="Z175">
            <v>0.1817136398355315</v>
          </cell>
          <cell r="AA175">
            <v>5.539999961853027</v>
          </cell>
          <cell r="AB175">
            <v>0.2158273402375571</v>
          </cell>
          <cell r="AC175">
            <v>0.23980815423132124</v>
          </cell>
          <cell r="AD175">
            <v>0.41622013396103114</v>
          </cell>
          <cell r="CS175">
            <v>40.220001220703125</v>
          </cell>
          <cell r="CT175">
            <v>3.559999942779541</v>
          </cell>
          <cell r="CU175">
            <v>15.270000457763672</v>
          </cell>
          <cell r="CW175">
            <v>9.720000267028809</v>
          </cell>
          <cell r="CX175">
            <v>0.11999999731779099</v>
          </cell>
          <cell r="CY175">
            <v>12.760000228881836</v>
          </cell>
          <cell r="CZ175">
            <v>10.59000015258789</v>
          </cell>
          <cell r="DA175">
            <v>2.359999895095825</v>
          </cell>
          <cell r="DB175">
            <v>2</v>
          </cell>
        </row>
        <row r="176">
          <cell r="A176">
            <v>320</v>
          </cell>
          <cell r="B176">
            <v>7984</v>
          </cell>
          <cell r="C176">
            <v>20000</v>
          </cell>
          <cell r="D176">
            <v>20</v>
          </cell>
          <cell r="E176">
            <v>1050</v>
          </cell>
          <cell r="F176" t="str">
            <v>ND</v>
          </cell>
          <cell r="G176" t="str">
            <v>Ag70Pd30</v>
          </cell>
          <cell r="H176" t="str">
            <v>0.5' PC</v>
          </cell>
          <cell r="I176" t="str">
            <v>-10% P corr</v>
          </cell>
          <cell r="J176">
            <v>24</v>
          </cell>
          <cell r="K176">
            <v>39.86000061035156</v>
          </cell>
          <cell r="L176">
            <v>2.059999942779541</v>
          </cell>
          <cell r="M176">
            <v>15.289999961853027</v>
          </cell>
          <cell r="O176">
            <v>8.850000381469727</v>
          </cell>
          <cell r="P176">
            <v>8.850000381469727</v>
          </cell>
          <cell r="Q176">
            <v>0.17000000178813934</v>
          </cell>
          <cell r="R176">
            <v>4.849999904632568</v>
          </cell>
          <cell r="S176">
            <v>7.5</v>
          </cell>
          <cell r="T176">
            <v>3.119999885559082</v>
          </cell>
          <cell r="U176">
            <v>1.850000023841858</v>
          </cell>
          <cell r="W176">
            <v>0.019999999552965164</v>
          </cell>
          <cell r="X176">
            <v>-1</v>
          </cell>
          <cell r="Y176">
            <v>1.8247423825754063</v>
          </cell>
          <cell r="Z176">
            <v>0.4905166787908258</v>
          </cell>
          <cell r="AA176">
            <v>4.96999990940094</v>
          </cell>
          <cell r="AB176">
            <v>0.4967862880687791</v>
          </cell>
          <cell r="AC176">
            <v>0.4740225114513547</v>
          </cell>
          <cell r="AD176">
            <v>0.4941358235425659</v>
          </cell>
          <cell r="BI176">
            <v>51.560001373291016</v>
          </cell>
          <cell r="BJ176">
            <v>0.6499999761581421</v>
          </cell>
          <cell r="BK176">
            <v>4.21999979019165</v>
          </cell>
          <cell r="BM176">
            <v>5.420000076293945</v>
          </cell>
          <cell r="BN176">
            <v>0.10000000149011612</v>
          </cell>
          <cell r="BO176">
            <v>14.720000267028809</v>
          </cell>
          <cell r="BP176">
            <v>21.739999771118164</v>
          </cell>
          <cell r="BQ176">
            <v>0.8199999928474426</v>
          </cell>
          <cell r="BT176">
            <v>0.1899999976158142</v>
          </cell>
          <cell r="CS176">
            <v>42.630001068115234</v>
          </cell>
          <cell r="CT176">
            <v>1.7999999523162842</v>
          </cell>
          <cell r="CU176">
            <v>13.279999732971191</v>
          </cell>
          <cell r="CW176">
            <v>7.789999961853027</v>
          </cell>
          <cell r="CX176">
            <v>0.09000000357627869</v>
          </cell>
          <cell r="CY176">
            <v>15.989999771118164</v>
          </cell>
          <cell r="CZ176">
            <v>11.170000076293945</v>
          </cell>
          <cell r="DA176">
            <v>2.390000104904175</v>
          </cell>
          <cell r="DB176">
            <v>1.8600000143051147</v>
          </cell>
          <cell r="DD176">
            <v>0.23000000417232513</v>
          </cell>
        </row>
        <row r="177">
          <cell r="A177">
            <v>320</v>
          </cell>
          <cell r="B177">
            <v>7985</v>
          </cell>
          <cell r="C177">
            <v>15000</v>
          </cell>
          <cell r="D177">
            <v>15</v>
          </cell>
          <cell r="E177">
            <v>1050</v>
          </cell>
          <cell r="F177" t="str">
            <v>ND</v>
          </cell>
          <cell r="G177" t="str">
            <v>Ag70Pd30</v>
          </cell>
          <cell r="H177" t="str">
            <v>0.5' PC</v>
          </cell>
          <cell r="I177" t="str">
            <v>-10% P corr</v>
          </cell>
          <cell r="J177">
            <v>24</v>
          </cell>
          <cell r="K177">
            <v>44.33000183105469</v>
          </cell>
          <cell r="L177">
            <v>2.0799999237060547</v>
          </cell>
          <cell r="M177">
            <v>14.5600004196167</v>
          </cell>
          <cell r="O177">
            <v>9.569999694824219</v>
          </cell>
          <cell r="P177">
            <v>9.569999694824219</v>
          </cell>
          <cell r="Q177">
            <v>0.20000000298023224</v>
          </cell>
          <cell r="R177">
            <v>5.46999979019165</v>
          </cell>
          <cell r="S177">
            <v>7.960000038146973</v>
          </cell>
          <cell r="T177">
            <v>3.759999990463257</v>
          </cell>
          <cell r="U177">
            <v>1.9199999570846558</v>
          </cell>
          <cell r="X177">
            <v>-1</v>
          </cell>
          <cell r="Y177">
            <v>1.7495429729237555</v>
          </cell>
          <cell r="Z177">
            <v>0.5467032835673864</v>
          </cell>
          <cell r="AA177">
            <v>5.679999947547913</v>
          </cell>
          <cell r="AB177">
            <v>0.49493242849644525</v>
          </cell>
          <cell r="AC177">
            <v>0.46187258479283066</v>
          </cell>
          <cell r="AD177">
            <v>0.5046564753470596</v>
          </cell>
          <cell r="BI177">
            <v>51.5</v>
          </cell>
          <cell r="BJ177">
            <v>0.7699999809265137</v>
          </cell>
          <cell r="BK177">
            <v>3.7799999713897705</v>
          </cell>
          <cell r="BM177">
            <v>5.46999979019165</v>
          </cell>
          <cell r="BN177">
            <v>0.14000000059604645</v>
          </cell>
          <cell r="BO177">
            <v>15.119999885559082</v>
          </cell>
          <cell r="BP177">
            <v>21.68000030517578</v>
          </cell>
          <cell r="BQ177">
            <v>0.6600000262260437</v>
          </cell>
          <cell r="BT177">
            <v>0.18000000715255737</v>
          </cell>
          <cell r="CS177">
            <v>42.43000030517578</v>
          </cell>
          <cell r="CT177">
            <v>2.5799999237060547</v>
          </cell>
          <cell r="CU177">
            <v>12.970000267028809</v>
          </cell>
          <cell r="CW177">
            <v>7.800000190734863</v>
          </cell>
          <cell r="CX177">
            <v>0.09000000357627869</v>
          </cell>
          <cell r="CY177">
            <v>15.5600004196167</v>
          </cell>
          <cell r="CZ177">
            <v>11.210000038146973</v>
          </cell>
          <cell r="DA177">
            <v>2.4100000858306885</v>
          </cell>
          <cell r="DB177">
            <v>1.6100000143051147</v>
          </cell>
          <cell r="DD177">
            <v>0.3100000023841858</v>
          </cell>
        </row>
        <row r="178">
          <cell r="A178">
            <v>320</v>
          </cell>
          <cell r="B178">
            <v>7986</v>
          </cell>
          <cell r="C178">
            <v>10000</v>
          </cell>
          <cell r="D178">
            <v>10</v>
          </cell>
          <cell r="E178">
            <v>1050</v>
          </cell>
          <cell r="F178" t="str">
            <v>ND</v>
          </cell>
          <cell r="G178" t="str">
            <v>Ag70Pd30</v>
          </cell>
          <cell r="H178" t="str">
            <v>0.5' PC</v>
          </cell>
          <cell r="I178" t="str">
            <v>-10% P corr</v>
          </cell>
          <cell r="J178">
            <v>24</v>
          </cell>
          <cell r="K178">
            <v>46</v>
          </cell>
          <cell r="L178">
            <v>1.840000033378601</v>
          </cell>
          <cell r="M178">
            <v>14.600000381469727</v>
          </cell>
          <cell r="O178">
            <v>8.329999923706055</v>
          </cell>
          <cell r="P178">
            <v>8.329999923706055</v>
          </cell>
          <cell r="Q178">
            <v>0.18000000715255737</v>
          </cell>
          <cell r="R178">
            <v>4.860000133514404</v>
          </cell>
          <cell r="S178">
            <v>7.710000038146973</v>
          </cell>
          <cell r="T178">
            <v>3.7100000381469727</v>
          </cell>
          <cell r="U178">
            <v>2.25</v>
          </cell>
          <cell r="X178">
            <v>-1</v>
          </cell>
          <cell r="Y178">
            <v>1.7139917067620314</v>
          </cell>
          <cell r="Z178">
            <v>0.5280821805958635</v>
          </cell>
          <cell r="AA178">
            <v>5.960000038146973</v>
          </cell>
          <cell r="AB178">
            <v>0.47127937600118686</v>
          </cell>
          <cell r="AC178">
            <v>0.43498693901945</v>
          </cell>
          <cell r="AD178">
            <v>0.5097877629250902</v>
          </cell>
          <cell r="BI178">
            <v>49.70000076293945</v>
          </cell>
          <cell r="BJ178">
            <v>0.8399999737739563</v>
          </cell>
          <cell r="BK178">
            <v>4.079999923706055</v>
          </cell>
          <cell r="BM178">
            <v>6.75</v>
          </cell>
          <cell r="BN178">
            <v>0.12999999523162842</v>
          </cell>
          <cell r="BO178">
            <v>14.640000343322754</v>
          </cell>
          <cell r="BP178">
            <v>22.260000228881836</v>
          </cell>
          <cell r="BQ178">
            <v>0.6700000166893005</v>
          </cell>
          <cell r="BT178">
            <v>0.10000000149011612</v>
          </cell>
          <cell r="CS178">
            <v>41.189998626708984</v>
          </cell>
          <cell r="CT178">
            <v>2.619999885559082</v>
          </cell>
          <cell r="CU178">
            <v>12.25</v>
          </cell>
          <cell r="CW178">
            <v>9.4399995803833</v>
          </cell>
          <cell r="CX178">
            <v>0.10999999940395355</v>
          </cell>
          <cell r="CY178">
            <v>15.670000076293945</v>
          </cell>
          <cell r="CZ178">
            <v>11.539999961853027</v>
          </cell>
          <cell r="DA178">
            <v>2.440000057220459</v>
          </cell>
          <cell r="DB178">
            <v>1.399999976158142</v>
          </cell>
          <cell r="DD178">
            <v>0.10000000149011612</v>
          </cell>
        </row>
        <row r="179">
          <cell r="A179">
            <v>320</v>
          </cell>
          <cell r="B179">
            <v>7988</v>
          </cell>
          <cell r="C179">
            <v>5000</v>
          </cell>
          <cell r="D179">
            <v>5</v>
          </cell>
          <cell r="E179">
            <v>1000</v>
          </cell>
          <cell r="F179" t="str">
            <v>ND</v>
          </cell>
          <cell r="G179" t="str">
            <v>Ag70Pd30</v>
          </cell>
          <cell r="H179" t="str">
            <v>0.5' PC</v>
          </cell>
          <cell r="I179" t="str">
            <v>-10% P corr</v>
          </cell>
          <cell r="J179">
            <v>24</v>
          </cell>
          <cell r="K179">
            <v>45.79999923706055</v>
          </cell>
          <cell r="L179">
            <v>1.7400000095367432</v>
          </cell>
          <cell r="M179">
            <v>14.649999618530273</v>
          </cell>
          <cell r="O179">
            <v>9.3100004196167</v>
          </cell>
          <cell r="P179">
            <v>9.3100004196167</v>
          </cell>
          <cell r="Q179">
            <v>0.1899999976158142</v>
          </cell>
          <cell r="R179">
            <v>4.239999771118164</v>
          </cell>
          <cell r="S179">
            <v>7.75</v>
          </cell>
          <cell r="T179">
            <v>3.8299999237060547</v>
          </cell>
          <cell r="U179">
            <v>2.0999999046325684</v>
          </cell>
          <cell r="X179">
            <v>-1</v>
          </cell>
          <cell r="Y179">
            <v>2.195754934477623</v>
          </cell>
          <cell r="Z179">
            <v>0.5290102526826892</v>
          </cell>
          <cell r="AA179">
            <v>5.929999828338623</v>
          </cell>
          <cell r="AB179">
            <v>0.4566221751651508</v>
          </cell>
          <cell r="AC179">
            <v>0.47792609910169315</v>
          </cell>
          <cell r="AD179">
            <v>0.4480519149607286</v>
          </cell>
          <cell r="CS179">
            <v>40.709999084472656</v>
          </cell>
          <cell r="CT179">
            <v>3.0799999237060547</v>
          </cell>
          <cell r="CU179">
            <v>12.420000076293945</v>
          </cell>
          <cell r="CW179">
            <v>9.890000343322754</v>
          </cell>
          <cell r="CX179">
            <v>0.11999999731779099</v>
          </cell>
          <cell r="CY179">
            <v>14.970000267028809</v>
          </cell>
          <cell r="CZ179">
            <v>11.6899995803833</v>
          </cell>
          <cell r="DA179">
            <v>2.450000047683716</v>
          </cell>
          <cell r="DB179">
            <v>1.1100000143051147</v>
          </cell>
          <cell r="DD179">
            <v>0.12999999523162842</v>
          </cell>
        </row>
        <row r="180">
          <cell r="A180">
            <v>320</v>
          </cell>
          <cell r="B180">
            <v>7989</v>
          </cell>
          <cell r="C180">
            <v>20000</v>
          </cell>
          <cell r="D180">
            <v>20</v>
          </cell>
          <cell r="E180">
            <v>1100</v>
          </cell>
          <cell r="F180" t="str">
            <v>ND</v>
          </cell>
          <cell r="G180" t="str">
            <v>Ag70Pd30</v>
          </cell>
          <cell r="H180" t="str">
            <v>0.5' PC</v>
          </cell>
          <cell r="I180" t="str">
            <v>-10% P corr</v>
          </cell>
          <cell r="J180">
            <v>24</v>
          </cell>
          <cell r="K180">
            <v>41.599998474121094</v>
          </cell>
          <cell r="L180">
            <v>2.049999952316284</v>
          </cell>
          <cell r="M180">
            <v>15.180000305175781</v>
          </cell>
          <cell r="O180">
            <v>8.270000457763672</v>
          </cell>
          <cell r="P180">
            <v>8.270000457763672</v>
          </cell>
          <cell r="Q180">
            <v>0.15000000596046448</v>
          </cell>
          <cell r="R180">
            <v>6.179999828338623</v>
          </cell>
          <cell r="S180">
            <v>7.929999828338623</v>
          </cell>
          <cell r="T180">
            <v>3.0399999618530273</v>
          </cell>
          <cell r="U180">
            <v>1.7300000190734863</v>
          </cell>
          <cell r="W180">
            <v>0.029999999329447746</v>
          </cell>
          <cell r="X180">
            <v>-1</v>
          </cell>
          <cell r="Y180">
            <v>1.338187813507902</v>
          </cell>
          <cell r="Z180">
            <v>0.5223978701525326</v>
          </cell>
          <cell r="AA180">
            <v>4.769999980926514</v>
          </cell>
          <cell r="AB180">
            <v>0.5366805366238967</v>
          </cell>
          <cell r="AC180">
            <v>0.43028097517514335</v>
          </cell>
          <cell r="AD180">
            <v>0.5711794045065036</v>
          </cell>
          <cell r="BI180">
            <v>49.52000045776367</v>
          </cell>
          <cell r="BJ180">
            <v>0.7099999785423279</v>
          </cell>
          <cell r="BK180">
            <v>5.809999942779541</v>
          </cell>
          <cell r="BM180">
            <v>6.659999847412109</v>
          </cell>
          <cell r="BN180">
            <v>0.10999999940395355</v>
          </cell>
          <cell r="BO180">
            <v>14.130000114440918</v>
          </cell>
          <cell r="BP180">
            <v>20.950000762939453</v>
          </cell>
          <cell r="BQ180">
            <v>1.1299999952316284</v>
          </cell>
          <cell r="BT180">
            <v>0.25999999046325684</v>
          </cell>
          <cell r="CS180">
            <v>42.349998474121094</v>
          </cell>
          <cell r="CT180">
            <v>1.4199999570846558</v>
          </cell>
          <cell r="CU180">
            <v>13.029999732971191</v>
          </cell>
          <cell r="CW180">
            <v>8.109999656677246</v>
          </cell>
          <cell r="CX180">
            <v>0.03999999910593033</v>
          </cell>
          <cell r="CY180">
            <v>16.389999389648438</v>
          </cell>
          <cell r="CZ180">
            <v>11.220000267028809</v>
          </cell>
          <cell r="DA180">
            <v>2.2799999713897705</v>
          </cell>
          <cell r="DB180">
            <v>2.140000104904175</v>
          </cell>
          <cell r="DD180">
            <v>0.30000001192092896</v>
          </cell>
        </row>
        <row r="181">
          <cell r="A181">
            <v>320</v>
          </cell>
          <cell r="B181">
            <v>7993</v>
          </cell>
          <cell r="C181">
            <v>20000</v>
          </cell>
          <cell r="D181">
            <v>20</v>
          </cell>
          <cell r="E181">
            <v>1050</v>
          </cell>
          <cell r="F181" t="str">
            <v>Hem-Mt</v>
          </cell>
          <cell r="G181" t="str">
            <v>Ag70Pd30</v>
          </cell>
          <cell r="H181" t="str">
            <v>0.5' PC</v>
          </cell>
          <cell r="I181" t="str">
            <v>-10% P corr</v>
          </cell>
          <cell r="J181">
            <v>24</v>
          </cell>
          <cell r="K181">
            <v>43.33000183105469</v>
          </cell>
          <cell r="L181">
            <v>1.5399999618530273</v>
          </cell>
          <cell r="M181">
            <v>15.050000190734863</v>
          </cell>
          <cell r="O181">
            <v>6.150000095367432</v>
          </cell>
          <cell r="P181">
            <v>6.150000095367432</v>
          </cell>
          <cell r="Q181">
            <v>0.15000000596046448</v>
          </cell>
          <cell r="R181">
            <v>5.329999923706055</v>
          </cell>
          <cell r="S181">
            <v>7.300000190734863</v>
          </cell>
          <cell r="T181">
            <v>2.9000000953674316</v>
          </cell>
          <cell r="U181">
            <v>1.850000023841858</v>
          </cell>
          <cell r="W181">
            <v>0.029999999329447746</v>
          </cell>
          <cell r="X181">
            <v>-1</v>
          </cell>
          <cell r="Y181">
            <v>1.1538461882549549</v>
          </cell>
          <cell r="Z181">
            <v>0.48504984041321914</v>
          </cell>
          <cell r="AA181">
            <v>4.7500001192092896</v>
          </cell>
          <cell r="AB181">
            <v>0.5178681392345981</v>
          </cell>
          <cell r="AC181">
            <v>0.37892791392287295</v>
          </cell>
          <cell r="AD181">
            <v>0.6070384019330229</v>
          </cell>
          <cell r="BI181">
            <v>48.470001220703125</v>
          </cell>
          <cell r="BJ181">
            <v>0.7099999785423279</v>
          </cell>
          <cell r="BK181">
            <v>6.820000171661377</v>
          </cell>
          <cell r="BM181">
            <v>7.269999980926514</v>
          </cell>
          <cell r="BN181">
            <v>0.09000000357627869</v>
          </cell>
          <cell r="BO181">
            <v>13.65999984741211</v>
          </cell>
          <cell r="BP181">
            <v>20.790000915527344</v>
          </cell>
          <cell r="BQ181">
            <v>1.340000033378601</v>
          </cell>
          <cell r="BT181">
            <v>0.07000000029802322</v>
          </cell>
          <cell r="CS181">
            <v>42.29999923706055</v>
          </cell>
          <cell r="CT181">
            <v>1.2000000476837158</v>
          </cell>
          <cell r="CU181">
            <v>13.25</v>
          </cell>
          <cell r="CW181">
            <v>8.140000343322754</v>
          </cell>
          <cell r="CX181">
            <v>0.09000000357627869</v>
          </cell>
          <cell r="CY181">
            <v>16.690000534057617</v>
          </cell>
          <cell r="CZ181">
            <v>11.050000190734863</v>
          </cell>
          <cell r="DA181">
            <v>2.3499999046325684</v>
          </cell>
          <cell r="DB181">
            <v>2.0899999141693115</v>
          </cell>
          <cell r="DD181">
            <v>0.11999999731779099</v>
          </cell>
        </row>
        <row r="182">
          <cell r="A182">
            <v>326</v>
          </cell>
          <cell r="B182">
            <v>8101</v>
          </cell>
          <cell r="C182">
            <v>8000</v>
          </cell>
          <cell r="D182">
            <v>8</v>
          </cell>
          <cell r="E182">
            <v>1000</v>
          </cell>
          <cell r="F182" t="str">
            <v>ND</v>
          </cell>
          <cell r="G182" t="str">
            <v>Au caps</v>
          </cell>
          <cell r="H182" t="str">
            <v>3/4" PC</v>
          </cell>
          <cell r="I182" t="str">
            <v>Piston in, P calibr. +-0.5 kb</v>
          </cell>
          <cell r="J182">
            <v>294</v>
          </cell>
          <cell r="K182">
            <v>71.13999938964844</v>
          </cell>
          <cell r="L182">
            <v>0.18000000715255737</v>
          </cell>
          <cell r="M182">
            <v>17.670000076293945</v>
          </cell>
          <cell r="O182">
            <v>2.049999952316284</v>
          </cell>
          <cell r="P182">
            <v>2.049999952316284</v>
          </cell>
          <cell r="Q182">
            <v>0.07999999821186066</v>
          </cell>
          <cell r="R182">
            <v>0.47999998927116394</v>
          </cell>
          <cell r="S182">
            <v>1.2400000095367432</v>
          </cell>
          <cell r="T182">
            <v>5.039999961853027</v>
          </cell>
          <cell r="U182">
            <v>2.119999885559082</v>
          </cell>
          <cell r="X182">
            <v>-1</v>
          </cell>
          <cell r="Y182">
            <v>4.270833329452823</v>
          </cell>
          <cell r="Z182">
            <v>0.07017543883320781</v>
          </cell>
          <cell r="AA182">
            <v>7.159999847412109</v>
          </cell>
          <cell r="AB182">
            <v>0.155314757296263</v>
          </cell>
          <cell r="AC182">
            <v>0.2115583072193169</v>
          </cell>
          <cell r="AD182">
            <v>0.29445841374368836</v>
          </cell>
          <cell r="BI182">
            <v>48.290000915527344</v>
          </cell>
          <cell r="BJ182">
            <v>0.8500000238418579</v>
          </cell>
          <cell r="BK182">
            <v>5.960000038146973</v>
          </cell>
          <cell r="BM182">
            <v>19.100000381469727</v>
          </cell>
          <cell r="BN182">
            <v>0.6499999761581421</v>
          </cell>
          <cell r="BO182">
            <v>13.260000228881836</v>
          </cell>
          <cell r="BP182">
            <v>11.15999984741211</v>
          </cell>
          <cell r="BQ182">
            <v>0.9700000286102295</v>
          </cell>
          <cell r="CS182">
            <v>41.189998626708984</v>
          </cell>
          <cell r="CT182">
            <v>2.2100000381469727</v>
          </cell>
          <cell r="CU182">
            <v>14.220000267028809</v>
          </cell>
          <cell r="CW182">
            <v>14.550000190734863</v>
          </cell>
          <cell r="CX182">
            <v>0.30000001192092896</v>
          </cell>
          <cell r="CY182">
            <v>12.479999542236328</v>
          </cell>
          <cell r="CZ182">
            <v>8.829999923706055</v>
          </cell>
          <cell r="DA182">
            <v>3.119999885559082</v>
          </cell>
          <cell r="DB182">
            <v>0.2800000011920929</v>
          </cell>
        </row>
        <row r="183">
          <cell r="A183">
            <v>326</v>
          </cell>
          <cell r="B183">
            <v>8102</v>
          </cell>
          <cell r="C183">
            <v>8000</v>
          </cell>
          <cell r="D183">
            <v>8</v>
          </cell>
          <cell r="E183">
            <v>1050</v>
          </cell>
          <cell r="F183" t="str">
            <v>ND</v>
          </cell>
          <cell r="G183" t="str">
            <v>Au caps</v>
          </cell>
          <cell r="H183" t="str">
            <v>3/4" PC</v>
          </cell>
          <cell r="I183" t="str">
            <v>Piston in, P calibr. +-0.5 kb</v>
          </cell>
          <cell r="J183">
            <v>249</v>
          </cell>
          <cell r="K183">
            <v>60.380001068115234</v>
          </cell>
          <cell r="L183">
            <v>0.8199999928474426</v>
          </cell>
          <cell r="M183">
            <v>18.479999542236328</v>
          </cell>
          <cell r="O183">
            <v>6.900000095367432</v>
          </cell>
          <cell r="P183">
            <v>6.900000095367432</v>
          </cell>
          <cell r="R183">
            <v>1.850000023841858</v>
          </cell>
          <cell r="S183">
            <v>3.430000066757202</v>
          </cell>
          <cell r="T183">
            <v>5.96999979019165</v>
          </cell>
          <cell r="U183">
            <v>2.1600000858306885</v>
          </cell>
          <cell r="X183">
            <v>-1</v>
          </cell>
          <cell r="Y183">
            <v>3.729729733212835</v>
          </cell>
          <cell r="Z183">
            <v>0.18560606881606698</v>
          </cell>
          <cell r="AA183">
            <v>8.129999876022339</v>
          </cell>
          <cell r="AB183">
            <v>0.31398104698002083</v>
          </cell>
          <cell r="AC183">
            <v>0.4087677782770491</v>
          </cell>
          <cell r="AD183">
            <v>0.3233640219675329</v>
          </cell>
          <cell r="CS183">
            <v>41.84000015258789</v>
          </cell>
          <cell r="CT183">
            <v>4.28000020980835</v>
          </cell>
          <cell r="CU183">
            <v>12.859999656677246</v>
          </cell>
          <cell r="CW183">
            <v>13.319999694824219</v>
          </cell>
          <cell r="CX183">
            <v>0.33000001311302185</v>
          </cell>
          <cell r="CY183">
            <v>12.210000038146973</v>
          </cell>
          <cell r="CZ183">
            <v>9.890000343322754</v>
          </cell>
          <cell r="DA183">
            <v>3.2799999713897705</v>
          </cell>
          <cell r="DB183">
            <v>0.36000001430511475</v>
          </cell>
        </row>
        <row r="184">
          <cell r="A184">
            <v>326</v>
          </cell>
          <cell r="B184">
            <v>8103</v>
          </cell>
          <cell r="C184">
            <v>8000</v>
          </cell>
          <cell r="D184">
            <v>8</v>
          </cell>
          <cell r="E184">
            <v>1075</v>
          </cell>
          <cell r="F184" t="str">
            <v>ND</v>
          </cell>
          <cell r="G184" t="str">
            <v>Au caps</v>
          </cell>
          <cell r="H184" t="str">
            <v>3/4" PC</v>
          </cell>
          <cell r="I184" t="str">
            <v>Piston in, P calibr. +-0.5 kb</v>
          </cell>
          <cell r="J184">
            <v>90</v>
          </cell>
          <cell r="K184">
            <v>58.209999084472656</v>
          </cell>
          <cell r="L184">
            <v>1.340000033378601</v>
          </cell>
          <cell r="M184">
            <v>20.010000228881836</v>
          </cell>
          <cell r="O184">
            <v>4.099999904632568</v>
          </cell>
          <cell r="P184">
            <v>4.099999904632568</v>
          </cell>
          <cell r="Q184">
            <v>0.25</v>
          </cell>
          <cell r="R184">
            <v>2.890000104904175</v>
          </cell>
          <cell r="S184">
            <v>3.190000057220459</v>
          </cell>
          <cell r="T184">
            <v>6.78000020980835</v>
          </cell>
          <cell r="U184">
            <v>1.1699999570846558</v>
          </cell>
          <cell r="X184">
            <v>-1</v>
          </cell>
          <cell r="Y184">
            <v>1.418685036611275</v>
          </cell>
          <cell r="Z184">
            <v>0.15942029089115692</v>
          </cell>
          <cell r="AA184">
            <v>7.950000166893005</v>
          </cell>
          <cell r="AB184">
            <v>0.33065595708720963</v>
          </cell>
          <cell r="AC184">
            <v>0.2744310479394088</v>
          </cell>
          <cell r="AD184">
            <v>0.5568162005831985</v>
          </cell>
          <cell r="BI184">
            <v>47.40999984741211</v>
          </cell>
          <cell r="BJ184">
            <v>1.5499999523162842</v>
          </cell>
          <cell r="BK184">
            <v>5.760000228881836</v>
          </cell>
          <cell r="BM184">
            <v>8.380000114440918</v>
          </cell>
          <cell r="BN184">
            <v>0.38999998569488525</v>
          </cell>
          <cell r="BO184">
            <v>13.960000038146973</v>
          </cell>
          <cell r="BP184">
            <v>19.770000457763672</v>
          </cell>
          <cell r="BQ184">
            <v>0.5899999737739563</v>
          </cell>
          <cell r="CS184">
            <v>40.720001220703125</v>
          </cell>
          <cell r="CT184">
            <v>4.519999980926514</v>
          </cell>
          <cell r="CU184">
            <v>13.34000015258789</v>
          </cell>
          <cell r="CW184">
            <v>10.449999809265137</v>
          </cell>
          <cell r="CX184">
            <v>0.3199999928474426</v>
          </cell>
          <cell r="CY184">
            <v>13.369999885559082</v>
          </cell>
          <cell r="CZ184">
            <v>10.770000457763672</v>
          </cell>
          <cell r="DA184">
            <v>3.059999942779541</v>
          </cell>
          <cell r="DB184">
            <v>0.28999999165534973</v>
          </cell>
        </row>
        <row r="185">
          <cell r="A185">
            <v>326</v>
          </cell>
          <cell r="B185">
            <v>8104</v>
          </cell>
          <cell r="C185">
            <v>16000</v>
          </cell>
          <cell r="D185">
            <v>16</v>
          </cell>
          <cell r="E185">
            <v>1000</v>
          </cell>
          <cell r="F185" t="str">
            <v>ND</v>
          </cell>
          <cell r="G185" t="str">
            <v>Pt+graphite</v>
          </cell>
          <cell r="H185" t="str">
            <v>3/4" PC</v>
          </cell>
          <cell r="I185" t="str">
            <v>Piston in, P calibr. +-0.5 kb</v>
          </cell>
          <cell r="J185">
            <v>210</v>
          </cell>
          <cell r="K185">
            <v>69.76000213623047</v>
          </cell>
          <cell r="L185">
            <v>0.8500000238418579</v>
          </cell>
          <cell r="M185">
            <v>15.59000015258789</v>
          </cell>
          <cell r="O185">
            <v>3.569999933242798</v>
          </cell>
          <cell r="P185">
            <v>3.569999933242798</v>
          </cell>
          <cell r="Q185">
            <v>0.029999999329447746</v>
          </cell>
          <cell r="R185">
            <v>0.7099999785423279</v>
          </cell>
          <cell r="S185">
            <v>3.1600000858306885</v>
          </cell>
          <cell r="T185">
            <v>4.5</v>
          </cell>
          <cell r="U185">
            <v>1.809999942779541</v>
          </cell>
          <cell r="X185">
            <v>-1</v>
          </cell>
          <cell r="Y185">
            <v>5.028169072021973</v>
          </cell>
          <cell r="Z185">
            <v>0.20269403815920672</v>
          </cell>
          <cell r="AA185">
            <v>6.309999942779541</v>
          </cell>
          <cell r="AB185">
            <v>0.23559962034260967</v>
          </cell>
          <cell r="AC185">
            <v>0.3371104799122354</v>
          </cell>
          <cell r="AD185">
            <v>0.26171479182778795</v>
          </cell>
          <cell r="BI185">
            <v>48.650001525878906</v>
          </cell>
          <cell r="BJ185">
            <v>0.9800000190734863</v>
          </cell>
          <cell r="BK185">
            <v>7.739999771118164</v>
          </cell>
          <cell r="BM185">
            <v>12.34000015258789</v>
          </cell>
          <cell r="BN185">
            <v>0.3199999928474426</v>
          </cell>
          <cell r="BO185">
            <v>11.149999618530273</v>
          </cell>
          <cell r="BP185">
            <v>16.739999771118164</v>
          </cell>
          <cell r="BQ185">
            <v>1.1299999952316284</v>
          </cell>
          <cell r="CS185">
            <v>41.81999969482422</v>
          </cell>
          <cell r="CT185">
            <v>3.7100000381469727</v>
          </cell>
          <cell r="CU185">
            <v>13.930000305175781</v>
          </cell>
          <cell r="CW185">
            <v>13.020000457763672</v>
          </cell>
          <cell r="CX185">
            <v>0.05999999865889549</v>
          </cell>
          <cell r="CY185">
            <v>12.470000267028809</v>
          </cell>
          <cell r="CZ185">
            <v>7.849999904632568</v>
          </cell>
          <cell r="DA185">
            <v>4.010000228881836</v>
          </cell>
          <cell r="DB185">
            <v>0.3700000047683716</v>
          </cell>
          <cell r="GL185">
            <v>38.959999084472656</v>
          </cell>
          <cell r="GN185">
            <v>21.5</v>
          </cell>
          <cell r="GO185">
            <v>22.809999465942383</v>
          </cell>
          <cell r="GP185">
            <v>0.5</v>
          </cell>
          <cell r="GQ185">
            <v>7.849999904632568</v>
          </cell>
          <cell r="GR185">
            <v>7.800000190734863</v>
          </cell>
          <cell r="GW185">
            <v>1</v>
          </cell>
        </row>
        <row r="186">
          <cell r="A186">
            <v>326</v>
          </cell>
          <cell r="B186">
            <v>8105</v>
          </cell>
          <cell r="C186">
            <v>16000</v>
          </cell>
          <cell r="D186">
            <v>16</v>
          </cell>
          <cell r="E186">
            <v>1025</v>
          </cell>
          <cell r="F186" t="str">
            <v>ND</v>
          </cell>
          <cell r="G186" t="str">
            <v>Pt+graphite</v>
          </cell>
          <cell r="H186" t="str">
            <v>3/4" PC</v>
          </cell>
          <cell r="I186" t="str">
            <v>Piston in, P calibr. +-0.5 kb</v>
          </cell>
          <cell r="J186">
            <v>190</v>
          </cell>
          <cell r="K186">
            <v>63.04999923706055</v>
          </cell>
          <cell r="L186">
            <v>1.2300000190734863</v>
          </cell>
          <cell r="M186">
            <v>18.100000381469727</v>
          </cell>
          <cell r="O186">
            <v>4.46999979019165</v>
          </cell>
          <cell r="P186">
            <v>4.46999979019165</v>
          </cell>
          <cell r="Q186">
            <v>0.05000000074505806</v>
          </cell>
          <cell r="R186">
            <v>1.2100000381469727</v>
          </cell>
          <cell r="S186">
            <v>2.619999885559082</v>
          </cell>
          <cell r="T186">
            <v>7.349999904632568</v>
          </cell>
          <cell r="U186">
            <v>1.6200000047683716</v>
          </cell>
          <cell r="X186">
            <v>-1</v>
          </cell>
          <cell r="Y186">
            <v>3.6942145861723534</v>
          </cell>
          <cell r="Z186">
            <v>0.14475137184203402</v>
          </cell>
          <cell r="AA186">
            <v>8.96999990940094</v>
          </cell>
          <cell r="AB186">
            <v>0.23515358327059926</v>
          </cell>
          <cell r="AC186">
            <v>0.3051194450656935</v>
          </cell>
          <cell r="AD186">
            <v>0.3254609825742573</v>
          </cell>
          <cell r="BI186">
            <v>50.81999969482422</v>
          </cell>
          <cell r="BJ186">
            <v>0.6899999976158142</v>
          </cell>
          <cell r="BK186">
            <v>6.639999866485596</v>
          </cell>
          <cell r="BM186">
            <v>10.779999732971191</v>
          </cell>
          <cell r="BN186">
            <v>0.25</v>
          </cell>
          <cell r="BO186">
            <v>13.170000076293945</v>
          </cell>
          <cell r="BP186">
            <v>14.5600004196167</v>
          </cell>
          <cell r="BQ186">
            <v>2.440000057220459</v>
          </cell>
          <cell r="CS186">
            <v>40.81999969482422</v>
          </cell>
          <cell r="CT186">
            <v>4.71999979019165</v>
          </cell>
          <cell r="CU186">
            <v>14.369999885559082</v>
          </cell>
          <cell r="CW186">
            <v>11.920000076293945</v>
          </cell>
          <cell r="CX186">
            <v>0.1899999976158142</v>
          </cell>
          <cell r="CY186">
            <v>12.020000457763672</v>
          </cell>
          <cell r="CZ186">
            <v>8.510000228881836</v>
          </cell>
          <cell r="DA186">
            <v>4.010000228881836</v>
          </cell>
          <cell r="DB186">
            <v>0.4399999976158142</v>
          </cell>
          <cell r="GL186">
            <v>38.619998931884766</v>
          </cell>
          <cell r="GM186">
            <v>1.5</v>
          </cell>
          <cell r="GN186">
            <v>21.229999542236328</v>
          </cell>
          <cell r="GO186">
            <v>21.850000381469727</v>
          </cell>
          <cell r="GP186">
            <v>0.6100000143051147</v>
          </cell>
          <cell r="GQ186">
            <v>9.359999656677246</v>
          </cell>
          <cell r="GR186">
            <v>7.019999980926514</v>
          </cell>
          <cell r="GS186">
            <v>0.10999999940395355</v>
          </cell>
          <cell r="GW186">
            <v>1</v>
          </cell>
        </row>
        <row r="187">
          <cell r="A187">
            <v>326</v>
          </cell>
          <cell r="B187">
            <v>8108</v>
          </cell>
          <cell r="C187">
            <v>22000</v>
          </cell>
          <cell r="D187">
            <v>22</v>
          </cell>
          <cell r="E187">
            <v>1025</v>
          </cell>
          <cell r="F187" t="str">
            <v>ND</v>
          </cell>
          <cell r="G187" t="str">
            <v>Pt+graphite</v>
          </cell>
          <cell r="H187" t="str">
            <v>3/4" PC</v>
          </cell>
          <cell r="I187" t="str">
            <v>Piston in, P calibr. +-0.5 kb</v>
          </cell>
          <cell r="J187">
            <v>205</v>
          </cell>
          <cell r="K187">
            <v>63.36000061035156</v>
          </cell>
          <cell r="L187">
            <v>1</v>
          </cell>
          <cell r="M187">
            <v>18.459999084472656</v>
          </cell>
          <cell r="O187">
            <v>3.390000104904175</v>
          </cell>
          <cell r="P187">
            <v>3.390000104904175</v>
          </cell>
          <cell r="Q187">
            <v>0.10000000149011612</v>
          </cell>
          <cell r="R187">
            <v>0.699999988079071</v>
          </cell>
          <cell r="S187">
            <v>1.3600000143051147</v>
          </cell>
          <cell r="T187">
            <v>8.899999618530273</v>
          </cell>
          <cell r="U187">
            <v>2.5799999237060547</v>
          </cell>
          <cell r="X187">
            <v>-1</v>
          </cell>
          <cell r="Y187">
            <v>4.84285737519362</v>
          </cell>
          <cell r="Z187">
            <v>0.0736728104959148</v>
          </cell>
          <cell r="AA187">
            <v>11.479999542236328</v>
          </cell>
          <cell r="AB187">
            <v>0.15382145771626302</v>
          </cell>
          <cell r="AC187">
            <v>0.21772640875571656</v>
          </cell>
          <cell r="AD187">
            <v>0.2690350429522645</v>
          </cell>
          <cell r="BI187">
            <v>52.16999816894531</v>
          </cell>
          <cell r="BJ187">
            <v>1.159999966621399</v>
          </cell>
          <cell r="BK187">
            <v>9.029999732971191</v>
          </cell>
          <cell r="BM187">
            <v>9.260000228881836</v>
          </cell>
          <cell r="BO187">
            <v>11.109999656677246</v>
          </cell>
          <cell r="BP187">
            <v>12.9399995803833</v>
          </cell>
          <cell r="BQ187">
            <v>3.9800000190734863</v>
          </cell>
          <cell r="CS187">
            <v>43.029998779296875</v>
          </cell>
          <cell r="CT187">
            <v>4.440000057220459</v>
          </cell>
          <cell r="CU187">
            <v>13.40999984741211</v>
          </cell>
          <cell r="CW187">
            <v>13.350000381469727</v>
          </cell>
          <cell r="CX187">
            <v>0.14000000059604645</v>
          </cell>
          <cell r="CY187">
            <v>11.680000305175781</v>
          </cell>
          <cell r="CZ187">
            <v>7.25</v>
          </cell>
          <cell r="DA187">
            <v>4.510000228881836</v>
          </cell>
          <cell r="DB187">
            <v>0.5199999809265137</v>
          </cell>
          <cell r="GL187">
            <v>39.72999954223633</v>
          </cell>
          <cell r="GM187">
            <v>0.5400000214576721</v>
          </cell>
          <cell r="GN187">
            <v>22.1200008392334</v>
          </cell>
          <cell r="GO187">
            <v>22.149999618530273</v>
          </cell>
          <cell r="GP187">
            <v>0.5400000214576721</v>
          </cell>
          <cell r="GQ187">
            <v>10.5600004196167</v>
          </cell>
          <cell r="GR187">
            <v>4.989999771118164</v>
          </cell>
          <cell r="GS187">
            <v>0.09000000357627869</v>
          </cell>
          <cell r="GW187">
            <v>1</v>
          </cell>
        </row>
        <row r="188">
          <cell r="A188">
            <v>326</v>
          </cell>
          <cell r="B188">
            <v>8112</v>
          </cell>
          <cell r="C188">
            <v>27000</v>
          </cell>
          <cell r="D188">
            <v>27</v>
          </cell>
          <cell r="E188">
            <v>1100</v>
          </cell>
          <cell r="F188" t="str">
            <v>ND</v>
          </cell>
          <cell r="G188" t="str">
            <v>Pt+graphite</v>
          </cell>
          <cell r="H188" t="str">
            <v>3/4" PC</v>
          </cell>
          <cell r="I188" t="str">
            <v>Piston in, P calibr. +-0.5 kb</v>
          </cell>
          <cell r="J188">
            <v>240</v>
          </cell>
          <cell r="K188">
            <v>54.45000076293945</v>
          </cell>
          <cell r="L188">
            <v>1.4700000286102295</v>
          </cell>
          <cell r="M188">
            <v>18.719999313354492</v>
          </cell>
          <cell r="O188">
            <v>9.609999656677246</v>
          </cell>
          <cell r="P188">
            <v>9.609999656677246</v>
          </cell>
          <cell r="Q188">
            <v>0.1599999964237213</v>
          </cell>
          <cell r="R188">
            <v>2.4200000762939453</v>
          </cell>
          <cell r="S188">
            <v>4.429999828338623</v>
          </cell>
          <cell r="T188">
            <v>7.03000020980835</v>
          </cell>
          <cell r="U188">
            <v>1.5800000429153442</v>
          </cell>
          <cell r="X188">
            <v>-1</v>
          </cell>
          <cell r="Y188">
            <v>3.9710741131026177</v>
          </cell>
          <cell r="Z188">
            <v>0.2366452986554516</v>
          </cell>
          <cell r="AA188">
            <v>8.610000252723694</v>
          </cell>
          <cell r="AB188">
            <v>0.35004844523449863</v>
          </cell>
          <cell r="AC188">
            <v>0.4656007588826414</v>
          </cell>
          <cell r="AD188">
            <v>0.3097997653315639</v>
          </cell>
          <cell r="BI188">
            <v>50.7599983215332</v>
          </cell>
          <cell r="BJ188">
            <v>0.9300000071525574</v>
          </cell>
          <cell r="BK188">
            <v>6.539999961853027</v>
          </cell>
          <cell r="BM188">
            <v>10.949999809265137</v>
          </cell>
          <cell r="BN188">
            <v>0.23000000417232513</v>
          </cell>
          <cell r="BO188">
            <v>13.710000038146973</v>
          </cell>
          <cell r="BP188">
            <v>15.529999732971191</v>
          </cell>
          <cell r="BQ188">
            <v>1.2999999523162842</v>
          </cell>
          <cell r="CS188">
            <v>40.970001220703125</v>
          </cell>
          <cell r="CT188">
            <v>4.670000076293945</v>
          </cell>
          <cell r="CU188">
            <v>14.359999656677246</v>
          </cell>
          <cell r="CW188">
            <v>13.699999809265137</v>
          </cell>
          <cell r="CX188">
            <v>0.23999999463558197</v>
          </cell>
          <cell r="CY188">
            <v>11.630000114440918</v>
          </cell>
          <cell r="CZ188">
            <v>8.819999694824219</v>
          </cell>
          <cell r="DA188">
            <v>3.2799999713897705</v>
          </cell>
          <cell r="DB188">
            <v>0.3700000047683716</v>
          </cell>
          <cell r="GL188">
            <v>40.560001373291016</v>
          </cell>
          <cell r="GM188">
            <v>0.47999998927116394</v>
          </cell>
          <cell r="GN188">
            <v>22.899999618530273</v>
          </cell>
          <cell r="GO188">
            <v>18.559999465942383</v>
          </cell>
          <cell r="GP188">
            <v>0.8500000238418579</v>
          </cell>
          <cell r="GQ188">
            <v>12.15999984741211</v>
          </cell>
          <cell r="GR188">
            <v>5.619999885559082</v>
          </cell>
          <cell r="GS188">
            <v>0.05999999865889549</v>
          </cell>
          <cell r="GW188">
            <v>1</v>
          </cell>
        </row>
        <row r="189">
          <cell r="A189">
            <v>326</v>
          </cell>
          <cell r="B189">
            <v>8114</v>
          </cell>
          <cell r="C189">
            <v>8000</v>
          </cell>
          <cell r="D189">
            <v>8</v>
          </cell>
          <cell r="E189">
            <v>1000</v>
          </cell>
          <cell r="F189" t="str">
            <v>ND</v>
          </cell>
          <cell r="G189" t="str">
            <v>Au caps</v>
          </cell>
          <cell r="H189" t="str">
            <v>3/4" PC</v>
          </cell>
          <cell r="I189" t="str">
            <v>Piston in, P calibr. +-0.5 kb</v>
          </cell>
          <cell r="J189">
            <v>294</v>
          </cell>
          <cell r="K189">
            <v>63.43000030517578</v>
          </cell>
          <cell r="L189">
            <v>0.36000001430511475</v>
          </cell>
          <cell r="M189">
            <v>19.709999084472656</v>
          </cell>
          <cell r="O189">
            <v>3.690000057220459</v>
          </cell>
          <cell r="P189">
            <v>3.690000057220459</v>
          </cell>
          <cell r="Q189">
            <v>0.15000000596046448</v>
          </cell>
          <cell r="R189">
            <v>0.5600000023841858</v>
          </cell>
          <cell r="S189">
            <v>2.609999895095825</v>
          </cell>
          <cell r="T189">
            <v>7.380000114440918</v>
          </cell>
          <cell r="U189">
            <v>2.25</v>
          </cell>
          <cell r="X189">
            <v>-1</v>
          </cell>
          <cell r="Y189">
            <v>6.589285788411388</v>
          </cell>
          <cell r="Z189">
            <v>0.1324200921527164</v>
          </cell>
          <cell r="AA189">
            <v>9.630000114440918</v>
          </cell>
          <cell r="AB189">
            <v>0.1732708934320883</v>
          </cell>
          <cell r="AC189">
            <v>0.26585014488115427</v>
          </cell>
          <cell r="AD189">
            <v>0.21291152997614396</v>
          </cell>
          <cell r="CS189">
            <v>40.869998931884766</v>
          </cell>
          <cell r="CT189">
            <v>3.819999933242798</v>
          </cell>
          <cell r="CU189">
            <v>13.199999809265137</v>
          </cell>
          <cell r="CW189">
            <v>16.299999237060547</v>
          </cell>
          <cell r="CX189">
            <v>0.2199999988079071</v>
          </cell>
          <cell r="CY189">
            <v>10.149999618530273</v>
          </cell>
          <cell r="CZ189">
            <v>9.90999984741211</v>
          </cell>
          <cell r="DA189">
            <v>3.299999952316284</v>
          </cell>
          <cell r="DB189">
            <v>0.23999999463558197</v>
          </cell>
        </row>
        <row r="190">
          <cell r="A190">
            <v>326</v>
          </cell>
          <cell r="B190">
            <v>8117</v>
          </cell>
          <cell r="C190">
            <v>16000</v>
          </cell>
          <cell r="D190">
            <v>16</v>
          </cell>
          <cell r="E190">
            <v>1000</v>
          </cell>
          <cell r="F190" t="str">
            <v>ND</v>
          </cell>
          <cell r="G190" t="str">
            <v>Pt+graphite</v>
          </cell>
          <cell r="H190" t="str">
            <v>3/4" PC</v>
          </cell>
          <cell r="I190" t="str">
            <v>Piston in, P calibr. +-0.5 kb</v>
          </cell>
          <cell r="J190">
            <v>210</v>
          </cell>
          <cell r="K190">
            <v>77.30999755859375</v>
          </cell>
          <cell r="L190">
            <v>0.029999999329447746</v>
          </cell>
          <cell r="M190">
            <v>13.619999885559082</v>
          </cell>
          <cell r="O190">
            <v>0.8999999761581421</v>
          </cell>
          <cell r="P190">
            <v>0.8999999761581421</v>
          </cell>
          <cell r="Q190">
            <v>0.019999999552965164</v>
          </cell>
          <cell r="R190">
            <v>0.09000000357627869</v>
          </cell>
          <cell r="S190">
            <v>1.2799999713897705</v>
          </cell>
          <cell r="T190">
            <v>3.6600000858306885</v>
          </cell>
          <cell r="U190">
            <v>3.0799999237060547</v>
          </cell>
          <cell r="X190">
            <v>-1</v>
          </cell>
          <cell r="Y190">
            <v>9.999999337726196</v>
          </cell>
          <cell r="Z190">
            <v>0.09397944068611336</v>
          </cell>
          <cell r="AA190">
            <v>6.740000009536743</v>
          </cell>
          <cell r="AB190">
            <v>0.0698576963007557</v>
          </cell>
          <cell r="AC190">
            <v>0.11642949254945602</v>
          </cell>
          <cell r="AD190">
            <v>0.15127909051181276</v>
          </cell>
          <cell r="BI190">
            <v>48.5099983215332</v>
          </cell>
          <cell r="BJ190">
            <v>1.25</v>
          </cell>
          <cell r="BK190">
            <v>7.440000057220459</v>
          </cell>
          <cell r="BM190">
            <v>14.130000114440918</v>
          </cell>
          <cell r="BN190">
            <v>0.41999998688697815</v>
          </cell>
          <cell r="BO190">
            <v>12.25</v>
          </cell>
          <cell r="BP190">
            <v>14.710000038146973</v>
          </cell>
          <cell r="BQ190">
            <v>0.8600000143051147</v>
          </cell>
          <cell r="CS190">
            <v>39.779998779296875</v>
          </cell>
          <cell r="CT190">
            <v>2.9100000858306885</v>
          </cell>
          <cell r="CU190">
            <v>13.9399995803833</v>
          </cell>
          <cell r="CW190">
            <v>23.719999313354492</v>
          </cell>
          <cell r="CX190">
            <v>0.2800000011920929</v>
          </cell>
          <cell r="CY190">
            <v>6.309999942779541</v>
          </cell>
          <cell r="CZ190">
            <v>7.860000133514404</v>
          </cell>
          <cell r="DA190">
            <v>2.9200000762939453</v>
          </cell>
          <cell r="DB190">
            <v>0.25</v>
          </cell>
        </row>
        <row r="191">
          <cell r="A191">
            <v>326</v>
          </cell>
          <cell r="B191">
            <v>8125</v>
          </cell>
          <cell r="C191">
            <v>27000</v>
          </cell>
          <cell r="D191">
            <v>27</v>
          </cell>
          <cell r="E191">
            <v>1075</v>
          </cell>
          <cell r="F191" t="str">
            <v>ND</v>
          </cell>
          <cell r="G191" t="str">
            <v>Pt+graphite</v>
          </cell>
          <cell r="H191" t="str">
            <v>3/4" PC</v>
          </cell>
          <cell r="I191" t="str">
            <v>Piston in, P calibr. +-0.5 kb</v>
          </cell>
          <cell r="J191">
            <v>142</v>
          </cell>
          <cell r="K191">
            <v>46.709999084472656</v>
          </cell>
          <cell r="L191">
            <v>2.619999885559082</v>
          </cell>
          <cell r="M191">
            <v>14.15999984741211</v>
          </cell>
          <cell r="O191">
            <v>19.1200008392334</v>
          </cell>
          <cell r="P191">
            <v>19.1200008392334</v>
          </cell>
          <cell r="Q191">
            <v>0.4099999964237213</v>
          </cell>
          <cell r="R191">
            <v>3.119999885559082</v>
          </cell>
          <cell r="S191">
            <v>6.539999961853027</v>
          </cell>
          <cell r="T191">
            <v>5.03000020980835</v>
          </cell>
          <cell r="U191">
            <v>1.0299999713897705</v>
          </cell>
          <cell r="X191">
            <v>-1</v>
          </cell>
          <cell r="Y191">
            <v>6.128205621971435</v>
          </cell>
          <cell r="Z191">
            <v>0.46186440906270787</v>
          </cell>
          <cell r="AA191">
            <v>6.06000018119812</v>
          </cell>
          <cell r="AB191">
            <v>0.44805653354207675</v>
          </cell>
          <cell r="AC191">
            <v>0.675618382584081</v>
          </cell>
          <cell r="AD191">
            <v>0.22532130491977048</v>
          </cell>
          <cell r="BI191">
            <v>48.279998779296875</v>
          </cell>
          <cell r="BJ191">
            <v>1.600000023841858</v>
          </cell>
          <cell r="BK191">
            <v>8.359999656677246</v>
          </cell>
          <cell r="BM191">
            <v>11.989999771118164</v>
          </cell>
          <cell r="BN191">
            <v>0.4000000059604645</v>
          </cell>
          <cell r="BO191">
            <v>12.010000228881836</v>
          </cell>
          <cell r="BP191">
            <v>15.319999694824219</v>
          </cell>
          <cell r="BQ191">
            <v>1.159999966621399</v>
          </cell>
          <cell r="CS191">
            <v>39.52000045776367</v>
          </cell>
          <cell r="CT191">
            <v>5.039999961853027</v>
          </cell>
          <cell r="CU191">
            <v>14.119999885559082</v>
          </cell>
          <cell r="CW191">
            <v>16.100000381469727</v>
          </cell>
          <cell r="CX191">
            <v>0.23000000417232513</v>
          </cell>
          <cell r="CY191">
            <v>9.979999542236328</v>
          </cell>
          <cell r="CZ191">
            <v>8.609999656677246</v>
          </cell>
          <cell r="DA191">
            <v>3.200000047683716</v>
          </cell>
          <cell r="DB191">
            <v>0.18000000715255737</v>
          </cell>
        </row>
        <row r="192">
          <cell r="A192">
            <v>326</v>
          </cell>
          <cell r="B192">
            <v>8130</v>
          </cell>
          <cell r="C192">
            <v>8000</v>
          </cell>
          <cell r="D192">
            <v>8</v>
          </cell>
          <cell r="E192">
            <v>1000</v>
          </cell>
          <cell r="F192" t="str">
            <v>ND</v>
          </cell>
          <cell r="G192" t="str">
            <v>Au caps</v>
          </cell>
          <cell r="H192" t="str">
            <v>3/4" PC</v>
          </cell>
          <cell r="I192" t="str">
            <v>Piston in, P calibr. +-0.5 kb</v>
          </cell>
          <cell r="J192">
            <v>294</v>
          </cell>
          <cell r="K192">
            <v>75.05999755859375</v>
          </cell>
          <cell r="L192">
            <v>0.09000000357627869</v>
          </cell>
          <cell r="M192">
            <v>14.369999885559082</v>
          </cell>
          <cell r="O192">
            <v>2.259999990463257</v>
          </cell>
          <cell r="P192">
            <v>2.259999990463257</v>
          </cell>
          <cell r="Q192">
            <v>0.05999999865889549</v>
          </cell>
          <cell r="R192">
            <v>0.5199999809265137</v>
          </cell>
          <cell r="S192">
            <v>3.569999933242798</v>
          </cell>
          <cell r="T192">
            <v>3.5</v>
          </cell>
          <cell r="U192">
            <v>0.550000011920929</v>
          </cell>
          <cell r="X192">
            <v>-1</v>
          </cell>
          <cell r="Y192">
            <v>4.3461539872299335</v>
          </cell>
          <cell r="Z192">
            <v>0.24843423532872927</v>
          </cell>
          <cell r="AA192">
            <v>4.050000011920929</v>
          </cell>
          <cell r="AB192">
            <v>0.2415812562503608</v>
          </cell>
          <cell r="AC192">
            <v>0.33089311800668103</v>
          </cell>
          <cell r="AD192">
            <v>0.2908395061282544</v>
          </cell>
          <cell r="CS192">
            <v>41.849998474121094</v>
          </cell>
          <cell r="CT192">
            <v>2.0799999237060547</v>
          </cell>
          <cell r="CU192">
            <v>13.979999542236328</v>
          </cell>
          <cell r="CW192">
            <v>15.170000076293945</v>
          </cell>
          <cell r="CX192">
            <v>0.2199999988079071</v>
          </cell>
          <cell r="CY192">
            <v>11.220000267028809</v>
          </cell>
          <cell r="CZ192">
            <v>9.600000381469727</v>
          </cell>
          <cell r="DA192">
            <v>2.2799999713897705</v>
          </cell>
          <cell r="DB192">
            <v>0.07999999821186066</v>
          </cell>
        </row>
        <row r="193">
          <cell r="A193">
            <v>326</v>
          </cell>
          <cell r="B193">
            <v>8131</v>
          </cell>
          <cell r="C193">
            <v>8000</v>
          </cell>
          <cell r="D193">
            <v>8</v>
          </cell>
          <cell r="E193">
            <v>1050</v>
          </cell>
          <cell r="F193" t="str">
            <v>ND</v>
          </cell>
          <cell r="G193" t="str">
            <v>Au caps</v>
          </cell>
          <cell r="H193" t="str">
            <v>3/4" PC</v>
          </cell>
          <cell r="I193" t="str">
            <v>Piston in, P calibr. +-0.5 kb</v>
          </cell>
          <cell r="J193">
            <v>249</v>
          </cell>
          <cell r="K193">
            <v>55.58000183105469</v>
          </cell>
          <cell r="L193">
            <v>0.7400000095367432</v>
          </cell>
          <cell r="M193">
            <v>17.81999969482422</v>
          </cell>
          <cell r="O193">
            <v>10.4399995803833</v>
          </cell>
          <cell r="P193">
            <v>10.4399995803833</v>
          </cell>
          <cell r="Q193">
            <v>0.15000000596046448</v>
          </cell>
          <cell r="R193">
            <v>3.069999933242798</v>
          </cell>
          <cell r="S193">
            <v>6.789999961853027</v>
          </cell>
          <cell r="T193">
            <v>5.050000190734863</v>
          </cell>
          <cell r="U193">
            <v>0.36000001430511475</v>
          </cell>
          <cell r="X193">
            <v>-1</v>
          </cell>
          <cell r="Y193">
            <v>3.4006514030623043</v>
          </cell>
          <cell r="Z193">
            <v>0.3810325520838908</v>
          </cell>
          <cell r="AA193">
            <v>5.410000205039978</v>
          </cell>
          <cell r="AB193">
            <v>0.4381606684304391</v>
          </cell>
          <cell r="AC193">
            <v>0.5517970261956936</v>
          </cell>
          <cell r="AD193">
            <v>0.34389465972059524</v>
          </cell>
          <cell r="BI193">
            <v>48.33000183105469</v>
          </cell>
          <cell r="BJ193">
            <v>0.8399999737739563</v>
          </cell>
          <cell r="BK193">
            <v>6.690000057220459</v>
          </cell>
          <cell r="BM193">
            <v>10.640000343322754</v>
          </cell>
          <cell r="BN193">
            <v>0.18000000715255737</v>
          </cell>
          <cell r="BO193">
            <v>13.100000381469727</v>
          </cell>
          <cell r="BP193">
            <v>18.719999313354492</v>
          </cell>
          <cell r="BQ193">
            <v>0.5299999713897705</v>
          </cell>
          <cell r="CS193">
            <v>40.040000915527344</v>
          </cell>
          <cell r="CT193">
            <v>3.0999999046325684</v>
          </cell>
          <cell r="CU193">
            <v>14.09000015258789</v>
          </cell>
          <cell r="CW193">
            <v>14.199999809265137</v>
          </cell>
          <cell r="CX193">
            <v>0.23000000417232513</v>
          </cell>
          <cell r="CY193">
            <v>12.039999961853027</v>
          </cell>
          <cell r="CZ193">
            <v>10.329999923706055</v>
          </cell>
          <cell r="DA193">
            <v>2.869999885559082</v>
          </cell>
          <cell r="DB193">
            <v>0.11999999731779099</v>
          </cell>
        </row>
        <row r="194">
          <cell r="A194">
            <v>326</v>
          </cell>
          <cell r="B194">
            <v>8133</v>
          </cell>
          <cell r="C194">
            <v>16000</v>
          </cell>
          <cell r="D194">
            <v>16</v>
          </cell>
          <cell r="E194">
            <v>980</v>
          </cell>
          <cell r="F194" t="str">
            <v>ND</v>
          </cell>
          <cell r="G194" t="str">
            <v>Pt+graphite</v>
          </cell>
          <cell r="H194" t="str">
            <v>3/4" PC</v>
          </cell>
          <cell r="I194" t="str">
            <v>Piston in, P calibr. +-0.5 kb</v>
          </cell>
          <cell r="J194">
            <v>185</v>
          </cell>
          <cell r="K194">
            <v>77.23999786376953</v>
          </cell>
          <cell r="L194">
            <v>0.12999999523162842</v>
          </cell>
          <cell r="M194">
            <v>12.460000038146973</v>
          </cell>
          <cell r="O194">
            <v>0.5899999737739563</v>
          </cell>
          <cell r="P194">
            <v>0.5899999737739563</v>
          </cell>
          <cell r="Q194">
            <v>0.029999999329447746</v>
          </cell>
          <cell r="R194">
            <v>0.12999999523162842</v>
          </cell>
          <cell r="S194">
            <v>2.069999933242798</v>
          </cell>
          <cell r="T194">
            <v>4.170000076293945</v>
          </cell>
          <cell r="U194">
            <v>1.7899999618530273</v>
          </cell>
          <cell r="X194">
            <v>-1</v>
          </cell>
          <cell r="Y194">
            <v>4.538461503192517</v>
          </cell>
          <cell r="Z194">
            <v>0.16613161532145904</v>
          </cell>
          <cell r="AA194">
            <v>5.960000038146973</v>
          </cell>
          <cell r="AB194">
            <v>0.0636227517460391</v>
          </cell>
          <cell r="AC194">
            <v>0.08832334927278719</v>
          </cell>
          <cell r="AD194">
            <v>0.28199098076035806</v>
          </cell>
          <cell r="BI194">
            <v>48.25</v>
          </cell>
          <cell r="BJ194">
            <v>0.7799999713897705</v>
          </cell>
          <cell r="BK194">
            <v>8.8100004196167</v>
          </cell>
          <cell r="BM194">
            <v>11.239999771118164</v>
          </cell>
          <cell r="BN194">
            <v>0.20999999344348907</v>
          </cell>
          <cell r="BO194">
            <v>12.210000038146973</v>
          </cell>
          <cell r="BP194">
            <v>16.479999542236328</v>
          </cell>
          <cell r="BQ194">
            <v>0.8299999833106995</v>
          </cell>
          <cell r="CS194">
            <v>41.150001525878906</v>
          </cell>
          <cell r="CT194">
            <v>3.5399999618530273</v>
          </cell>
          <cell r="CU194">
            <v>14.819999694824219</v>
          </cell>
          <cell r="CW194">
            <v>16.43000030517578</v>
          </cell>
          <cell r="CX194">
            <v>0.23000000417232513</v>
          </cell>
          <cell r="CY194">
            <v>9.819999694824219</v>
          </cell>
          <cell r="CZ194">
            <v>8.829999923706055</v>
          </cell>
          <cell r="DA194">
            <v>3.0399999618530273</v>
          </cell>
          <cell r="DB194">
            <v>0.23999999463558197</v>
          </cell>
          <cell r="GL194">
            <v>40.400001525878906</v>
          </cell>
          <cell r="GM194">
            <v>0.25</v>
          </cell>
          <cell r="GN194">
            <v>23.260000228881836</v>
          </cell>
          <cell r="GO194">
            <v>19.65999984741211</v>
          </cell>
          <cell r="GP194">
            <v>0.5</v>
          </cell>
          <cell r="GQ194">
            <v>11.3100004196167</v>
          </cell>
          <cell r="GR194">
            <v>6.300000190734863</v>
          </cell>
          <cell r="GS194">
            <v>0.029999999329447746</v>
          </cell>
          <cell r="GW194">
            <v>1</v>
          </cell>
        </row>
        <row r="195">
          <cell r="A195">
            <v>326</v>
          </cell>
          <cell r="B195">
            <v>8134</v>
          </cell>
          <cell r="C195">
            <v>16000</v>
          </cell>
          <cell r="D195">
            <v>16</v>
          </cell>
          <cell r="E195">
            <v>1000</v>
          </cell>
          <cell r="F195" t="str">
            <v>ND</v>
          </cell>
          <cell r="G195" t="str">
            <v>Pt+graphite</v>
          </cell>
          <cell r="H195" t="str">
            <v>3/4" PC</v>
          </cell>
          <cell r="I195" t="str">
            <v>Piston in, P calibr. +-0.5 kb</v>
          </cell>
          <cell r="J195">
            <v>210</v>
          </cell>
          <cell r="K195">
            <v>72.7699966430664</v>
          </cell>
          <cell r="L195">
            <v>0.6499999761581421</v>
          </cell>
          <cell r="M195">
            <v>14.5</v>
          </cell>
          <cell r="O195">
            <v>2.809999942779541</v>
          </cell>
          <cell r="P195">
            <v>2.809999942779541</v>
          </cell>
          <cell r="Q195">
            <v>0.03999999910593033</v>
          </cell>
          <cell r="R195">
            <v>0.4699999988079071</v>
          </cell>
          <cell r="S195">
            <v>1.7300000190734863</v>
          </cell>
          <cell r="T195">
            <v>5.150000095367432</v>
          </cell>
          <cell r="U195">
            <v>1.8799999952316284</v>
          </cell>
          <cell r="X195">
            <v>-1</v>
          </cell>
          <cell r="Y195">
            <v>5.978723297673904</v>
          </cell>
          <cell r="Z195">
            <v>0.11931034614299905</v>
          </cell>
          <cell r="AA195">
            <v>7.03000009059906</v>
          </cell>
          <cell r="AB195">
            <v>0.1818622661827513</v>
          </cell>
          <cell r="AC195">
            <v>0.2725509150346342</v>
          </cell>
          <cell r="AD195">
            <v>0.2296610627523642</v>
          </cell>
          <cell r="BI195">
            <v>49.08000183105469</v>
          </cell>
          <cell r="BJ195">
            <v>1.0099999904632568</v>
          </cell>
          <cell r="BK195">
            <v>7.639999866485596</v>
          </cell>
          <cell r="BM195">
            <v>12.869999885559082</v>
          </cell>
          <cell r="BN195">
            <v>0.2199999988079071</v>
          </cell>
          <cell r="BO195">
            <v>10.899999618530273</v>
          </cell>
          <cell r="BP195">
            <v>15.890000343322754</v>
          </cell>
          <cell r="BQ195">
            <v>1.4600000381469727</v>
          </cell>
          <cell r="CS195">
            <v>40.849998474121094</v>
          </cell>
          <cell r="CT195">
            <v>3.319999933242798</v>
          </cell>
          <cell r="CU195">
            <v>14.3100004196167</v>
          </cell>
          <cell r="CW195">
            <v>20.09000015258789</v>
          </cell>
          <cell r="CX195">
            <v>0.12999999523162842</v>
          </cell>
          <cell r="CY195">
            <v>8.779999732971191</v>
          </cell>
          <cell r="CZ195">
            <v>8.4399995803833</v>
          </cell>
          <cell r="DA195">
            <v>3.140000104904175</v>
          </cell>
          <cell r="DB195">
            <v>0.10999999940395355</v>
          </cell>
          <cell r="GL195">
            <v>38.88999938964844</v>
          </cell>
          <cell r="GM195">
            <v>1.5800000429153442</v>
          </cell>
          <cell r="GN195">
            <v>21.100000381469727</v>
          </cell>
          <cell r="GO195">
            <v>23.489999771118164</v>
          </cell>
          <cell r="GP195">
            <v>0.5899999737739563</v>
          </cell>
          <cell r="GQ195">
            <v>7.829999923706055</v>
          </cell>
          <cell r="GR195">
            <v>7.550000190734863</v>
          </cell>
          <cell r="GS195">
            <v>0.10999999940395355</v>
          </cell>
          <cell r="GW195">
            <v>1</v>
          </cell>
        </row>
        <row r="196">
          <cell r="A196">
            <v>326</v>
          </cell>
          <cell r="B196">
            <v>8135</v>
          </cell>
          <cell r="C196">
            <v>16000</v>
          </cell>
          <cell r="D196">
            <v>16</v>
          </cell>
          <cell r="E196">
            <v>1040</v>
          </cell>
          <cell r="F196" t="str">
            <v>ND</v>
          </cell>
          <cell r="G196" t="str">
            <v>Pt+graphite</v>
          </cell>
          <cell r="H196" t="str">
            <v>3/4" PC</v>
          </cell>
          <cell r="I196" t="str">
            <v>Piston in, P calibr. +-0.5 kb</v>
          </cell>
          <cell r="J196">
            <v>171</v>
          </cell>
          <cell r="K196">
            <v>64.88999938964844</v>
          </cell>
          <cell r="L196">
            <v>0.28999999165534973</v>
          </cell>
          <cell r="M196">
            <v>18.09000015258789</v>
          </cell>
          <cell r="O196">
            <v>5.789999961853027</v>
          </cell>
          <cell r="P196">
            <v>5.789999961853027</v>
          </cell>
          <cell r="Q196">
            <v>0.3499999940395355</v>
          </cell>
          <cell r="R196">
            <v>0.7200000286102295</v>
          </cell>
          <cell r="S196">
            <v>5.480000019073486</v>
          </cell>
          <cell r="T196">
            <v>4.050000190734863</v>
          </cell>
          <cell r="U196">
            <v>0.5</v>
          </cell>
          <cell r="X196">
            <v>-1</v>
          </cell>
          <cell r="Y196">
            <v>8.041666294137652</v>
          </cell>
          <cell r="Z196">
            <v>0.3029297939662835</v>
          </cell>
          <cell r="AA196">
            <v>4.550000190734863</v>
          </cell>
          <cell r="AB196">
            <v>0.3268535217279837</v>
          </cell>
          <cell r="AC196">
            <v>0.5235081254063598</v>
          </cell>
          <cell r="AD196">
            <v>0.18143501003122625</v>
          </cell>
          <cell r="BI196">
            <v>48.09000015258789</v>
          </cell>
          <cell r="BJ196">
            <v>0.5699999928474426</v>
          </cell>
          <cell r="BK196">
            <v>8.630000114440918</v>
          </cell>
          <cell r="BM196">
            <v>8.1899995803833</v>
          </cell>
          <cell r="BN196">
            <v>0.23000000417232513</v>
          </cell>
          <cell r="BO196">
            <v>13.449999809265137</v>
          </cell>
          <cell r="BP196">
            <v>19.309999465942383</v>
          </cell>
          <cell r="BQ196">
            <v>0.6600000262260437</v>
          </cell>
          <cell r="CS196">
            <v>40.40999984741211</v>
          </cell>
          <cell r="CT196">
            <v>2.2300000190734863</v>
          </cell>
          <cell r="CU196">
            <v>15.289999961853027</v>
          </cell>
          <cell r="CW196">
            <v>16.729999542236328</v>
          </cell>
          <cell r="CX196">
            <v>0.4000000059604645</v>
          </cell>
          <cell r="CY196">
            <v>9.680000305175781</v>
          </cell>
          <cell r="CZ196">
            <v>10.25</v>
          </cell>
          <cell r="DA196">
            <v>2.240000009536743</v>
          </cell>
          <cell r="DB196">
            <v>0.10999999940395355</v>
          </cell>
          <cell r="GL196">
            <v>38.31999969482422</v>
          </cell>
          <cell r="GM196">
            <v>0.6100000143051147</v>
          </cell>
          <cell r="GN196">
            <v>22.229999542236328</v>
          </cell>
          <cell r="GO196">
            <v>19.84000015258789</v>
          </cell>
          <cell r="GP196">
            <v>0.6000000238418579</v>
          </cell>
          <cell r="GQ196">
            <v>10.300000190734863</v>
          </cell>
          <cell r="GR196">
            <v>7.300000190734863</v>
          </cell>
          <cell r="GS196">
            <v>0.03999999910593033</v>
          </cell>
          <cell r="GW196">
            <v>1</v>
          </cell>
        </row>
        <row r="197">
          <cell r="A197">
            <v>326</v>
          </cell>
          <cell r="B197">
            <v>8144</v>
          </cell>
          <cell r="C197">
            <v>8000</v>
          </cell>
          <cell r="D197">
            <v>8</v>
          </cell>
          <cell r="E197">
            <v>1000</v>
          </cell>
          <cell r="F197" t="str">
            <v>ND</v>
          </cell>
          <cell r="G197" t="str">
            <v>Au caps</v>
          </cell>
          <cell r="H197" t="str">
            <v>3/4" PC</v>
          </cell>
          <cell r="I197" t="str">
            <v>Piston in, P calibr. +-0.5 kb</v>
          </cell>
          <cell r="J197">
            <v>294</v>
          </cell>
          <cell r="K197">
            <v>73.86000061035156</v>
          </cell>
          <cell r="L197">
            <v>0.11999999731779099</v>
          </cell>
          <cell r="M197">
            <v>14.039999961853027</v>
          </cell>
          <cell r="O197">
            <v>2.630000114440918</v>
          </cell>
          <cell r="P197">
            <v>2.630000114440918</v>
          </cell>
          <cell r="Q197">
            <v>0.07999999821186066</v>
          </cell>
          <cell r="R197">
            <v>0.47999998927116394</v>
          </cell>
          <cell r="S197">
            <v>3.430000066757202</v>
          </cell>
          <cell r="T197">
            <v>4.099999904632568</v>
          </cell>
          <cell r="U197">
            <v>0.9399999976158142</v>
          </cell>
          <cell r="X197">
            <v>-1</v>
          </cell>
          <cell r="Y197">
            <v>5.479167027554173</v>
          </cell>
          <cell r="Z197">
            <v>0.2443019997205544</v>
          </cell>
          <cell r="AA197">
            <v>5.039999902248383</v>
          </cell>
          <cell r="AB197">
            <v>0.2202454043164243</v>
          </cell>
          <cell r="AC197">
            <v>0.3226994003088932</v>
          </cell>
          <cell r="AD197">
            <v>0.24546041470921823</v>
          </cell>
          <cell r="CS197">
            <v>40.349998474121094</v>
          </cell>
          <cell r="CT197">
            <v>2.7300000190734863</v>
          </cell>
          <cell r="CU197">
            <v>13.15999984741211</v>
          </cell>
          <cell r="CW197">
            <v>18.190000534057617</v>
          </cell>
          <cell r="CX197">
            <v>0.25</v>
          </cell>
          <cell r="CY197">
            <v>9.859999656677246</v>
          </cell>
          <cell r="CZ197">
            <v>10.0600004196167</v>
          </cell>
          <cell r="DA197">
            <v>2.359999895095825</v>
          </cell>
          <cell r="DB197">
            <v>0.2199999988079071</v>
          </cell>
        </row>
        <row r="198">
          <cell r="A198">
            <v>326</v>
          </cell>
          <cell r="B198">
            <v>8145</v>
          </cell>
          <cell r="C198">
            <v>8000</v>
          </cell>
          <cell r="D198">
            <v>8</v>
          </cell>
          <cell r="E198">
            <v>1050</v>
          </cell>
          <cell r="F198" t="str">
            <v>ND</v>
          </cell>
          <cell r="G198" t="str">
            <v>Au caps</v>
          </cell>
          <cell r="H198" t="str">
            <v>3/4" PC</v>
          </cell>
          <cell r="I198" t="str">
            <v>Piston in, P calibr. +-0.5 kb</v>
          </cell>
          <cell r="J198">
            <v>249</v>
          </cell>
          <cell r="K198">
            <v>57.95000076293945</v>
          </cell>
          <cell r="L198">
            <v>1.4500000476837158</v>
          </cell>
          <cell r="M198">
            <v>17.420000076293945</v>
          </cell>
          <cell r="O198">
            <v>9.510000228881836</v>
          </cell>
          <cell r="P198">
            <v>9.510000228881836</v>
          </cell>
          <cell r="Q198">
            <v>0.23999999463558197</v>
          </cell>
          <cell r="R198">
            <v>2.1700000762939453</v>
          </cell>
          <cell r="S198">
            <v>5.96999979019165</v>
          </cell>
          <cell r="T198">
            <v>4.519999980926514</v>
          </cell>
          <cell r="U198">
            <v>0.7799999713897705</v>
          </cell>
          <cell r="X198">
            <v>-1</v>
          </cell>
          <cell r="Y198">
            <v>4.382488430656453</v>
          </cell>
          <cell r="Z198">
            <v>0.3427095157316297</v>
          </cell>
          <cell r="AA198">
            <v>5.299999952316284</v>
          </cell>
          <cell r="AB198">
            <v>0.4078327494535434</v>
          </cell>
          <cell r="AC198">
            <v>0.5600706763644335</v>
          </cell>
          <cell r="AD198">
            <v>0.28912537459352705</v>
          </cell>
          <cell r="BI198">
            <v>49.5099983215332</v>
          </cell>
          <cell r="BJ198">
            <v>0.9100000262260437</v>
          </cell>
          <cell r="BK198">
            <v>4.610000133514404</v>
          </cell>
          <cell r="BM198">
            <v>12.829999923706055</v>
          </cell>
          <cell r="BN198">
            <v>0.2199999988079071</v>
          </cell>
          <cell r="BO198">
            <v>13.279999732971191</v>
          </cell>
          <cell r="BP198">
            <v>17.610000610351562</v>
          </cell>
          <cell r="BQ198">
            <v>0.5699999928474426</v>
          </cell>
          <cell r="CS198">
            <v>41.310001373291016</v>
          </cell>
          <cell r="CT198">
            <v>4.25</v>
          </cell>
          <cell r="CU198">
            <v>12.880000114440918</v>
          </cell>
          <cell r="CW198">
            <v>14.970000267028809</v>
          </cell>
          <cell r="CX198">
            <v>0.18000000715255737</v>
          </cell>
          <cell r="CY198">
            <v>10.899999618530273</v>
          </cell>
          <cell r="CZ198">
            <v>9.680000305175781</v>
          </cell>
          <cell r="DA198">
            <v>3.0399999618530273</v>
          </cell>
          <cell r="DB198">
            <v>0.2199999988079071</v>
          </cell>
        </row>
        <row r="199">
          <cell r="A199">
            <v>327</v>
          </cell>
          <cell r="B199">
            <v>8169</v>
          </cell>
          <cell r="C199">
            <v>2000</v>
          </cell>
          <cell r="D199">
            <v>2</v>
          </cell>
          <cell r="E199">
            <v>980</v>
          </cell>
          <cell r="F199" t="str">
            <v>NiNiO</v>
          </cell>
          <cell r="G199" t="str">
            <v>Au</v>
          </cell>
          <cell r="H199" t="str">
            <v>Cold-seal</v>
          </cell>
          <cell r="I199" t="str">
            <v>Double caps. with solid buffer</v>
          </cell>
          <cell r="J199">
            <v>43</v>
          </cell>
          <cell r="K199">
            <v>60.20000076293945</v>
          </cell>
          <cell r="L199">
            <v>0.8399999737739563</v>
          </cell>
          <cell r="M199">
            <v>17.899999618530273</v>
          </cell>
          <cell r="O199">
            <v>6.320000171661377</v>
          </cell>
          <cell r="P199">
            <v>6.320000171661377</v>
          </cell>
          <cell r="Q199">
            <v>0.11999999731779099</v>
          </cell>
          <cell r="R199">
            <v>2.4200000762939453</v>
          </cell>
          <cell r="S199">
            <v>5.960000038146973</v>
          </cell>
          <cell r="T199">
            <v>4.210000038146973</v>
          </cell>
          <cell r="U199">
            <v>1.649999976158142</v>
          </cell>
          <cell r="V199">
            <v>0.2800000011920929</v>
          </cell>
          <cell r="W199">
            <v>0.07000000029802322</v>
          </cell>
          <cell r="X199">
            <v>-1</v>
          </cell>
          <cell r="Y199">
            <v>2.6115702365348676</v>
          </cell>
          <cell r="Z199">
            <v>0.3329609030816468</v>
          </cell>
          <cell r="AA199">
            <v>5.860000014305115</v>
          </cell>
          <cell r="AB199">
            <v>0.3821917850610171</v>
          </cell>
          <cell r="AC199">
            <v>0.43287671631061236</v>
          </cell>
          <cell r="AD199">
            <v>0.40565169355988845</v>
          </cell>
          <cell r="AE199">
            <v>37.400001525878906</v>
          </cell>
          <cell r="AG199">
            <v>0.019999999552965164</v>
          </cell>
          <cell r="AH199">
            <v>27.100000381469727</v>
          </cell>
          <cell r="AI199">
            <v>0.36000001430511475</v>
          </cell>
          <cell r="AJ199">
            <v>35.400001525878906</v>
          </cell>
          <cell r="AK199">
            <v>0.20999999344348907</v>
          </cell>
          <cell r="AP199">
            <v>69.95506801998626</v>
          </cell>
          <cell r="AQ199">
            <v>69.46704012649772</v>
          </cell>
          <cell r="AR199">
            <v>1</v>
          </cell>
          <cell r="AS199">
            <v>49.20000076293945</v>
          </cell>
          <cell r="AU199">
            <v>32.400001525878906</v>
          </cell>
          <cell r="AW199">
            <v>0.8500000238418579</v>
          </cell>
          <cell r="AY199">
            <v>0.09000000357627869</v>
          </cell>
          <cell r="AZ199">
            <v>15.800000190734863</v>
          </cell>
          <cell r="BA199">
            <v>2.4800000190734863</v>
          </cell>
          <cell r="BB199">
            <v>0.09000000357627869</v>
          </cell>
          <cell r="BE199">
            <v>77.46994187521786</v>
          </cell>
          <cell r="BF199">
            <v>22.004639138179932</v>
          </cell>
          <cell r="BG199">
            <v>0.5254189866022116</v>
          </cell>
          <cell r="BH199">
            <v>1</v>
          </cell>
          <cell r="BI199">
            <v>51.900001525878906</v>
          </cell>
          <cell r="BJ199">
            <v>0.7099999785423279</v>
          </cell>
          <cell r="BK199">
            <v>2.759999990463257</v>
          </cell>
          <cell r="BM199">
            <v>8.729999542236328</v>
          </cell>
          <cell r="BN199">
            <v>0.25999999046325684</v>
          </cell>
          <cell r="BO199">
            <v>15.399999618530273</v>
          </cell>
          <cell r="BP199">
            <v>20.299999237060547</v>
          </cell>
          <cell r="BQ199">
            <v>0.2800000011920929</v>
          </cell>
          <cell r="BT199">
            <v>0.09000000357627869</v>
          </cell>
          <cell r="BU199">
            <v>75.87032464264551</v>
          </cell>
          <cell r="BV199">
            <v>44.13958087327758</v>
          </cell>
          <cell r="BW199">
            <v>41.822338205117646</v>
          </cell>
          <cell r="BX199">
            <v>14.038080921604767</v>
          </cell>
          <cell r="BY199">
            <v>34.94925002416359</v>
          </cell>
          <cell r="BZ199">
            <v>1</v>
          </cell>
          <cell r="CS199">
            <v>43</v>
          </cell>
          <cell r="CT199">
            <v>3.1600000858306885</v>
          </cell>
          <cell r="CU199">
            <v>11.800000190734863</v>
          </cell>
          <cell r="CW199">
            <v>11.800000190734863</v>
          </cell>
          <cell r="CX199">
            <v>0.11999999731779099</v>
          </cell>
          <cell r="CY199">
            <v>14.399999618530273</v>
          </cell>
          <cell r="CZ199">
            <v>11.100000381469727</v>
          </cell>
          <cell r="DA199">
            <v>2.440000057220459</v>
          </cell>
          <cell r="DB199">
            <v>0.41999998688697815</v>
          </cell>
          <cell r="GX199">
            <v>100</v>
          </cell>
        </row>
        <row r="200">
          <cell r="A200">
            <v>327</v>
          </cell>
          <cell r="B200">
            <v>8170</v>
          </cell>
          <cell r="C200">
            <v>2000</v>
          </cell>
          <cell r="D200">
            <v>2</v>
          </cell>
          <cell r="E200">
            <v>965</v>
          </cell>
          <cell r="F200" t="str">
            <v>NiNiO</v>
          </cell>
          <cell r="G200" t="str">
            <v>Au</v>
          </cell>
          <cell r="H200" t="str">
            <v>Cold-seal</v>
          </cell>
          <cell r="I200" t="str">
            <v>Double caps. with solid buffer</v>
          </cell>
          <cell r="J200">
            <v>42</v>
          </cell>
          <cell r="K200">
            <v>61.599998474121094</v>
          </cell>
          <cell r="L200">
            <v>0.6700000166893005</v>
          </cell>
          <cell r="M200">
            <v>17.799999237060547</v>
          </cell>
          <cell r="O200">
            <v>5.809999942779541</v>
          </cell>
          <cell r="P200">
            <v>5.809999942779541</v>
          </cell>
          <cell r="Q200">
            <v>0.12999999523162842</v>
          </cell>
          <cell r="R200">
            <v>2.069999933242798</v>
          </cell>
          <cell r="S200">
            <v>5.519999980926514</v>
          </cell>
          <cell r="T200">
            <v>4.329999923706055</v>
          </cell>
          <cell r="U200">
            <v>1.7200000286102295</v>
          </cell>
          <cell r="V200">
            <v>0.25999999046325684</v>
          </cell>
          <cell r="W200">
            <v>0.05000000074505806</v>
          </cell>
          <cell r="X200">
            <v>-1</v>
          </cell>
          <cell r="Y200">
            <v>2.806763347899135</v>
          </cell>
          <cell r="Z200">
            <v>0.31011237177098183</v>
          </cell>
          <cell r="AA200">
            <v>6.049999952316284</v>
          </cell>
          <cell r="AB200">
            <v>0.3571428546977891</v>
          </cell>
          <cell r="AC200">
            <v>0.4170854281677674</v>
          </cell>
          <cell r="AD200">
            <v>0.38839804905199615</v>
          </cell>
          <cell r="AE200">
            <v>36.70000076293945</v>
          </cell>
          <cell r="AF200">
            <v>0.019999999552965164</v>
          </cell>
          <cell r="AG200">
            <v>0.03999999910593033</v>
          </cell>
          <cell r="AH200">
            <v>29.299999237060547</v>
          </cell>
          <cell r="AI200">
            <v>0.44999998807907104</v>
          </cell>
          <cell r="AJ200">
            <v>33.5</v>
          </cell>
          <cell r="AK200">
            <v>0.2199999988079071</v>
          </cell>
          <cell r="AP200">
            <v>67.08294627987478</v>
          </cell>
          <cell r="AQ200">
            <v>66.53160006358252</v>
          </cell>
          <cell r="AR200">
            <v>1</v>
          </cell>
          <cell r="AS200">
            <v>49.79999923706055</v>
          </cell>
          <cell r="AU200">
            <v>31.799999237060547</v>
          </cell>
          <cell r="AW200">
            <v>0.8100000023841858</v>
          </cell>
          <cell r="AY200">
            <v>0.10999999940395355</v>
          </cell>
          <cell r="AZ200">
            <v>15.399999618530273</v>
          </cell>
          <cell r="BA200">
            <v>2.700000047683716</v>
          </cell>
          <cell r="BB200">
            <v>0.10999999940395355</v>
          </cell>
          <cell r="BE200">
            <v>75.42757705440903</v>
          </cell>
          <cell r="BF200">
            <v>23.93093392480384</v>
          </cell>
          <cell r="BG200">
            <v>0.6414890207871338</v>
          </cell>
          <cell r="BH200">
            <v>1</v>
          </cell>
          <cell r="CS200">
            <v>43.5</v>
          </cell>
          <cell r="CT200">
            <v>2.7899999618530273</v>
          </cell>
          <cell r="CU200">
            <v>11.300000190734863</v>
          </cell>
          <cell r="CW200">
            <v>13.399999618530273</v>
          </cell>
          <cell r="CX200">
            <v>0.1599999964237213</v>
          </cell>
          <cell r="CY200">
            <v>13.800000190734863</v>
          </cell>
          <cell r="CZ200">
            <v>10.800000190734863</v>
          </cell>
          <cell r="DA200">
            <v>2.309999942779541</v>
          </cell>
          <cell r="DB200">
            <v>0.4099999964237213</v>
          </cell>
          <cell r="GX200">
            <v>100</v>
          </cell>
        </row>
        <row r="201">
          <cell r="A201">
            <v>327</v>
          </cell>
          <cell r="B201">
            <v>8171</v>
          </cell>
          <cell r="C201">
            <v>2000</v>
          </cell>
          <cell r="D201">
            <v>2</v>
          </cell>
          <cell r="E201">
            <v>945</v>
          </cell>
          <cell r="F201" t="str">
            <v>NiNiO</v>
          </cell>
          <cell r="G201" t="str">
            <v>Au</v>
          </cell>
          <cell r="H201" t="str">
            <v>Cold-seal</v>
          </cell>
          <cell r="I201" t="str">
            <v>Double caps. with solid buffer</v>
          </cell>
          <cell r="J201">
            <v>51</v>
          </cell>
          <cell r="K201">
            <v>62.5</v>
          </cell>
          <cell r="L201">
            <v>0.5699999928474426</v>
          </cell>
          <cell r="M201">
            <v>17.600000381469727</v>
          </cell>
          <cell r="O201">
            <v>5.380000114440918</v>
          </cell>
          <cell r="P201">
            <v>5.380000114440918</v>
          </cell>
          <cell r="Q201">
            <v>0.12999999523162842</v>
          </cell>
          <cell r="R201">
            <v>1.909999966621399</v>
          </cell>
          <cell r="S201">
            <v>5.179999828338623</v>
          </cell>
          <cell r="T201">
            <v>4.53000020980835</v>
          </cell>
          <cell r="U201">
            <v>1.8300000429153442</v>
          </cell>
          <cell r="V201">
            <v>0.30000001192092896</v>
          </cell>
          <cell r="X201">
            <v>-1</v>
          </cell>
          <cell r="Y201">
            <v>2.8167540358430507</v>
          </cell>
          <cell r="Z201">
            <v>0.29431816568552005</v>
          </cell>
          <cell r="AA201">
            <v>6.360000252723694</v>
          </cell>
          <cell r="AB201">
            <v>0.3369963305023588</v>
          </cell>
          <cell r="AC201">
            <v>0.39413919288518456</v>
          </cell>
          <cell r="AD201">
            <v>0.3875543431875809</v>
          </cell>
          <cell r="AE201">
            <v>36.5</v>
          </cell>
          <cell r="AF201">
            <v>0.019999999552965164</v>
          </cell>
          <cell r="AG201">
            <v>0.03999999910593033</v>
          </cell>
          <cell r="AH201">
            <v>30.600000381469727</v>
          </cell>
          <cell r="AI201">
            <v>0.47999998927116394</v>
          </cell>
          <cell r="AJ201">
            <v>31</v>
          </cell>
          <cell r="AK201">
            <v>0.2199999988079071</v>
          </cell>
          <cell r="AP201">
            <v>64.35872691174993</v>
          </cell>
          <cell r="AQ201">
            <v>63.788108941006385</v>
          </cell>
          <cell r="AR201">
            <v>1</v>
          </cell>
          <cell r="AS201">
            <v>50.70000076293945</v>
          </cell>
          <cell r="AU201">
            <v>31.5</v>
          </cell>
          <cell r="AW201">
            <v>0.7300000190734863</v>
          </cell>
          <cell r="AY201">
            <v>0.10000000149011612</v>
          </cell>
          <cell r="AZ201">
            <v>14.899999618530273</v>
          </cell>
          <cell r="BA201">
            <v>2.9100000858306885</v>
          </cell>
          <cell r="BB201">
            <v>0.10999999940395355</v>
          </cell>
          <cell r="BE201">
            <v>73.41002531673138</v>
          </cell>
          <cell r="BF201">
            <v>25.944693654308484</v>
          </cell>
          <cell r="BG201">
            <v>0.6452810289601381</v>
          </cell>
          <cell r="BH201">
            <v>1</v>
          </cell>
          <cell r="CS201">
            <v>43.29999923706055</v>
          </cell>
          <cell r="CT201">
            <v>2.7100000381469727</v>
          </cell>
          <cell r="CU201">
            <v>10.800000190734863</v>
          </cell>
          <cell r="CW201">
            <v>13.899999618530273</v>
          </cell>
          <cell r="CX201">
            <v>0.20999999344348907</v>
          </cell>
          <cell r="CY201">
            <v>13.5</v>
          </cell>
          <cell r="CZ201">
            <v>10.5</v>
          </cell>
          <cell r="DA201">
            <v>2.3399999141693115</v>
          </cell>
          <cell r="DB201">
            <v>0.3700000047683716</v>
          </cell>
          <cell r="GX201">
            <v>100</v>
          </cell>
        </row>
        <row r="202">
          <cell r="A202">
            <v>327</v>
          </cell>
          <cell r="B202">
            <v>8172</v>
          </cell>
          <cell r="C202">
            <v>2000</v>
          </cell>
          <cell r="D202">
            <v>2</v>
          </cell>
          <cell r="E202">
            <v>920</v>
          </cell>
          <cell r="F202" t="str">
            <v>NiNiO</v>
          </cell>
          <cell r="G202" t="str">
            <v>Au</v>
          </cell>
          <cell r="H202" t="str">
            <v>Cold-seal</v>
          </cell>
          <cell r="I202" t="str">
            <v>Double caps. with solid buffer</v>
          </cell>
          <cell r="J202">
            <v>47</v>
          </cell>
          <cell r="K202">
            <v>64.4000015258789</v>
          </cell>
          <cell r="L202">
            <v>0.44999998807907104</v>
          </cell>
          <cell r="M202">
            <v>17.399999618530273</v>
          </cell>
          <cell r="O202">
            <v>4.769999980926514</v>
          </cell>
          <cell r="P202">
            <v>4.769999980926514</v>
          </cell>
          <cell r="Q202">
            <v>0.12999999523162842</v>
          </cell>
          <cell r="R202">
            <v>1.3700000047683716</v>
          </cell>
          <cell r="S202">
            <v>4.489999771118164</v>
          </cell>
          <cell r="T202">
            <v>4.639999866485596</v>
          </cell>
          <cell r="U202">
            <v>2.059999942779541</v>
          </cell>
          <cell r="V202">
            <v>0.3499999940395355</v>
          </cell>
          <cell r="X202">
            <v>-1</v>
          </cell>
          <cell r="Y202">
            <v>3.4817517987768083</v>
          </cell>
          <cell r="Z202">
            <v>0.2580459695146488</v>
          </cell>
          <cell r="AA202">
            <v>6.699999809265137</v>
          </cell>
          <cell r="AB202">
            <v>0.292445487164692</v>
          </cell>
          <cell r="AC202">
            <v>0.37149533154968134</v>
          </cell>
          <cell r="AD202">
            <v>0.3385965979079467</v>
          </cell>
          <cell r="AS202">
            <v>51.29999923706055</v>
          </cell>
          <cell r="AU202">
            <v>30.5</v>
          </cell>
          <cell r="AW202">
            <v>0.75</v>
          </cell>
          <cell r="AY202">
            <v>0.12999999523162842</v>
          </cell>
          <cell r="AZ202">
            <v>14.199999809265137</v>
          </cell>
          <cell r="BA202">
            <v>3.440000057220459</v>
          </cell>
          <cell r="BB202">
            <v>0.15000000596046448</v>
          </cell>
          <cell r="BE202">
            <v>68.91973371655398</v>
          </cell>
          <cell r="BF202">
            <v>30.21343689609483</v>
          </cell>
          <cell r="BG202">
            <v>0.8668293873511921</v>
          </cell>
          <cell r="BH202">
            <v>1</v>
          </cell>
          <cell r="CS202">
            <v>43.79999923706055</v>
          </cell>
          <cell r="CT202">
            <v>2.549999952316284</v>
          </cell>
          <cell r="CU202">
            <v>11</v>
          </cell>
          <cell r="CW202">
            <v>14.699999809265137</v>
          </cell>
          <cell r="CX202">
            <v>0.20999999344348907</v>
          </cell>
          <cell r="CY202">
            <v>12.800000190734863</v>
          </cell>
          <cell r="CZ202">
            <v>10.600000381469727</v>
          </cell>
          <cell r="DA202">
            <v>2.299999952316284</v>
          </cell>
          <cell r="DB202">
            <v>0.41999998688697815</v>
          </cell>
          <cell r="EX202">
            <v>0.20000000298023224</v>
          </cell>
          <cell r="EY202">
            <v>9.539999961853027</v>
          </cell>
          <cell r="EZ202">
            <v>4.329999923706055</v>
          </cell>
          <cell r="FB202">
            <v>76.0999984741211</v>
          </cell>
          <cell r="FC202">
            <v>0.36000001430511475</v>
          </cell>
          <cell r="FD202">
            <v>2.25</v>
          </cell>
          <cell r="FE202">
            <v>0.23999999463558197</v>
          </cell>
          <cell r="FI202">
            <v>2.0299999713897705</v>
          </cell>
          <cell r="GK202">
            <v>1</v>
          </cell>
          <cell r="GX202">
            <v>100</v>
          </cell>
        </row>
        <row r="203">
          <cell r="A203">
            <v>327</v>
          </cell>
          <cell r="B203">
            <v>8173</v>
          </cell>
          <cell r="C203">
            <v>2000</v>
          </cell>
          <cell r="D203">
            <v>2</v>
          </cell>
          <cell r="E203">
            <v>905</v>
          </cell>
          <cell r="F203" t="str">
            <v>NiNiO</v>
          </cell>
          <cell r="G203" t="str">
            <v>Au</v>
          </cell>
          <cell r="H203" t="str">
            <v>Cold-seal</v>
          </cell>
          <cell r="I203" t="str">
            <v>Double caps. with solid buffer</v>
          </cell>
          <cell r="J203">
            <v>48</v>
          </cell>
          <cell r="K203">
            <v>68.30000305175781</v>
          </cell>
          <cell r="L203">
            <v>0.30000001192092896</v>
          </cell>
          <cell r="M203">
            <v>16.200000762939453</v>
          </cell>
          <cell r="O203">
            <v>3.7300000190734863</v>
          </cell>
          <cell r="P203">
            <v>3.7300000190734863</v>
          </cell>
          <cell r="Q203">
            <v>0.10999999940395355</v>
          </cell>
          <cell r="R203">
            <v>0.8600000143051147</v>
          </cell>
          <cell r="S203">
            <v>3.3399999141693115</v>
          </cell>
          <cell r="T203">
            <v>4.590000152587891</v>
          </cell>
          <cell r="U203">
            <v>2.3499999046325684</v>
          </cell>
          <cell r="V203">
            <v>0.2199999988079071</v>
          </cell>
          <cell r="X203">
            <v>-1</v>
          </cell>
          <cell r="Y203">
            <v>4.337209252359547</v>
          </cell>
          <cell r="Z203">
            <v>0.20617282449826727</v>
          </cell>
          <cell r="AA203">
            <v>6.940000057220459</v>
          </cell>
          <cell r="AB203">
            <v>0.23633998286467284</v>
          </cell>
          <cell r="AC203">
            <v>0.3235039019743571</v>
          </cell>
          <cell r="AD203">
            <v>0.29126460956380174</v>
          </cell>
          <cell r="AS203">
            <v>53.5</v>
          </cell>
          <cell r="AU203">
            <v>29.600000381469727</v>
          </cell>
          <cell r="AW203">
            <v>0.7400000095367432</v>
          </cell>
          <cell r="AY203">
            <v>0.07000000029802322</v>
          </cell>
          <cell r="AZ203">
            <v>12.199999809265137</v>
          </cell>
          <cell r="BA203">
            <v>4.289999961853027</v>
          </cell>
          <cell r="BB203">
            <v>0.14000000059604645</v>
          </cell>
          <cell r="BE203">
            <v>60.60622661179051</v>
          </cell>
          <cell r="BF203">
            <v>38.565692890072484</v>
          </cell>
          <cell r="BG203">
            <v>0.8280804981370053</v>
          </cell>
          <cell r="BH203">
            <v>1</v>
          </cell>
          <cell r="CS203">
            <v>41.599998474121094</v>
          </cell>
          <cell r="CT203">
            <v>3.619999885559082</v>
          </cell>
          <cell r="CU203">
            <v>11.5</v>
          </cell>
          <cell r="CW203">
            <v>17</v>
          </cell>
          <cell r="CX203">
            <v>0.36000001430511475</v>
          </cell>
          <cell r="CY203">
            <v>11.800000190734863</v>
          </cell>
          <cell r="CZ203">
            <v>10</v>
          </cell>
          <cell r="DA203">
            <v>2.490000009536743</v>
          </cell>
          <cell r="DB203">
            <v>0.4000000059604645</v>
          </cell>
          <cell r="DD203">
            <v>0.07000000029802322</v>
          </cell>
          <cell r="EX203">
            <v>0.27000001072883606</v>
          </cell>
          <cell r="EY203">
            <v>11.5</v>
          </cell>
          <cell r="EZ203">
            <v>3.6700000762939453</v>
          </cell>
          <cell r="FB203">
            <v>76.0999984741211</v>
          </cell>
          <cell r="FC203">
            <v>0.38999998569488525</v>
          </cell>
          <cell r="FD203">
            <v>1.6200000047683716</v>
          </cell>
          <cell r="FE203">
            <v>0.23999999463558197</v>
          </cell>
          <cell r="FI203">
            <v>1.2200000286102295</v>
          </cell>
          <cell r="GK203">
            <v>1</v>
          </cell>
          <cell r="GX203">
            <v>100</v>
          </cell>
        </row>
        <row r="204">
          <cell r="A204">
            <v>328</v>
          </cell>
          <cell r="B204">
            <v>8188</v>
          </cell>
          <cell r="C204">
            <v>5000</v>
          </cell>
          <cell r="D204">
            <v>5</v>
          </cell>
          <cell r="E204">
            <v>990</v>
          </cell>
          <cell r="F204" t="str">
            <v>ND</v>
          </cell>
          <cell r="G204" t="str">
            <v>Ag50Pd50</v>
          </cell>
          <cell r="H204" t="str">
            <v>PC</v>
          </cell>
          <cell r="I204" t="str">
            <v>H2O-mass balance</v>
          </cell>
          <cell r="J204">
            <v>0.5</v>
          </cell>
          <cell r="K204">
            <v>50.93000030517578</v>
          </cell>
          <cell r="L204">
            <v>1.1699999570846558</v>
          </cell>
          <cell r="M204">
            <v>19.670000076293945</v>
          </cell>
          <cell r="N204">
            <v>2.299999952316284</v>
          </cell>
          <cell r="O204">
            <v>7.070000171661377</v>
          </cell>
          <cell r="P204">
            <v>9.140000128746033</v>
          </cell>
          <cell r="Q204">
            <v>0.1599999964237213</v>
          </cell>
          <cell r="R204">
            <v>3.509999990463257</v>
          </cell>
          <cell r="S204">
            <v>10.4399995803833</v>
          </cell>
          <cell r="T204">
            <v>3.490000009536743</v>
          </cell>
          <cell r="U204">
            <v>1.350000023841858</v>
          </cell>
          <cell r="V204">
            <v>0.20999999344348907</v>
          </cell>
          <cell r="X204">
            <v>-1</v>
          </cell>
          <cell r="Y204">
            <v>2.603988647743477</v>
          </cell>
          <cell r="Z204">
            <v>0.5307574753375556</v>
          </cell>
          <cell r="AA204">
            <v>4.840000033378601</v>
          </cell>
          <cell r="AB204">
            <v>0.461978272403887</v>
          </cell>
          <cell r="AC204">
            <v>0.5225843367070322</v>
          </cell>
          <cell r="AD204">
            <v>0.4063528304756906</v>
          </cell>
          <cell r="CS204">
            <v>42.54999923706055</v>
          </cell>
          <cell r="CT204">
            <v>2.549999952316284</v>
          </cell>
          <cell r="CU204">
            <v>15.279999732971191</v>
          </cell>
          <cell r="CW204">
            <v>8.550000190734863</v>
          </cell>
          <cell r="CX204">
            <v>0</v>
          </cell>
          <cell r="CY204">
            <v>13.90999984741211</v>
          </cell>
          <cell r="CZ204">
            <v>11.539999961853027</v>
          </cell>
          <cell r="DA204">
            <v>1.8300000429153442</v>
          </cell>
          <cell r="DB204">
            <v>0.8500000238418579</v>
          </cell>
        </row>
        <row r="205">
          <cell r="A205">
            <v>328</v>
          </cell>
          <cell r="B205">
            <v>8189</v>
          </cell>
          <cell r="C205">
            <v>5000</v>
          </cell>
          <cell r="D205">
            <v>5</v>
          </cell>
          <cell r="E205">
            <v>980</v>
          </cell>
          <cell r="F205" t="str">
            <v>ND</v>
          </cell>
          <cell r="G205" t="str">
            <v>Ag50Pd50</v>
          </cell>
          <cell r="H205" t="str">
            <v>PC</v>
          </cell>
          <cell r="I205" t="str">
            <v>H2O-mass balance</v>
          </cell>
          <cell r="J205">
            <v>0.5</v>
          </cell>
          <cell r="K205">
            <v>55.2599983215332</v>
          </cell>
          <cell r="L205">
            <v>0.5</v>
          </cell>
          <cell r="M205">
            <v>19.1299991607666</v>
          </cell>
          <cell r="O205">
            <v>8.399999618530273</v>
          </cell>
          <cell r="P205">
            <v>8.399999618530273</v>
          </cell>
          <cell r="Q205">
            <v>0.30000001192092896</v>
          </cell>
          <cell r="R205">
            <v>0.8700000047683716</v>
          </cell>
          <cell r="S205">
            <v>9.75</v>
          </cell>
          <cell r="T205">
            <v>3.7899999618530273</v>
          </cell>
          <cell r="U205">
            <v>1.6399999856948853</v>
          </cell>
          <cell r="V205">
            <v>0.3499999940395355</v>
          </cell>
          <cell r="X205">
            <v>-1</v>
          </cell>
          <cell r="Y205">
            <v>9.655171922403248</v>
          </cell>
          <cell r="Z205">
            <v>0.509670696692769</v>
          </cell>
          <cell r="AA205">
            <v>5.429999947547913</v>
          </cell>
          <cell r="AB205">
            <v>0.3448979566018812</v>
          </cell>
          <cell r="AC205">
            <v>0.5714285621605992</v>
          </cell>
          <cell r="AD205">
            <v>0.15583993728850623</v>
          </cell>
          <cell r="CS205">
            <v>42.68000030517578</v>
          </cell>
          <cell r="CT205">
            <v>1.7000000476837158</v>
          </cell>
          <cell r="CU205">
            <v>15.960000038146973</v>
          </cell>
          <cell r="CW205">
            <v>10.729999542236328</v>
          </cell>
          <cell r="CX205">
            <v>0</v>
          </cell>
          <cell r="CY205">
            <v>11.720000267028809</v>
          </cell>
          <cell r="CZ205">
            <v>10.770000457763672</v>
          </cell>
          <cell r="DA205">
            <v>2.200000047683716</v>
          </cell>
          <cell r="DB205">
            <v>0.7300000190734863</v>
          </cell>
        </row>
        <row r="206">
          <cell r="A206">
            <v>328</v>
          </cell>
          <cell r="B206">
            <v>8193</v>
          </cell>
          <cell r="C206">
            <v>10000</v>
          </cell>
          <cell r="D206">
            <v>10</v>
          </cell>
          <cell r="E206">
            <v>1040</v>
          </cell>
          <cell r="F206" t="str">
            <v>ND</v>
          </cell>
          <cell r="G206" t="str">
            <v>Ag50Pd50</v>
          </cell>
          <cell r="H206" t="str">
            <v>PC</v>
          </cell>
          <cell r="I206" t="str">
            <v>H2O-mass balance</v>
          </cell>
          <cell r="J206">
            <v>1</v>
          </cell>
          <cell r="K206">
            <v>54.400001525878906</v>
          </cell>
          <cell r="L206">
            <v>0.3199999928474426</v>
          </cell>
          <cell r="M206">
            <v>18.739999771118164</v>
          </cell>
          <cell r="O206">
            <v>9.859999656677246</v>
          </cell>
          <cell r="P206">
            <v>9.859999656677246</v>
          </cell>
          <cell r="Q206">
            <v>0.10999999940395355</v>
          </cell>
          <cell r="R206">
            <v>1.7799999713897705</v>
          </cell>
          <cell r="S206">
            <v>10.100000381469727</v>
          </cell>
          <cell r="T206">
            <v>3.3399999141693115</v>
          </cell>
          <cell r="U206">
            <v>1.3799999952316284</v>
          </cell>
          <cell r="V206">
            <v>0.28999999165534973</v>
          </cell>
          <cell r="X206">
            <v>-1</v>
          </cell>
          <cell r="Y206">
            <v>5.539325738853161</v>
          </cell>
          <cell r="Z206">
            <v>0.5389541357965069</v>
          </cell>
          <cell r="AA206">
            <v>4.71999990940094</v>
          </cell>
          <cell r="AB206">
            <v>0.41014669862068365</v>
          </cell>
          <cell r="AC206">
            <v>0.6026894826063841</v>
          </cell>
          <cell r="AD206">
            <v>0.2434436074832598</v>
          </cell>
          <cell r="CS206">
            <v>40.779998779296875</v>
          </cell>
          <cell r="CT206">
            <v>2.380000114440918</v>
          </cell>
          <cell r="CU206">
            <v>15.84000015258789</v>
          </cell>
          <cell r="CW206">
            <v>9.779999732971191</v>
          </cell>
          <cell r="CX206">
            <v>0.20000000298023224</v>
          </cell>
          <cell r="CY206">
            <v>13.770000457763672</v>
          </cell>
          <cell r="CZ206">
            <v>10.670000076293945</v>
          </cell>
          <cell r="DA206">
            <v>2.4600000381469727</v>
          </cell>
          <cell r="DB206">
            <v>0.8600000143051147</v>
          </cell>
        </row>
        <row r="207">
          <cell r="A207">
            <v>328</v>
          </cell>
          <cell r="B207">
            <v>8194</v>
          </cell>
          <cell r="C207">
            <v>9000</v>
          </cell>
          <cell r="D207">
            <v>9</v>
          </cell>
          <cell r="E207">
            <v>1030</v>
          </cell>
          <cell r="F207" t="str">
            <v>ND</v>
          </cell>
          <cell r="G207" t="str">
            <v>Ag50Pd50</v>
          </cell>
          <cell r="H207" t="str">
            <v>PC</v>
          </cell>
          <cell r="I207" t="str">
            <v>H2O-mass balance</v>
          </cell>
          <cell r="J207">
            <v>1</v>
          </cell>
          <cell r="K207">
            <v>54.40999984741211</v>
          </cell>
          <cell r="L207">
            <v>0.3199999928474426</v>
          </cell>
          <cell r="M207">
            <v>18.649999618530273</v>
          </cell>
          <cell r="O207">
            <v>10.369999885559082</v>
          </cell>
          <cell r="P207">
            <v>10.369999885559082</v>
          </cell>
          <cell r="Q207">
            <v>0.2800000011920929</v>
          </cell>
          <cell r="R207">
            <v>1.5700000524520874</v>
          </cell>
          <cell r="S207">
            <v>9.369999885559082</v>
          </cell>
          <cell r="T207">
            <v>3.319999933242798</v>
          </cell>
          <cell r="U207">
            <v>1.3600000143051147</v>
          </cell>
          <cell r="V207">
            <v>0.36000001430511475</v>
          </cell>
          <cell r="X207">
            <v>-1</v>
          </cell>
          <cell r="Y207">
            <v>6.605095247839522</v>
          </cell>
          <cell r="Z207">
            <v>0.5024128727728892</v>
          </cell>
          <cell r="AA207">
            <v>4.679999947547913</v>
          </cell>
          <cell r="AB207">
            <v>0.4064380289858466</v>
          </cell>
          <cell r="AC207">
            <v>0.6239470491554847</v>
          </cell>
          <cell r="AD207">
            <v>0.2125102180707342</v>
          </cell>
          <cell r="CS207">
            <v>40.810001373291016</v>
          </cell>
          <cell r="CT207">
            <v>2.5299999713897705</v>
          </cell>
          <cell r="CU207">
            <v>15.9399995803833</v>
          </cell>
          <cell r="CW207">
            <v>9.510000228881836</v>
          </cell>
          <cell r="CX207">
            <v>0</v>
          </cell>
          <cell r="CY207">
            <v>13.920000076293945</v>
          </cell>
          <cell r="CZ207">
            <v>11.119999885559082</v>
          </cell>
          <cell r="DA207">
            <v>2.5</v>
          </cell>
          <cell r="DB207">
            <v>0.9100000262260437</v>
          </cell>
        </row>
        <row r="208">
          <cell r="A208">
            <v>328</v>
          </cell>
          <cell r="B208">
            <v>8197</v>
          </cell>
          <cell r="C208">
            <v>10000</v>
          </cell>
          <cell r="D208">
            <v>10</v>
          </cell>
          <cell r="E208">
            <v>1020</v>
          </cell>
          <cell r="F208" t="str">
            <v>ND</v>
          </cell>
          <cell r="G208" t="str">
            <v>Ag75Pd25</v>
          </cell>
          <cell r="H208" t="str">
            <v>PC</v>
          </cell>
          <cell r="I208" t="str">
            <v>H2O-mass balance</v>
          </cell>
          <cell r="J208">
            <v>6</v>
          </cell>
          <cell r="K208">
            <v>51.68000030517578</v>
          </cell>
          <cell r="L208">
            <v>0.8399999737739563</v>
          </cell>
          <cell r="M208">
            <v>18.149999618530273</v>
          </cell>
          <cell r="O208">
            <v>9.579999923706055</v>
          </cell>
          <cell r="P208">
            <v>9.579999923706055</v>
          </cell>
          <cell r="Q208">
            <v>0.18000000715255737</v>
          </cell>
          <cell r="R208">
            <v>4.389999866485596</v>
          </cell>
          <cell r="S208">
            <v>10.199999809265137</v>
          </cell>
          <cell r="T208">
            <v>3.2300000190734863</v>
          </cell>
          <cell r="U208">
            <v>1.2599999904632568</v>
          </cell>
          <cell r="V208">
            <v>0.23000000417232513</v>
          </cell>
          <cell r="X208">
            <v>-1</v>
          </cell>
          <cell r="Y208">
            <v>2.182232395231324</v>
          </cell>
          <cell r="Z208">
            <v>0.561983472377125</v>
          </cell>
          <cell r="AA208">
            <v>4.490000009536743</v>
          </cell>
          <cell r="AB208">
            <v>0.49729143704940293</v>
          </cell>
          <cell r="AC208">
            <v>0.5189599148233472</v>
          </cell>
          <cell r="AD208">
            <v>0.4495801132403712</v>
          </cell>
          <cell r="CS208">
            <v>41.65999984741211</v>
          </cell>
          <cell r="CT208">
            <v>2.2200000286102295</v>
          </cell>
          <cell r="CU208">
            <v>16.530000686645508</v>
          </cell>
          <cell r="CW208">
            <v>9.180000305175781</v>
          </cell>
          <cell r="CX208">
            <v>0</v>
          </cell>
          <cell r="CY208">
            <v>14.319999694824219</v>
          </cell>
          <cell r="CZ208">
            <v>11.220000267028809</v>
          </cell>
          <cell r="DA208">
            <v>2.240000009536743</v>
          </cell>
          <cell r="DB208">
            <v>0.9200000166893005</v>
          </cell>
        </row>
        <row r="209">
          <cell r="A209">
            <v>328</v>
          </cell>
          <cell r="B209">
            <v>8198</v>
          </cell>
          <cell r="C209">
            <v>10000</v>
          </cell>
          <cell r="D209">
            <v>10</v>
          </cell>
          <cell r="E209">
            <v>1000</v>
          </cell>
          <cell r="F209" t="str">
            <v>ND</v>
          </cell>
          <cell r="G209" t="str">
            <v>Ag75Pd25</v>
          </cell>
          <cell r="H209" t="str">
            <v>PC</v>
          </cell>
          <cell r="I209" t="str">
            <v>H2O-mass balance</v>
          </cell>
          <cell r="J209">
            <v>6</v>
          </cell>
          <cell r="K209">
            <v>56.22999954223633</v>
          </cell>
          <cell r="L209">
            <v>0.3400000035762787</v>
          </cell>
          <cell r="M209">
            <v>18.5</v>
          </cell>
          <cell r="O209">
            <v>8.149999618530273</v>
          </cell>
          <cell r="P209">
            <v>8.149999618530273</v>
          </cell>
          <cell r="Q209">
            <v>0.30000001192092896</v>
          </cell>
          <cell r="R209">
            <v>1.5299999713897705</v>
          </cell>
          <cell r="S209">
            <v>9.680000305175781</v>
          </cell>
          <cell r="T209">
            <v>3.4800000190734863</v>
          </cell>
          <cell r="U209">
            <v>1.4199999570846558</v>
          </cell>
          <cell r="V209">
            <v>0.3799999952316284</v>
          </cell>
          <cell r="X209">
            <v>-1</v>
          </cell>
          <cell r="Y209">
            <v>5.326797235902722</v>
          </cell>
          <cell r="Z209">
            <v>0.5232432597392315</v>
          </cell>
          <cell r="AA209">
            <v>4.899999976158142</v>
          </cell>
          <cell r="AB209">
            <v>0.38443072342028695</v>
          </cell>
          <cell r="AC209">
            <v>0.5589849013090545</v>
          </cell>
          <cell r="AD209">
            <v>0.25072128467580934</v>
          </cell>
          <cell r="CS209">
            <v>40.040000915527344</v>
          </cell>
          <cell r="CT209">
            <v>2.2799999713897705</v>
          </cell>
          <cell r="CU209">
            <v>16.5</v>
          </cell>
          <cell r="CW209">
            <v>11.069999694824219</v>
          </cell>
          <cell r="CX209">
            <v>0</v>
          </cell>
          <cell r="CY209">
            <v>12.729999542236328</v>
          </cell>
          <cell r="CZ209">
            <v>10.59000015258789</v>
          </cell>
          <cell r="DA209">
            <v>2.390000104904175</v>
          </cell>
          <cell r="DB209">
            <v>0.8899999856948853</v>
          </cell>
        </row>
        <row r="210">
          <cell r="A210">
            <v>328</v>
          </cell>
          <cell r="B210">
            <v>8199</v>
          </cell>
          <cell r="C210">
            <v>10000</v>
          </cell>
          <cell r="D210">
            <v>10</v>
          </cell>
          <cell r="E210">
            <v>950</v>
          </cell>
          <cell r="F210" t="str">
            <v>ND</v>
          </cell>
          <cell r="G210" t="str">
            <v>Ag75Pd25</v>
          </cell>
          <cell r="H210" t="str">
            <v>PC</v>
          </cell>
          <cell r="I210" t="str">
            <v>H2O-mass balance</v>
          </cell>
          <cell r="J210">
            <v>19</v>
          </cell>
          <cell r="K210">
            <v>58.52000045776367</v>
          </cell>
          <cell r="L210">
            <v>0.1899999976158142</v>
          </cell>
          <cell r="M210">
            <v>20.479999542236328</v>
          </cell>
          <cell r="O210">
            <v>3.9000000953674316</v>
          </cell>
          <cell r="P210">
            <v>3.9000000953674316</v>
          </cell>
          <cell r="Q210">
            <v>0.14000000059604645</v>
          </cell>
          <cell r="R210">
            <v>1.2300000190734863</v>
          </cell>
          <cell r="S210">
            <v>9.890000343322754</v>
          </cell>
          <cell r="T210">
            <v>3.7200000286102295</v>
          </cell>
          <cell r="U210">
            <v>1.4600000381469727</v>
          </cell>
          <cell r="V210">
            <v>0.46000000834465027</v>
          </cell>
          <cell r="X210">
            <v>-1</v>
          </cell>
          <cell r="Y210">
            <v>3.1707317356833524</v>
          </cell>
          <cell r="Z210">
            <v>0.4829101838076901</v>
          </cell>
          <cell r="AA210">
            <v>5.180000066757202</v>
          </cell>
          <cell r="AB210">
            <v>0.3084384103655424</v>
          </cell>
          <cell r="AC210">
            <v>0.37827352345538123</v>
          </cell>
          <cell r="AD210">
            <v>0.35985780655490335</v>
          </cell>
          <cell r="CS210">
            <v>41.63999938964844</v>
          </cell>
          <cell r="CT210">
            <v>2.109999895095825</v>
          </cell>
          <cell r="CU210">
            <v>15.119999885559082</v>
          </cell>
          <cell r="CW210">
            <v>14.380000114440918</v>
          </cell>
          <cell r="CX210">
            <v>0</v>
          </cell>
          <cell r="CY210">
            <v>10.930000305175781</v>
          </cell>
          <cell r="CZ210">
            <v>10.40999984741211</v>
          </cell>
          <cell r="DA210">
            <v>2.2699999809265137</v>
          </cell>
          <cell r="DB210">
            <v>0.9800000190734863</v>
          </cell>
        </row>
        <row r="211">
          <cell r="A211">
            <v>329</v>
          </cell>
          <cell r="B211">
            <v>8200</v>
          </cell>
          <cell r="C211">
            <v>10000</v>
          </cell>
          <cell r="D211">
            <v>10</v>
          </cell>
          <cell r="E211">
            <v>850</v>
          </cell>
          <cell r="F211" t="str">
            <v>~QFM-1</v>
          </cell>
          <cell r="G211" t="str">
            <v>Gold</v>
          </cell>
          <cell r="H211" t="str">
            <v>PC</v>
          </cell>
          <cell r="I211" t="str">
            <v>Piston-out</v>
          </cell>
          <cell r="J211">
            <v>312</v>
          </cell>
          <cell r="K211">
            <v>77.08999633789062</v>
          </cell>
          <cell r="L211">
            <v>0.10999999940395355</v>
          </cell>
          <cell r="M211">
            <v>14.770000457763672</v>
          </cell>
          <cell r="O211">
            <v>1.6399999856948853</v>
          </cell>
          <cell r="P211">
            <v>1.6399999856948853</v>
          </cell>
          <cell r="Q211">
            <v>0</v>
          </cell>
          <cell r="R211">
            <v>0.20999999344348907</v>
          </cell>
          <cell r="S211">
            <v>1.590000033378601</v>
          </cell>
          <cell r="T211">
            <v>1.4500000476837158</v>
          </cell>
          <cell r="U211">
            <v>3.140000104904175</v>
          </cell>
          <cell r="V211">
            <v>0.029999999329447746</v>
          </cell>
          <cell r="X211">
            <v>-1</v>
          </cell>
          <cell r="Y211">
            <v>7.809523985229117</v>
          </cell>
          <cell r="Z211">
            <v>0.1076506421191637</v>
          </cell>
          <cell r="AA211">
            <v>4.590000152587891</v>
          </cell>
          <cell r="AB211">
            <v>0.15993788279858878</v>
          </cell>
          <cell r="AC211">
            <v>0.2546583776629951</v>
          </cell>
          <cell r="AD211">
            <v>0.18582605645793374</v>
          </cell>
          <cell r="AS211">
            <v>63.970001220703125</v>
          </cell>
          <cell r="AU211">
            <v>22.719999313354492</v>
          </cell>
          <cell r="AW211">
            <v>0.6200000047683716</v>
          </cell>
          <cell r="AZ211">
            <v>5.210000038146973</v>
          </cell>
          <cell r="BA211">
            <v>8.109999656677246</v>
          </cell>
          <cell r="BB211">
            <v>1.0499999523162842</v>
          </cell>
          <cell r="BE211">
            <v>24.64968108617894</v>
          </cell>
          <cell r="BF211">
            <v>69.4353841992827</v>
          </cell>
          <cell r="BG211">
            <v>5.9149347145383615</v>
          </cell>
          <cell r="BH211">
            <v>1</v>
          </cell>
          <cell r="CS211">
            <v>40.25</v>
          </cell>
          <cell r="CT211">
            <v>0.9100000262260437</v>
          </cell>
          <cell r="CU211">
            <v>13.619999885559082</v>
          </cell>
          <cell r="CW211">
            <v>20</v>
          </cell>
          <cell r="CX211">
            <v>0.18000000715255737</v>
          </cell>
          <cell r="CY211">
            <v>7.53000020980835</v>
          </cell>
          <cell r="CZ211">
            <v>10.0600004196167</v>
          </cell>
          <cell r="DA211">
            <v>2.0399999618530273</v>
          </cell>
          <cell r="DB211">
            <v>0.9300000071525574</v>
          </cell>
          <cell r="GL211">
            <v>38.27000045776367</v>
          </cell>
          <cell r="GM211">
            <v>0.800000011920929</v>
          </cell>
          <cell r="GN211">
            <v>19.329999923706055</v>
          </cell>
          <cell r="GO211">
            <v>28.309999465942383</v>
          </cell>
          <cell r="GP211">
            <v>1.1699999570846558</v>
          </cell>
          <cell r="GQ211">
            <v>3.5299999713897705</v>
          </cell>
          <cell r="GR211">
            <v>7.960000038146973</v>
          </cell>
          <cell r="GW211">
            <v>1</v>
          </cell>
        </row>
        <row r="212">
          <cell r="A212">
            <v>329</v>
          </cell>
          <cell r="B212">
            <v>8201</v>
          </cell>
          <cell r="C212">
            <v>10000</v>
          </cell>
          <cell r="D212">
            <v>10</v>
          </cell>
          <cell r="E212">
            <v>875</v>
          </cell>
          <cell r="F212" t="str">
            <v>~QFM-1</v>
          </cell>
          <cell r="G212" t="str">
            <v>Gold</v>
          </cell>
          <cell r="H212" t="str">
            <v>PC</v>
          </cell>
          <cell r="I212" t="str">
            <v>Piston-out</v>
          </cell>
          <cell r="J212">
            <v>663</v>
          </cell>
          <cell r="K212">
            <v>75.19000244140625</v>
          </cell>
          <cell r="L212">
            <v>0.2199999988079071</v>
          </cell>
          <cell r="M212">
            <v>15.289999961853027</v>
          </cell>
          <cell r="O212">
            <v>1.7100000381469727</v>
          </cell>
          <cell r="P212">
            <v>1.7100000381469727</v>
          </cell>
          <cell r="Q212">
            <v>0.029999999329447746</v>
          </cell>
          <cell r="R212">
            <v>0.17000000178813934</v>
          </cell>
          <cell r="S212">
            <v>1.4199999570846558</v>
          </cell>
          <cell r="T212">
            <v>1.7999999523162842</v>
          </cell>
          <cell r="U212">
            <v>4.03000020980835</v>
          </cell>
          <cell r="V212">
            <v>0.14000000059604645</v>
          </cell>
          <cell r="X212">
            <v>-1</v>
          </cell>
          <cell r="Y212">
            <v>10.05882364800232</v>
          </cell>
          <cell r="Z212">
            <v>0.09287115504430407</v>
          </cell>
          <cell r="AA212">
            <v>5.830000162124634</v>
          </cell>
          <cell r="AB212">
            <v>0.13294422749662113</v>
          </cell>
          <cell r="AC212">
            <v>0.2217898824036531</v>
          </cell>
          <cell r="AD212">
            <v>0.15052757518887802</v>
          </cell>
          <cell r="AS212">
            <v>63.709999084472656</v>
          </cell>
          <cell r="AU212">
            <v>22.709999084472656</v>
          </cell>
          <cell r="AW212">
            <v>0.5199999809265137</v>
          </cell>
          <cell r="AZ212">
            <v>5</v>
          </cell>
          <cell r="BA212">
            <v>8.199999809265137</v>
          </cell>
          <cell r="BB212">
            <v>1.2000000476837158</v>
          </cell>
          <cell r="BE212">
            <v>23.509894942032556</v>
          </cell>
          <cell r="BF212">
            <v>69.77196513063454</v>
          </cell>
          <cell r="BG212">
            <v>6.718139927332899</v>
          </cell>
          <cell r="BH212">
            <v>1</v>
          </cell>
          <cell r="CS212">
            <v>41.689998626708984</v>
          </cell>
          <cell r="CT212">
            <v>1.8600000143051147</v>
          </cell>
          <cell r="CU212">
            <v>12.289999961853027</v>
          </cell>
          <cell r="CW212">
            <v>20.40999984741211</v>
          </cell>
          <cell r="CX212">
            <v>0.12999999523162842</v>
          </cell>
          <cell r="CY212">
            <v>7.909999847412109</v>
          </cell>
          <cell r="CZ212">
            <v>9.710000038146973</v>
          </cell>
          <cell r="DA212">
            <v>2.1500000953674316</v>
          </cell>
          <cell r="DB212">
            <v>1.1100000143051147</v>
          </cell>
          <cell r="GL212">
            <v>36.29999923706055</v>
          </cell>
          <cell r="GM212">
            <v>0.8199999928474426</v>
          </cell>
          <cell r="GN212">
            <v>19.3799991607666</v>
          </cell>
          <cell r="GO212">
            <v>28.780000686645508</v>
          </cell>
          <cell r="GP212">
            <v>0.9800000190734863</v>
          </cell>
          <cell r="GQ212">
            <v>4.039999961853027</v>
          </cell>
          <cell r="GR212">
            <v>7.150000095367432</v>
          </cell>
          <cell r="GW212">
            <v>1</v>
          </cell>
        </row>
        <row r="213">
          <cell r="A213">
            <v>329</v>
          </cell>
          <cell r="B213">
            <v>8202</v>
          </cell>
          <cell r="C213">
            <v>10000</v>
          </cell>
          <cell r="D213">
            <v>10</v>
          </cell>
          <cell r="E213">
            <v>900</v>
          </cell>
          <cell r="F213" t="str">
            <v>~QFM-1</v>
          </cell>
          <cell r="G213" t="str">
            <v>Gold</v>
          </cell>
          <cell r="H213" t="str">
            <v>PC</v>
          </cell>
          <cell r="I213" t="str">
            <v>Piston-out</v>
          </cell>
          <cell r="J213">
            <v>354</v>
          </cell>
          <cell r="K213">
            <v>74.62999725341797</v>
          </cell>
          <cell r="L213">
            <v>0.2199999988079071</v>
          </cell>
          <cell r="M213">
            <v>15.170000076293945</v>
          </cell>
          <cell r="O213">
            <v>2.0299999713897705</v>
          </cell>
          <cell r="P213">
            <v>2.0299999713897705</v>
          </cell>
          <cell r="Q213">
            <v>0.019999999552965164</v>
          </cell>
          <cell r="R213">
            <v>0.20000000298023224</v>
          </cell>
          <cell r="S213">
            <v>1.659999966621399</v>
          </cell>
          <cell r="T213">
            <v>1.9199999570846558</v>
          </cell>
          <cell r="U213">
            <v>4.050000190734863</v>
          </cell>
          <cell r="V213">
            <v>0.07000000029802322</v>
          </cell>
          <cell r="X213">
            <v>-1</v>
          </cell>
          <cell r="Y213">
            <v>10.14999970570207</v>
          </cell>
          <cell r="Z213">
            <v>0.10942649691976399</v>
          </cell>
          <cell r="AA213">
            <v>5.970000147819519</v>
          </cell>
          <cell r="AB213">
            <v>0.14817072811831794</v>
          </cell>
          <cell r="AC213">
            <v>0.24756096843175782</v>
          </cell>
          <cell r="AD213">
            <v>0.1493773900061358</v>
          </cell>
          <cell r="AS213">
            <v>61.65999984741211</v>
          </cell>
          <cell r="AU213">
            <v>23.190000534057617</v>
          </cell>
          <cell r="AW213">
            <v>0.550000011920929</v>
          </cell>
          <cell r="AZ213">
            <v>5.860000133514404</v>
          </cell>
          <cell r="BA213">
            <v>7.639999866485596</v>
          </cell>
          <cell r="BB213">
            <v>1.0099999904632568</v>
          </cell>
          <cell r="BE213">
            <v>28.054344409613538</v>
          </cell>
          <cell r="BF213">
            <v>66.18846024090962</v>
          </cell>
          <cell r="BG213">
            <v>5.757195349476845</v>
          </cell>
          <cell r="BH213">
            <v>1</v>
          </cell>
          <cell r="BI213">
            <v>49.2400016784668</v>
          </cell>
          <cell r="BJ213">
            <v>0.5099999904632568</v>
          </cell>
          <cell r="BK213">
            <v>3.7899999618530273</v>
          </cell>
          <cell r="BM213">
            <v>18.270000457763672</v>
          </cell>
          <cell r="BN213">
            <v>0.20000000298023224</v>
          </cell>
          <cell r="BO213">
            <v>9.149999618530273</v>
          </cell>
          <cell r="BP213">
            <v>16.920000076293945</v>
          </cell>
          <cell r="BQ213">
            <v>0.8100000023841858</v>
          </cell>
          <cell r="BU213">
            <v>47.164906186046515</v>
          </cell>
          <cell r="BV213">
            <v>28.990537850092306</v>
          </cell>
          <cell r="BW213">
            <v>38.533667944262774</v>
          </cell>
          <cell r="BX213">
            <v>32.47579420564493</v>
          </cell>
          <cell r="BY213">
            <v>51.74262817777632</v>
          </cell>
          <cell r="BZ213">
            <v>1</v>
          </cell>
          <cell r="CA213">
            <v>48.61000061035156</v>
          </cell>
          <cell r="CB213">
            <v>0.17000000178813934</v>
          </cell>
          <cell r="CC213">
            <v>2.619999885559082</v>
          </cell>
          <cell r="CE213">
            <v>32.650001525878906</v>
          </cell>
          <cell r="CF213">
            <v>0.3499999940395355</v>
          </cell>
          <cell r="CG213">
            <v>12.930000305175781</v>
          </cell>
          <cell r="CH213">
            <v>1.5399999618530273</v>
          </cell>
          <cell r="CM213">
            <v>41.37914160450292</v>
          </cell>
          <cell r="CN213">
            <v>39.96344130443498</v>
          </cell>
          <cell r="CO213">
            <v>3.4212896768111847</v>
          </cell>
          <cell r="CP213">
            <v>56.61526901875385</v>
          </cell>
          <cell r="CQ213">
            <v>58.32591385715944</v>
          </cell>
          <cell r="CR213">
            <v>1</v>
          </cell>
          <cell r="CS213">
            <v>41.16999816894531</v>
          </cell>
          <cell r="CT213">
            <v>1.090000033378601</v>
          </cell>
          <cell r="CU213">
            <v>13.270000457763672</v>
          </cell>
          <cell r="CW213">
            <v>19.780000686645508</v>
          </cell>
          <cell r="CX213">
            <v>0.25</v>
          </cell>
          <cell r="CY213">
            <v>8.020000457763672</v>
          </cell>
          <cell r="CZ213">
            <v>9.729999542236328</v>
          </cell>
          <cell r="DA213">
            <v>2.0399999618530273</v>
          </cell>
          <cell r="DB213">
            <v>0.9700000286102295</v>
          </cell>
          <cell r="GL213">
            <v>36.959999084472656</v>
          </cell>
          <cell r="GM213">
            <v>0.7799999713897705</v>
          </cell>
          <cell r="GN213">
            <v>19.40999984741211</v>
          </cell>
          <cell r="GO213">
            <v>28.15999984741211</v>
          </cell>
          <cell r="GP213">
            <v>1.0399999618530273</v>
          </cell>
          <cell r="GQ213">
            <v>4.53000020980835</v>
          </cell>
          <cell r="GR213">
            <v>7.360000133514404</v>
          </cell>
          <cell r="GW213">
            <v>1</v>
          </cell>
        </row>
        <row r="214">
          <cell r="A214">
            <v>329</v>
          </cell>
          <cell r="B214">
            <v>8211</v>
          </cell>
          <cell r="C214">
            <v>15000</v>
          </cell>
          <cell r="D214">
            <v>15</v>
          </cell>
          <cell r="E214">
            <v>850</v>
          </cell>
          <cell r="F214" t="str">
            <v>~QFM-1</v>
          </cell>
          <cell r="G214" t="str">
            <v>Gold</v>
          </cell>
          <cell r="H214" t="str">
            <v>PC</v>
          </cell>
          <cell r="I214" t="str">
            <v>Piston-out</v>
          </cell>
          <cell r="J214">
            <v>423</v>
          </cell>
          <cell r="K214">
            <v>76.81999969482422</v>
          </cell>
          <cell r="L214">
            <v>0.25</v>
          </cell>
          <cell r="M214">
            <v>15.34000015258789</v>
          </cell>
          <cell r="O214">
            <v>1.100000023841858</v>
          </cell>
          <cell r="P214">
            <v>1.100000023841858</v>
          </cell>
          <cell r="Q214">
            <v>0.009999999776482582</v>
          </cell>
          <cell r="R214">
            <v>0.25999999046325684</v>
          </cell>
          <cell r="S214">
            <v>1.149999976158142</v>
          </cell>
          <cell r="T214">
            <v>1.559999942779541</v>
          </cell>
          <cell r="U214">
            <v>3.4800000190734863</v>
          </cell>
          <cell r="V214">
            <v>0.03999999910593033</v>
          </cell>
          <cell r="X214">
            <v>-1</v>
          </cell>
          <cell r="Y214">
            <v>4.230769477652384</v>
          </cell>
          <cell r="Z214">
            <v>0.07496740317594681</v>
          </cell>
          <cell r="AA214">
            <v>5.039999961853027</v>
          </cell>
          <cell r="AB214">
            <v>0.1265625008440111</v>
          </cell>
          <cell r="AC214">
            <v>0.1718750043655746</v>
          </cell>
          <cell r="AD214">
            <v>0.2964202855037507</v>
          </cell>
          <cell r="AS214">
            <v>65.61000061035156</v>
          </cell>
          <cell r="AU214">
            <v>22.110000610351562</v>
          </cell>
          <cell r="AW214">
            <v>0.46000000834465027</v>
          </cell>
          <cell r="AZ214">
            <v>4.260000228881836</v>
          </cell>
          <cell r="BA214">
            <v>7.829999923706055</v>
          </cell>
          <cell r="BB214">
            <v>1.3300000429153442</v>
          </cell>
          <cell r="BE214">
            <v>21.28630464847393</v>
          </cell>
          <cell r="BF214">
            <v>70.80090965452713</v>
          </cell>
          <cell r="BG214">
            <v>7.912785696998938</v>
          </cell>
          <cell r="BH214">
            <v>1</v>
          </cell>
          <cell r="BI214">
            <v>51.650001525878906</v>
          </cell>
          <cell r="BJ214">
            <v>0.699999988079071</v>
          </cell>
          <cell r="BK214">
            <v>6.179999828338623</v>
          </cell>
          <cell r="BM214">
            <v>10.489999771118164</v>
          </cell>
          <cell r="BN214">
            <v>0.09000000357627869</v>
          </cell>
          <cell r="BO214">
            <v>9.489999771118164</v>
          </cell>
          <cell r="BP214">
            <v>18.770000457763672</v>
          </cell>
          <cell r="BQ214">
            <v>2.059999942779541</v>
          </cell>
          <cell r="BU214">
            <v>61.72275863928691</v>
          </cell>
          <cell r="BV214">
            <v>32.87493319088003</v>
          </cell>
          <cell r="BW214">
            <v>46.7377448519371</v>
          </cell>
          <cell r="BX214">
            <v>20.387321957182877</v>
          </cell>
          <cell r="BY214">
            <v>43.756194383151424</v>
          </cell>
          <cell r="BZ214">
            <v>1</v>
          </cell>
          <cell r="CS214">
            <v>42.0099983215332</v>
          </cell>
          <cell r="CT214">
            <v>1.9900000095367432</v>
          </cell>
          <cell r="CU214">
            <v>13.420000076293945</v>
          </cell>
          <cell r="CW214">
            <v>16.649999618530273</v>
          </cell>
          <cell r="CX214">
            <v>0.10999999940395355</v>
          </cell>
          <cell r="CY214">
            <v>8.149999618530273</v>
          </cell>
          <cell r="CZ214">
            <v>9.9399995803833</v>
          </cell>
          <cell r="DA214">
            <v>2.5999999046325684</v>
          </cell>
          <cell r="DB214">
            <v>1.649999976158142</v>
          </cell>
          <cell r="GL214">
            <v>38.13999938964844</v>
          </cell>
          <cell r="GM214">
            <v>1.100000023841858</v>
          </cell>
          <cell r="GN214">
            <v>20.09000015258789</v>
          </cell>
          <cell r="GO214">
            <v>25.190000534057617</v>
          </cell>
          <cell r="GP214">
            <v>0.46000000834465027</v>
          </cell>
          <cell r="GQ214">
            <v>3.809999942779541</v>
          </cell>
          <cell r="GR214">
            <v>10.239999771118164</v>
          </cell>
          <cell r="GW214">
            <v>1</v>
          </cell>
        </row>
        <row r="215">
          <cell r="A215">
            <v>329</v>
          </cell>
          <cell r="B215">
            <v>8212</v>
          </cell>
          <cell r="C215">
            <v>15000</v>
          </cell>
          <cell r="D215">
            <v>15</v>
          </cell>
          <cell r="E215">
            <v>875</v>
          </cell>
          <cell r="F215" t="str">
            <v>~QFM-1</v>
          </cell>
          <cell r="G215" t="str">
            <v>Gold</v>
          </cell>
          <cell r="H215" t="str">
            <v>PC</v>
          </cell>
          <cell r="I215" t="str">
            <v>Piston-out</v>
          </cell>
          <cell r="J215">
            <v>233</v>
          </cell>
          <cell r="K215">
            <v>76.25</v>
          </cell>
          <cell r="L215">
            <v>0.23000000417232513</v>
          </cell>
          <cell r="M215">
            <v>14.829999923706055</v>
          </cell>
          <cell r="O215">
            <v>1.4600000381469727</v>
          </cell>
          <cell r="P215">
            <v>1.4600000381469727</v>
          </cell>
          <cell r="Q215">
            <v>0.019999999552965164</v>
          </cell>
          <cell r="R215">
            <v>0.2199999988079071</v>
          </cell>
          <cell r="S215">
            <v>1.0499999523162842</v>
          </cell>
          <cell r="T215">
            <v>2.0299999713897705</v>
          </cell>
          <cell r="U215">
            <v>3.819999933242798</v>
          </cell>
          <cell r="V215">
            <v>0.09000000357627869</v>
          </cell>
          <cell r="X215">
            <v>-1</v>
          </cell>
          <cell r="Y215">
            <v>6.636363845718795</v>
          </cell>
          <cell r="Z215">
            <v>0.07080242466069323</v>
          </cell>
          <cell r="AA215">
            <v>5.849999904632568</v>
          </cell>
          <cell r="AB215">
            <v>0.12616202194566256</v>
          </cell>
          <cell r="AC215">
            <v>0.19389110882770877</v>
          </cell>
          <cell r="AD215">
            <v>0.21172092546595758</v>
          </cell>
          <cell r="AS215">
            <v>65.55000305175781</v>
          </cell>
          <cell r="AU215">
            <v>21.18000030517578</v>
          </cell>
          <cell r="AW215">
            <v>0.4000000059604645</v>
          </cell>
          <cell r="AZ215">
            <v>3.3399999141693115</v>
          </cell>
          <cell r="BA215">
            <v>8.800000190734863</v>
          </cell>
          <cell r="BB215">
            <v>1.25</v>
          </cell>
          <cell r="BE215">
            <v>16.094101842877286</v>
          </cell>
          <cell r="BF215">
            <v>76.73427599903202</v>
          </cell>
          <cell r="BG215">
            <v>7.171622158090699</v>
          </cell>
          <cell r="BH215">
            <v>1</v>
          </cell>
          <cell r="BI215">
            <v>51.02000045776367</v>
          </cell>
          <cell r="BJ215">
            <v>0.7799999713897705</v>
          </cell>
          <cell r="BK215">
            <v>6.519999980926514</v>
          </cell>
          <cell r="BM215">
            <v>12</v>
          </cell>
          <cell r="BN215">
            <v>0.07000000029802322</v>
          </cell>
          <cell r="BO215">
            <v>9.010000228881836</v>
          </cell>
          <cell r="BP215">
            <v>17.579999923706055</v>
          </cell>
          <cell r="BQ215">
            <v>2.450000047683716</v>
          </cell>
          <cell r="BU215">
            <v>57.23411625464479</v>
          </cell>
          <cell r="BV215">
            <v>31.749088763943266</v>
          </cell>
          <cell r="BW215">
            <v>44.52768586015042</v>
          </cell>
          <cell r="BX215">
            <v>23.72322537590631</v>
          </cell>
          <cell r="BY215">
            <v>45.98706830598152</v>
          </cell>
          <cell r="BZ215">
            <v>1</v>
          </cell>
          <cell r="CS215">
            <v>41.459999084472656</v>
          </cell>
          <cell r="CT215">
            <v>0.7699999809265137</v>
          </cell>
          <cell r="CU215">
            <v>14.289999961853027</v>
          </cell>
          <cell r="CW215">
            <v>19.040000915527344</v>
          </cell>
          <cell r="CX215">
            <v>0.1899999976158142</v>
          </cell>
          <cell r="CY215">
            <v>7.900000095367432</v>
          </cell>
          <cell r="CZ215">
            <v>9.920000076293945</v>
          </cell>
          <cell r="DA215">
            <v>2.5899999141693115</v>
          </cell>
          <cell r="DB215">
            <v>0.9599999785423279</v>
          </cell>
          <cell r="GL215">
            <v>37.849998474121094</v>
          </cell>
          <cell r="GM215">
            <v>1.340000033378601</v>
          </cell>
          <cell r="GN215">
            <v>19.25</v>
          </cell>
          <cell r="GO215">
            <v>25.75</v>
          </cell>
          <cell r="GP215">
            <v>0.44999998807907104</v>
          </cell>
          <cell r="GQ215">
            <v>3.6600000858306885</v>
          </cell>
          <cell r="GR215">
            <v>10.609999656677246</v>
          </cell>
          <cell r="GW215">
            <v>1</v>
          </cell>
        </row>
        <row r="216">
          <cell r="A216">
            <v>330</v>
          </cell>
          <cell r="B216">
            <v>8247</v>
          </cell>
          <cell r="C216">
            <v>3000</v>
          </cell>
          <cell r="D216">
            <v>3</v>
          </cell>
          <cell r="E216">
            <v>875</v>
          </cell>
          <cell r="F216" t="str">
            <v>QFM+2</v>
          </cell>
          <cell r="G216" t="str">
            <v>Au caps</v>
          </cell>
          <cell r="H216" t="str">
            <v>Gas bomb</v>
          </cell>
          <cell r="I216" t="str">
            <v>H2O-from O EPMA</v>
          </cell>
          <cell r="J216">
            <v>336</v>
          </cell>
          <cell r="K216">
            <v>74.69999694824219</v>
          </cell>
          <cell r="L216">
            <v>0.3100000023841858</v>
          </cell>
          <cell r="M216">
            <v>14.899999618530273</v>
          </cell>
          <cell r="O216">
            <v>1.8600000143051147</v>
          </cell>
          <cell r="P216">
            <v>1.8600000143051147</v>
          </cell>
          <cell r="Q216">
            <v>0.05000000074505806</v>
          </cell>
          <cell r="R216">
            <v>0.4099999964237213</v>
          </cell>
          <cell r="S216">
            <v>2.9700000286102295</v>
          </cell>
          <cell r="T216">
            <v>2.369999885559082</v>
          </cell>
          <cell r="U216">
            <v>2.299999952316284</v>
          </cell>
          <cell r="X216">
            <v>2.4000000953674316</v>
          </cell>
          <cell r="Y216">
            <v>4.536585440315143</v>
          </cell>
          <cell r="Z216">
            <v>0.19932886608376896</v>
          </cell>
          <cell r="AA216">
            <v>4.669999837875366</v>
          </cell>
          <cell r="AB216">
            <v>0.1930835782144555</v>
          </cell>
          <cell r="AC216">
            <v>0.2680115352854373</v>
          </cell>
          <cell r="AD216">
            <v>0.2820747014449139</v>
          </cell>
          <cell r="AS216">
            <v>58.29999923706055</v>
          </cell>
          <cell r="AU216">
            <v>26.299999237060547</v>
          </cell>
          <cell r="AW216">
            <v>0.3700000047683716</v>
          </cell>
          <cell r="AZ216">
            <v>8.819999694824219</v>
          </cell>
          <cell r="BA216">
            <v>7.400000095367432</v>
          </cell>
          <cell r="BB216">
            <v>0.49000000953674316</v>
          </cell>
          <cell r="BE216">
            <v>38.6934059616778</v>
          </cell>
          <cell r="BF216">
            <v>58.74711500595138</v>
          </cell>
          <cell r="BG216">
            <v>2.559479032370824</v>
          </cell>
          <cell r="BH216">
            <v>1</v>
          </cell>
          <cell r="BI216">
            <v>52.29999923706055</v>
          </cell>
          <cell r="BJ216">
            <v>0.4300000071525574</v>
          </cell>
          <cell r="BK216">
            <v>3.1500000953674316</v>
          </cell>
          <cell r="BM216">
            <v>9.100000381469727</v>
          </cell>
          <cell r="BN216">
            <v>0.6499999761581421</v>
          </cell>
          <cell r="BO216">
            <v>14.5</v>
          </cell>
          <cell r="BP216">
            <v>19</v>
          </cell>
          <cell r="BQ216">
            <v>0.41999998688697815</v>
          </cell>
          <cell r="BU216">
            <v>73.95931899336259</v>
          </cell>
          <cell r="BV216">
            <v>43.592674291781094</v>
          </cell>
          <cell r="BW216">
            <v>41.05857803302207</v>
          </cell>
          <cell r="BX216">
            <v>15.348747675196828</v>
          </cell>
          <cell r="BY216">
            <v>35.87803669170786</v>
          </cell>
          <cell r="BZ216">
            <v>1</v>
          </cell>
          <cell r="CA216">
            <v>52.5</v>
          </cell>
          <cell r="CB216">
            <v>0.38999998569488525</v>
          </cell>
          <cell r="CC216">
            <v>1.7699999809265137</v>
          </cell>
          <cell r="CE216">
            <v>18</v>
          </cell>
          <cell r="CF216">
            <v>1.0299999713897705</v>
          </cell>
          <cell r="CG216">
            <v>24.200000762939453</v>
          </cell>
          <cell r="CH216">
            <v>1.4900000095367432</v>
          </cell>
          <cell r="CM216">
            <v>70.55694264775131</v>
          </cell>
          <cell r="CN216">
            <v>68.4204501807942</v>
          </cell>
          <cell r="CO216">
            <v>3.0280400294884284</v>
          </cell>
          <cell r="CP216">
            <v>28.55150978971736</v>
          </cell>
          <cell r="CQ216">
            <v>30.065529804461576</v>
          </cell>
          <cell r="CR216">
            <v>1</v>
          </cell>
          <cell r="CS216">
            <v>45.099998474121094</v>
          </cell>
          <cell r="CT216">
            <v>1.7799999713897705</v>
          </cell>
          <cell r="CU216">
            <v>8.279999732971191</v>
          </cell>
          <cell r="CW216">
            <v>15.699999809265137</v>
          </cell>
          <cell r="CX216">
            <v>0.5299999713897705</v>
          </cell>
          <cell r="CY216">
            <v>11.399999618530273</v>
          </cell>
          <cell r="CZ216">
            <v>11.5</v>
          </cell>
          <cell r="DA216">
            <v>1.2799999713897705</v>
          </cell>
          <cell r="DB216">
            <v>0.7400000095367432</v>
          </cell>
          <cell r="DK216">
            <v>0.15000000596046448</v>
          </cell>
          <cell r="DL216">
            <v>26.700000762939453</v>
          </cell>
          <cell r="DM216">
            <v>0.5099999904632568</v>
          </cell>
          <cell r="DN216">
            <v>45.79999923706055</v>
          </cell>
          <cell r="DO216">
            <v>21.600000381469727</v>
          </cell>
          <cell r="DP216">
            <v>0.23999999463558197</v>
          </cell>
          <cell r="DQ216">
            <v>1.2999999523162842</v>
          </cell>
          <cell r="DW216">
            <v>0.3341677191857253</v>
          </cell>
          <cell r="DX216">
            <v>0.0100039229200325</v>
          </cell>
          <cell r="DY216">
            <v>0.5736472850333234</v>
          </cell>
          <cell r="DZ216">
            <v>0.3006263101109218</v>
          </cell>
          <cell r="EA216">
            <v>0.03225006083642481</v>
          </cell>
          <cell r="EB216">
            <v>0</v>
          </cell>
          <cell r="EC216">
            <v>1.2506952980864279</v>
          </cell>
          <cell r="ED216">
            <v>0.267185556463676</v>
          </cell>
          <cell r="EE216">
            <v>0.007998689157413934</v>
          </cell>
          <cell r="EG216">
            <v>0.24036734652387517</v>
          </cell>
          <cell r="EH216">
            <v>0.025785705667693493</v>
          </cell>
          <cell r="EI216">
            <v>0</v>
          </cell>
          <cell r="EJ216">
            <v>0.12430019791523406</v>
          </cell>
          <cell r="EK216">
            <v>0.5747298507959825</v>
          </cell>
          <cell r="EL216">
            <v>1</v>
          </cell>
          <cell r="EM216">
            <v>0.060459232382066005</v>
          </cell>
          <cell r="EN216">
            <v>0.9395407676179339</v>
          </cell>
          <cell r="EO216">
            <v>0</v>
          </cell>
          <cell r="EP216">
            <v>0.04293928007384305</v>
          </cell>
          <cell r="EQ216">
            <v>0</v>
          </cell>
          <cell r="ER216">
            <v>0.04293928007384305</v>
          </cell>
          <cell r="ES216">
            <v>0</v>
          </cell>
          <cell r="ET216">
            <v>4.293928007384305</v>
          </cell>
          <cell r="EU216">
            <v>0.8140988328302068</v>
          </cell>
          <cell r="EW216">
            <v>1</v>
          </cell>
        </row>
        <row r="217">
          <cell r="A217">
            <v>330</v>
          </cell>
          <cell r="B217">
            <v>8248</v>
          </cell>
          <cell r="C217">
            <v>3000</v>
          </cell>
          <cell r="D217">
            <v>3</v>
          </cell>
          <cell r="E217">
            <v>900</v>
          </cell>
          <cell r="F217" t="str">
            <v>QFM+2.7</v>
          </cell>
          <cell r="G217" t="str">
            <v>Au caps</v>
          </cell>
          <cell r="H217" t="str">
            <v>Gas bomb</v>
          </cell>
          <cell r="I217" t="str">
            <v>H2O-from O EPMA</v>
          </cell>
          <cell r="J217">
            <v>336</v>
          </cell>
          <cell r="K217">
            <v>75.69999694824219</v>
          </cell>
          <cell r="L217">
            <v>0.36000001430511475</v>
          </cell>
          <cell r="M217">
            <v>12.600000381469727</v>
          </cell>
          <cell r="O217">
            <v>2.0199999809265137</v>
          </cell>
          <cell r="P217">
            <v>2.0199999809265137</v>
          </cell>
          <cell r="Q217">
            <v>0.18000000715255737</v>
          </cell>
          <cell r="R217">
            <v>0.47999998927116394</v>
          </cell>
          <cell r="S217">
            <v>2.9800000190734863</v>
          </cell>
          <cell r="T217">
            <v>2.5999999046325684</v>
          </cell>
          <cell r="U217">
            <v>2.759999990463257</v>
          </cell>
          <cell r="X217">
            <v>5.5</v>
          </cell>
          <cell r="Y217">
            <v>4.208333387660485</v>
          </cell>
          <cell r="Z217">
            <v>0.23650793086133895</v>
          </cell>
          <cell r="AA217">
            <v>5.359999895095825</v>
          </cell>
          <cell r="AB217">
            <v>0.18956743069597778</v>
          </cell>
          <cell r="AC217">
            <v>0.25699745744856756</v>
          </cell>
          <cell r="AD217">
            <v>0.29753041203964986</v>
          </cell>
          <cell r="AS217">
            <v>59</v>
          </cell>
          <cell r="AU217">
            <v>26.799999237060547</v>
          </cell>
          <cell r="AW217">
            <v>0.4399999976158142</v>
          </cell>
          <cell r="AZ217">
            <v>9.020000457763672</v>
          </cell>
          <cell r="BA217">
            <v>6.96999979019165</v>
          </cell>
          <cell r="BB217">
            <v>0.4699999988079071</v>
          </cell>
          <cell r="BE217">
            <v>40.64412036253043</v>
          </cell>
          <cell r="BF217">
            <v>56.83428005507683</v>
          </cell>
          <cell r="BG217">
            <v>2.5215995823927386</v>
          </cell>
          <cell r="BH217">
            <v>1</v>
          </cell>
          <cell r="BI217">
            <v>51.5</v>
          </cell>
          <cell r="BJ217">
            <v>0.4099999964237213</v>
          </cell>
          <cell r="BK217">
            <v>2.700000047683716</v>
          </cell>
          <cell r="BM217">
            <v>7.900000095367432</v>
          </cell>
          <cell r="BN217">
            <v>0.8199999928474426</v>
          </cell>
          <cell r="BO217">
            <v>15.199999809265137</v>
          </cell>
          <cell r="BP217">
            <v>20.100000381469727</v>
          </cell>
          <cell r="BQ217">
            <v>0.41999998688697815</v>
          </cell>
          <cell r="BU217">
            <v>77.42407453515169</v>
          </cell>
          <cell r="BV217">
            <v>44.60105936741929</v>
          </cell>
          <cell r="BW217">
            <v>42.39381014858661</v>
          </cell>
          <cell r="BX217">
            <v>13.005130483994101</v>
          </cell>
          <cell r="BY217">
            <v>34.202035558287406</v>
          </cell>
          <cell r="BZ217">
            <v>1</v>
          </cell>
          <cell r="CA217">
            <v>54.29999923706055</v>
          </cell>
          <cell r="CB217">
            <v>0.23000000417232513</v>
          </cell>
          <cell r="CC217">
            <v>2.1700000762939453</v>
          </cell>
          <cell r="CE217">
            <v>12.5</v>
          </cell>
          <cell r="CF217">
            <v>1.1100000143051147</v>
          </cell>
          <cell r="CG217">
            <v>27.299999237060547</v>
          </cell>
          <cell r="CH217">
            <v>1.5700000524520874</v>
          </cell>
          <cell r="CM217">
            <v>79.56197376454932</v>
          </cell>
          <cell r="CN217">
            <v>77.02859938094554</v>
          </cell>
          <cell r="CO217">
            <v>3.1841522573345133</v>
          </cell>
          <cell r="CP217">
            <v>19.787248361719946</v>
          </cell>
          <cell r="CQ217">
            <v>21.3793244903872</v>
          </cell>
          <cell r="CR217">
            <v>1</v>
          </cell>
          <cell r="CS217">
            <v>46.099998474121094</v>
          </cell>
          <cell r="CT217">
            <v>2.0299999713897705</v>
          </cell>
          <cell r="CU217">
            <v>8.3100004196167</v>
          </cell>
          <cell r="CW217">
            <v>14</v>
          </cell>
          <cell r="CX217">
            <v>0.49000000953674316</v>
          </cell>
          <cell r="CY217">
            <v>13.699999809265137</v>
          </cell>
          <cell r="CZ217">
            <v>11.399999618530273</v>
          </cell>
          <cell r="DA217">
            <v>1.7100000381469727</v>
          </cell>
          <cell r="DB217">
            <v>0.7200000286102295</v>
          </cell>
          <cell r="DK217">
            <v>0.75</v>
          </cell>
          <cell r="DL217">
            <v>23.5</v>
          </cell>
          <cell r="DM217">
            <v>0.6700000166893005</v>
          </cell>
          <cell r="DN217">
            <v>50.20000076293945</v>
          </cell>
          <cell r="DO217">
            <v>19.200000762939453</v>
          </cell>
          <cell r="DP217">
            <v>0.25</v>
          </cell>
          <cell r="DQ217">
            <v>1.4900000095367432</v>
          </cell>
          <cell r="DW217">
            <v>0.2941176470588235</v>
          </cell>
          <cell r="DX217">
            <v>0.013142409115129474</v>
          </cell>
          <cell r="DY217">
            <v>0.6287575245859149</v>
          </cell>
          <cell r="DZ217">
            <v>0.26722339266443224</v>
          </cell>
          <cell r="EA217">
            <v>0.036963532858763165</v>
          </cell>
          <cell r="EB217">
            <v>0</v>
          </cell>
          <cell r="EC217">
            <v>1.2402045062830633</v>
          </cell>
          <cell r="ED217">
            <v>0.2371525386085755</v>
          </cell>
          <cell r="EE217">
            <v>0.010596969329290488</v>
          </cell>
          <cell r="EG217">
            <v>0.21546720021628543</v>
          </cell>
          <cell r="EH217">
            <v>0.029804385221550416</v>
          </cell>
          <cell r="EI217">
            <v>0</v>
          </cell>
          <cell r="EJ217">
            <v>0.18176795345355856</v>
          </cell>
          <cell r="EK217">
            <v>0.5406781533870251</v>
          </cell>
          <cell r="EL217">
            <v>1</v>
          </cell>
          <cell r="EM217">
            <v>0.0550878464534455</v>
          </cell>
          <cell r="EN217">
            <v>0.9449121535465544</v>
          </cell>
          <cell r="EO217">
            <v>0</v>
          </cell>
          <cell r="EP217">
            <v>0.05224416735741682</v>
          </cell>
          <cell r="EQ217">
            <v>0</v>
          </cell>
          <cell r="ER217">
            <v>0.05224416735741682</v>
          </cell>
          <cell r="ES217">
            <v>0</v>
          </cell>
          <cell r="ET217">
            <v>5.2244167357416815</v>
          </cell>
          <cell r="EU217">
            <v>0.7235470216361907</v>
          </cell>
          <cell r="EW217">
            <v>1</v>
          </cell>
        </row>
        <row r="218">
          <cell r="A218">
            <v>330</v>
          </cell>
          <cell r="B218">
            <v>8250</v>
          </cell>
          <cell r="C218">
            <v>5000</v>
          </cell>
          <cell r="D218">
            <v>5</v>
          </cell>
          <cell r="E218">
            <v>900</v>
          </cell>
          <cell r="F218" t="str">
            <v>QFM+1.6</v>
          </cell>
          <cell r="G218" t="str">
            <v>Au caps</v>
          </cell>
          <cell r="H218" t="str">
            <v>Gas bomb</v>
          </cell>
          <cell r="I218" t="str">
            <v>H2O-from O EPMA</v>
          </cell>
          <cell r="J218">
            <v>336</v>
          </cell>
          <cell r="K218">
            <v>75</v>
          </cell>
          <cell r="L218">
            <v>0.4099999964237213</v>
          </cell>
          <cell r="M218">
            <v>13.199999809265137</v>
          </cell>
          <cell r="O218">
            <v>2.4200000762939453</v>
          </cell>
          <cell r="P218">
            <v>2.4200000762939453</v>
          </cell>
          <cell r="Q218">
            <v>0.10999999940395355</v>
          </cell>
          <cell r="R218">
            <v>0.6399999856948853</v>
          </cell>
          <cell r="S218">
            <v>2.0299999713897705</v>
          </cell>
          <cell r="T218">
            <v>1.8799999952316284</v>
          </cell>
          <cell r="U218">
            <v>3.880000114440918</v>
          </cell>
          <cell r="X218">
            <v>3.9000000953674316</v>
          </cell>
          <cell r="Y218">
            <v>3.7812502037268176</v>
          </cell>
          <cell r="Z218">
            <v>0.15378787884261216</v>
          </cell>
          <cell r="AA218">
            <v>5.760000109672546</v>
          </cell>
          <cell r="AB218">
            <v>0.20975056551426155</v>
          </cell>
          <cell r="AC218">
            <v>0.27437642054355</v>
          </cell>
          <cell r="AD218">
            <v>0.32036962839652844</v>
          </cell>
          <cell r="AS218">
            <v>58.599998474121094</v>
          </cell>
          <cell r="AU218">
            <v>25.200000762939453</v>
          </cell>
          <cell r="AW218">
            <v>0.6399999856948853</v>
          </cell>
          <cell r="AZ218">
            <v>8.710000038146973</v>
          </cell>
          <cell r="BA218">
            <v>6.840000152587891</v>
          </cell>
          <cell r="BB218">
            <v>1.0099999904632568</v>
          </cell>
          <cell r="BE218">
            <v>39.07522546072489</v>
          </cell>
          <cell r="BF218">
            <v>55.52977014019197</v>
          </cell>
          <cell r="BG218">
            <v>5.395004399083142</v>
          </cell>
          <cell r="BH218">
            <v>1</v>
          </cell>
          <cell r="BI218">
            <v>48.900001525878906</v>
          </cell>
          <cell r="BJ218">
            <v>0.6299999952316284</v>
          </cell>
          <cell r="BK218">
            <v>3.299999952316284</v>
          </cell>
          <cell r="BM218">
            <v>11.199999809265137</v>
          </cell>
          <cell r="BN218">
            <v>0.46000000834465027</v>
          </cell>
          <cell r="BO218">
            <v>14.399999618530273</v>
          </cell>
          <cell r="BP218">
            <v>17.5</v>
          </cell>
          <cell r="BQ218">
            <v>0.5400000214576721</v>
          </cell>
          <cell r="BU218">
            <v>69.62059367168996</v>
          </cell>
          <cell r="BV218">
            <v>43.29207270895621</v>
          </cell>
          <cell r="BW218">
            <v>37.81714514945279</v>
          </cell>
          <cell r="BX218">
            <v>18.89078214159099</v>
          </cell>
          <cell r="BY218">
            <v>37.79935471631738</v>
          </cell>
          <cell r="BZ218">
            <v>1</v>
          </cell>
          <cell r="CA218">
            <v>51.900001525878906</v>
          </cell>
          <cell r="CB218">
            <v>0.2800000011920929</v>
          </cell>
          <cell r="CC218">
            <v>2.3499999046325684</v>
          </cell>
          <cell r="CE218">
            <v>21.100000381469727</v>
          </cell>
          <cell r="CF218">
            <v>0.949999988079071</v>
          </cell>
          <cell r="CG218">
            <v>21.100000381469727</v>
          </cell>
          <cell r="CH218">
            <v>1.8300000429153442</v>
          </cell>
          <cell r="CM218">
            <v>64.06027104136948</v>
          </cell>
          <cell r="CN218">
            <v>61.600218109680675</v>
          </cell>
          <cell r="CO218">
            <v>3.8402162396411366</v>
          </cell>
          <cell r="CP218">
            <v>34.559565650678195</v>
          </cell>
          <cell r="CQ218">
            <v>36.47967377049876</v>
          </cell>
          <cell r="CR218">
            <v>1</v>
          </cell>
          <cell r="CS218">
            <v>46.099998474121094</v>
          </cell>
          <cell r="CT218">
            <v>2</v>
          </cell>
          <cell r="CU218">
            <v>8.069999694824219</v>
          </cell>
          <cell r="CW218">
            <v>15.199999809265137</v>
          </cell>
          <cell r="CX218">
            <v>0.38999998569488525</v>
          </cell>
          <cell r="CY218">
            <v>13.300000190734863</v>
          </cell>
          <cell r="CZ218">
            <v>11.5</v>
          </cell>
          <cell r="DA218">
            <v>1.7100000381469727</v>
          </cell>
          <cell r="DB218">
            <v>0.7099999785423279</v>
          </cell>
          <cell r="DK218">
            <v>0.20999999344348907</v>
          </cell>
          <cell r="DL218">
            <v>28.299999237060547</v>
          </cell>
          <cell r="DM218">
            <v>0.6899999976158142</v>
          </cell>
          <cell r="DN218">
            <v>43</v>
          </cell>
          <cell r="DO218">
            <v>23.100000381469727</v>
          </cell>
          <cell r="DP218">
            <v>0.1899999976158142</v>
          </cell>
          <cell r="DQ218">
            <v>1.350000023841858</v>
          </cell>
          <cell r="DW218">
            <v>0.35419273137747864</v>
          </cell>
          <cell r="DX218">
            <v>0.01353471945107521</v>
          </cell>
          <cell r="DY218">
            <v>0.5385771543086172</v>
          </cell>
          <cell r="DZ218">
            <v>0.32150313683326</v>
          </cell>
          <cell r="EA218">
            <v>0.03349044961155688</v>
          </cell>
          <cell r="EB218">
            <v>0</v>
          </cell>
          <cell r="EC218">
            <v>1.2612981915819879</v>
          </cell>
          <cell r="ED218">
            <v>0.2808160145962242</v>
          </cell>
          <cell r="EE218">
            <v>0.01073078479094562</v>
          </cell>
          <cell r="EG218">
            <v>0.25489859493892836</v>
          </cell>
          <cell r="EH218">
            <v>0.02655236472633911</v>
          </cell>
          <cell r="EI218">
            <v>0</v>
          </cell>
          <cell r="EJ218">
            <v>0.09430718601660604</v>
          </cell>
          <cell r="EK218">
            <v>0.587593649869885</v>
          </cell>
          <cell r="EL218">
            <v>1</v>
          </cell>
          <cell r="EM218">
            <v>0.10216100623846149</v>
          </cell>
          <cell r="EN218">
            <v>0.8978389937615385</v>
          </cell>
          <cell r="EO218">
            <v>0</v>
          </cell>
          <cell r="EP218">
            <v>0.04323461212037043</v>
          </cell>
          <cell r="EQ218">
            <v>0</v>
          </cell>
          <cell r="ER218">
            <v>0.04323461212037043</v>
          </cell>
          <cell r="ES218">
            <v>0</v>
          </cell>
          <cell r="ET218">
            <v>4.323461212037043</v>
          </cell>
          <cell r="EU218">
            <v>0.8638752870654789</v>
          </cell>
          <cell r="EW218">
            <v>1</v>
          </cell>
        </row>
        <row r="219">
          <cell r="A219">
            <v>330</v>
          </cell>
          <cell r="B219">
            <v>8252</v>
          </cell>
          <cell r="C219">
            <v>7000</v>
          </cell>
          <cell r="D219">
            <v>7</v>
          </cell>
          <cell r="E219">
            <v>900</v>
          </cell>
          <cell r="F219" t="str">
            <v>ND</v>
          </cell>
          <cell r="G219" t="str">
            <v>AgPd?</v>
          </cell>
          <cell r="H219" t="str">
            <v>PC</v>
          </cell>
          <cell r="I219" t="str">
            <v>Crystalliz. exp.</v>
          </cell>
          <cell r="J219">
            <v>336</v>
          </cell>
          <cell r="K219">
            <v>73.5999984741211</v>
          </cell>
          <cell r="L219">
            <v>0.4699999988079071</v>
          </cell>
          <cell r="M219">
            <v>14.5</v>
          </cell>
          <cell r="O219">
            <v>1.7200000286102295</v>
          </cell>
          <cell r="P219">
            <v>1.7200000286102295</v>
          </cell>
          <cell r="Q219">
            <v>0.09000000357627869</v>
          </cell>
          <cell r="R219">
            <v>0.5</v>
          </cell>
          <cell r="S219">
            <v>2.7799999713897705</v>
          </cell>
          <cell r="T219">
            <v>2.2699999809265137</v>
          </cell>
          <cell r="U219">
            <v>3.7899999618530273</v>
          </cell>
          <cell r="X219">
            <v>2.5</v>
          </cell>
          <cell r="Y219">
            <v>3.440000057220459</v>
          </cell>
          <cell r="Z219">
            <v>0.1917241359579152</v>
          </cell>
          <cell r="AA219">
            <v>6.059999942779541</v>
          </cell>
          <cell r="AB219">
            <v>0.1642512100246835</v>
          </cell>
          <cell r="AC219">
            <v>0.20772947277215187</v>
          </cell>
          <cell r="AD219">
            <v>0.3413035716588539</v>
          </cell>
          <cell r="AS219">
            <v>56.599998474121094</v>
          </cell>
          <cell r="AU219">
            <v>26.899999618530273</v>
          </cell>
          <cell r="AW219">
            <v>0.5</v>
          </cell>
          <cell r="AZ219">
            <v>10.350000381469727</v>
          </cell>
          <cell r="BA219">
            <v>4.650000095367432</v>
          </cell>
          <cell r="BB219">
            <v>0.6299999952316284</v>
          </cell>
          <cell r="BE219">
            <v>53.03659105365641</v>
          </cell>
          <cell r="BF219">
            <v>43.1195903810199</v>
          </cell>
          <cell r="BG219">
            <v>3.8438185653236943</v>
          </cell>
          <cell r="BH219">
            <v>1</v>
          </cell>
          <cell r="BI219">
            <v>52.5</v>
          </cell>
          <cell r="BJ219">
            <v>0.5699999928474426</v>
          </cell>
          <cell r="BK219">
            <v>2.809999942779541</v>
          </cell>
          <cell r="BM219">
            <v>12.100000381469727</v>
          </cell>
          <cell r="BN219">
            <v>0.6700000166893005</v>
          </cell>
          <cell r="BO219">
            <v>16.100000381469727</v>
          </cell>
          <cell r="BP219">
            <v>14.100000381469727</v>
          </cell>
          <cell r="BQ219">
            <v>0.23000000417232513</v>
          </cell>
          <cell r="BU219">
            <v>70.34111733113166</v>
          </cell>
          <cell r="BV219">
            <v>48.75321122541869</v>
          </cell>
          <cell r="BW219">
            <v>30.690308776426797</v>
          </cell>
          <cell r="BX219">
            <v>20.55647999815451</v>
          </cell>
          <cell r="BY219">
            <v>35.90163438636791</v>
          </cell>
          <cell r="BZ219">
            <v>1</v>
          </cell>
          <cell r="CA219">
            <v>53</v>
          </cell>
          <cell r="CB219">
            <v>0.44999998807907104</v>
          </cell>
          <cell r="CC219">
            <v>2.2100000381469727</v>
          </cell>
          <cell r="CE219">
            <v>20.899999618530273</v>
          </cell>
          <cell r="CF219">
            <v>0.7799999713897705</v>
          </cell>
          <cell r="CG219">
            <v>22</v>
          </cell>
          <cell r="CH219">
            <v>1.6399999856948853</v>
          </cell>
          <cell r="CM219">
            <v>65.2324904611186</v>
          </cell>
          <cell r="CN219">
            <v>63.029396280185985</v>
          </cell>
          <cell r="CO219">
            <v>3.37729583120204</v>
          </cell>
          <cell r="CP219">
            <v>33.59330788861199</v>
          </cell>
          <cell r="CQ219">
            <v>35.281955804213005</v>
          </cell>
          <cell r="CR219">
            <v>1</v>
          </cell>
          <cell r="CS219">
            <v>45.900001525878906</v>
          </cell>
          <cell r="CT219">
            <v>2.180000066757202</v>
          </cell>
          <cell r="CU219">
            <v>9.880000114440918</v>
          </cell>
          <cell r="CW219">
            <v>11</v>
          </cell>
          <cell r="CX219">
            <v>0.30000001192092896</v>
          </cell>
          <cell r="CY219">
            <v>14.800000190734863</v>
          </cell>
          <cell r="CZ219">
            <v>11.100000381469727</v>
          </cell>
          <cell r="DA219">
            <v>1.7300000190734863</v>
          </cell>
          <cell r="DB219">
            <v>0.9100000262260437</v>
          </cell>
        </row>
        <row r="220">
          <cell r="A220">
            <v>330</v>
          </cell>
          <cell r="B220">
            <v>8256</v>
          </cell>
          <cell r="C220">
            <v>10000</v>
          </cell>
          <cell r="D220">
            <v>10</v>
          </cell>
          <cell r="E220">
            <v>910</v>
          </cell>
          <cell r="F220" t="str">
            <v>ND</v>
          </cell>
          <cell r="G220" t="str">
            <v>AgPd?</v>
          </cell>
          <cell r="H220" t="str">
            <v>PC</v>
          </cell>
          <cell r="I220" t="str">
            <v>Crystalliz. exp.</v>
          </cell>
          <cell r="J220">
            <v>384</v>
          </cell>
          <cell r="K220">
            <v>72.69999694824219</v>
          </cell>
          <cell r="L220">
            <v>0.41999998688697815</v>
          </cell>
          <cell r="M220">
            <v>15.100000381469727</v>
          </cell>
          <cell r="O220">
            <v>2.119999885559082</v>
          </cell>
          <cell r="P220">
            <v>2.119999885559082</v>
          </cell>
          <cell r="Q220">
            <v>0.1599999964237213</v>
          </cell>
          <cell r="R220">
            <v>0.699999988079071</v>
          </cell>
          <cell r="S220">
            <v>3.0399999618530273</v>
          </cell>
          <cell r="T220">
            <v>1.909999966621399</v>
          </cell>
          <cell r="U220">
            <v>3.690000057220459</v>
          </cell>
          <cell r="X220">
            <v>3.799999952316284</v>
          </cell>
          <cell r="Y220">
            <v>3.028571316660665</v>
          </cell>
          <cell r="Z220">
            <v>0.20132449569892893</v>
          </cell>
          <cell r="AA220">
            <v>5.600000023841858</v>
          </cell>
          <cell r="AB220">
            <v>0.20902612259952114</v>
          </cell>
          <cell r="AC220">
            <v>0.2517814621581609</v>
          </cell>
          <cell r="AD220">
            <v>0.3704912419093912</v>
          </cell>
          <cell r="AS220">
            <v>58.79999923706055</v>
          </cell>
          <cell r="AU220">
            <v>25</v>
          </cell>
          <cell r="AW220">
            <v>1.0399999618530273</v>
          </cell>
          <cell r="AZ220">
            <v>9.930000305175781</v>
          </cell>
          <cell r="BA220">
            <v>4.659999847412109</v>
          </cell>
          <cell r="BB220">
            <v>0.44999998807907104</v>
          </cell>
          <cell r="BE220">
            <v>52.543557428393385</v>
          </cell>
          <cell r="BF220">
            <v>44.62133324071717</v>
          </cell>
          <cell r="BG220">
            <v>2.835109330889445</v>
          </cell>
          <cell r="BH220">
            <v>1</v>
          </cell>
          <cell r="BI220">
            <v>51.29999923706055</v>
          </cell>
          <cell r="BJ220">
            <v>0.8299999833106995</v>
          </cell>
          <cell r="BK220">
            <v>5.739999771118164</v>
          </cell>
          <cell r="BM220">
            <v>11.199999809265137</v>
          </cell>
          <cell r="BN220">
            <v>0.6000000238418579</v>
          </cell>
          <cell r="BO220">
            <v>12.800000190734863</v>
          </cell>
          <cell r="BP220">
            <v>17.5</v>
          </cell>
          <cell r="BQ220">
            <v>0.6399999856948853</v>
          </cell>
          <cell r="BU220">
            <v>67.07352719970548</v>
          </cell>
          <cell r="BV220">
            <v>40.426448638920945</v>
          </cell>
          <cell r="BW220">
            <v>39.728160532612556</v>
          </cell>
          <cell r="BX220">
            <v>19.84539082846651</v>
          </cell>
          <cell r="BY220">
            <v>39.70947109477279</v>
          </cell>
          <cell r="BZ220">
            <v>1</v>
          </cell>
          <cell r="CA220">
            <v>49.900001525878906</v>
          </cell>
          <cell r="CB220">
            <v>0.5799999833106995</v>
          </cell>
          <cell r="CC220">
            <v>4.5</v>
          </cell>
          <cell r="CE220">
            <v>22.700000762939453</v>
          </cell>
          <cell r="CF220">
            <v>0.7599999904632568</v>
          </cell>
          <cell r="CG220">
            <v>19.799999237060547</v>
          </cell>
          <cell r="CH220">
            <v>1.940000057220459</v>
          </cell>
          <cell r="CM220">
            <v>60.8568269059214</v>
          </cell>
          <cell r="CN220">
            <v>58.355709821189926</v>
          </cell>
          <cell r="CO220">
            <v>4.109838142888973</v>
          </cell>
          <cell r="CP220">
            <v>37.534452035921106</v>
          </cell>
          <cell r="CQ220">
            <v>39.589371107365594</v>
          </cell>
          <cell r="CR220">
            <v>1</v>
          </cell>
          <cell r="CS220">
            <v>43.900001525878906</v>
          </cell>
          <cell r="CT220">
            <v>2.3499999046325684</v>
          </cell>
          <cell r="CU220">
            <v>12.539999961853027</v>
          </cell>
          <cell r="CW220">
            <v>14</v>
          </cell>
          <cell r="CX220">
            <v>0.3700000047683716</v>
          </cell>
          <cell r="CY220">
            <v>12.699999809265137</v>
          </cell>
          <cell r="CZ220">
            <v>9.800000190734863</v>
          </cell>
          <cell r="DA220">
            <v>1.7300000190734863</v>
          </cell>
          <cell r="DB220">
            <v>1.090000033378601</v>
          </cell>
        </row>
        <row r="221">
          <cell r="A221">
            <v>330</v>
          </cell>
          <cell r="B221">
            <v>8257</v>
          </cell>
          <cell r="C221">
            <v>10000</v>
          </cell>
          <cell r="D221">
            <v>10</v>
          </cell>
          <cell r="E221">
            <v>925</v>
          </cell>
          <cell r="F221" t="str">
            <v>QFM-0.5</v>
          </cell>
          <cell r="G221" t="str">
            <v>Au caps</v>
          </cell>
          <cell r="H221" t="str">
            <v>PC</v>
          </cell>
          <cell r="I221" t="str">
            <v>H2O-from O EPMA</v>
          </cell>
          <cell r="J221">
            <v>336</v>
          </cell>
          <cell r="K221">
            <v>72.5</v>
          </cell>
          <cell r="L221">
            <v>0.4099999964237213</v>
          </cell>
          <cell r="M221">
            <v>15.300000190734863</v>
          </cell>
          <cell r="O221">
            <v>2.6500000953674316</v>
          </cell>
          <cell r="P221">
            <v>2.6500000953674316</v>
          </cell>
          <cell r="Q221">
            <v>0.07999999821186066</v>
          </cell>
          <cell r="R221">
            <v>0.6399999856948853</v>
          </cell>
          <cell r="S221">
            <v>3.2899999618530273</v>
          </cell>
          <cell r="T221">
            <v>2.1700000762939453</v>
          </cell>
          <cell r="U221">
            <v>2.6500000953674316</v>
          </cell>
          <cell r="X221">
            <v>5.5</v>
          </cell>
          <cell r="Y221">
            <v>4.140625241561798</v>
          </cell>
          <cell r="Z221">
            <v>0.21503267456462744</v>
          </cell>
          <cell r="AA221">
            <v>4.820000171661377</v>
          </cell>
          <cell r="AB221">
            <v>0.24229346142358849</v>
          </cell>
          <cell r="AC221">
            <v>0.3267570915891705</v>
          </cell>
          <cell r="AD221">
            <v>0.30093156414279726</v>
          </cell>
          <cell r="AS221">
            <v>56.5</v>
          </cell>
          <cell r="AU221">
            <v>27.700000762939453</v>
          </cell>
          <cell r="AW221">
            <v>0.5400000214576721</v>
          </cell>
          <cell r="AZ221">
            <v>10.210000038146973</v>
          </cell>
          <cell r="BA221">
            <v>5.880000114440918</v>
          </cell>
          <cell r="BB221">
            <v>0.3499999940395355</v>
          </cell>
          <cell r="BE221">
            <v>48.008036468242864</v>
          </cell>
          <cell r="BF221">
            <v>50.03247225362821</v>
          </cell>
          <cell r="BG221">
            <v>1.9594912781289295</v>
          </cell>
          <cell r="BH221">
            <v>1</v>
          </cell>
          <cell r="BI221">
            <v>50.099998474121094</v>
          </cell>
          <cell r="BJ221">
            <v>0.6100000143051147</v>
          </cell>
          <cell r="BK221">
            <v>4.28000020980835</v>
          </cell>
          <cell r="BM221">
            <v>13.199999809265137</v>
          </cell>
          <cell r="BN221">
            <v>0.5</v>
          </cell>
          <cell r="BO221">
            <v>12.399999618530273</v>
          </cell>
          <cell r="BP221">
            <v>17.299999237060547</v>
          </cell>
          <cell r="BQ221">
            <v>0.5299999713897705</v>
          </cell>
          <cell r="BU221">
            <v>62.60857061297333</v>
          </cell>
          <cell r="BV221">
            <v>38.460654290920026</v>
          </cell>
          <cell r="BW221">
            <v>38.569665599504255</v>
          </cell>
          <cell r="BX221">
            <v>22.969680109575716</v>
          </cell>
          <cell r="BY221">
            <v>42.25451290932784</v>
          </cell>
          <cell r="BZ221">
            <v>1</v>
          </cell>
          <cell r="CA221">
            <v>50.29999923706055</v>
          </cell>
          <cell r="CB221">
            <v>0.3199999928474426</v>
          </cell>
          <cell r="CC221">
            <v>3.609999895095825</v>
          </cell>
          <cell r="CE221">
            <v>24.299999237060547</v>
          </cell>
          <cell r="CF221">
            <v>0.7300000190734863</v>
          </cell>
          <cell r="CG221">
            <v>18.700000762939453</v>
          </cell>
          <cell r="CH221">
            <v>1.6299999952316284</v>
          </cell>
          <cell r="CM221">
            <v>57.835601004342216</v>
          </cell>
          <cell r="CN221">
            <v>55.81312955283466</v>
          </cell>
          <cell r="CO221">
            <v>3.4969316759684212</v>
          </cell>
          <cell r="CP221">
            <v>40.68993877119692</v>
          </cell>
          <cell r="CQ221">
            <v>42.438404609181134</v>
          </cell>
          <cell r="CR221">
            <v>1</v>
          </cell>
          <cell r="CS221">
            <v>43.79999923706055</v>
          </cell>
          <cell r="CT221">
            <v>2.3499999046325684</v>
          </cell>
          <cell r="CU221">
            <v>11.710000038146973</v>
          </cell>
          <cell r="CW221">
            <v>14.5</v>
          </cell>
          <cell r="CX221">
            <v>0.30000001192092896</v>
          </cell>
          <cell r="CY221">
            <v>12.199999809265137</v>
          </cell>
          <cell r="CZ221">
            <v>10.5</v>
          </cell>
          <cell r="DA221">
            <v>2.119999885559082</v>
          </cell>
          <cell r="DB221">
            <v>0.7699999809265137</v>
          </cell>
          <cell r="DK221">
            <v>0.05999999865889549</v>
          </cell>
          <cell r="DL221">
            <v>49.79999923706055</v>
          </cell>
          <cell r="DM221">
            <v>0.2800000011920929</v>
          </cell>
          <cell r="DN221">
            <v>4.5</v>
          </cell>
          <cell r="DO221">
            <v>39</v>
          </cell>
          <cell r="DP221">
            <v>0.6700000166893005</v>
          </cell>
          <cell r="DQ221">
            <v>2.9000000953674316</v>
          </cell>
          <cell r="DW221">
            <v>0.6232790893249129</v>
          </cell>
          <cell r="DX221">
            <v>0.005492349964536934</v>
          </cell>
          <cell r="DY221">
            <v>0.056362725450901804</v>
          </cell>
          <cell r="DZ221">
            <v>0.5427974947807933</v>
          </cell>
          <cell r="EA221">
            <v>0.07194244840901591</v>
          </cell>
          <cell r="EB221">
            <v>0</v>
          </cell>
          <cell r="EC221">
            <v>1.299874107930161</v>
          </cell>
          <cell r="ED221">
            <v>0.4794918873469862</v>
          </cell>
          <cell r="EE221">
            <v>0.0042252937657806045</v>
          </cell>
          <cell r="EG221">
            <v>0.41757697262322613</v>
          </cell>
          <cell r="EH221">
            <v>0.05534570461102007</v>
          </cell>
          <cell r="EI221">
            <v>0</v>
          </cell>
          <cell r="EJ221">
            <v>-0.2965390684597531</v>
          </cell>
          <cell r="EK221">
            <v>0.7574761827359662</v>
          </cell>
          <cell r="EL221">
            <v>1</v>
          </cell>
          <cell r="EM221">
            <v>-0.014454651581863105</v>
          </cell>
          <cell r="EN221">
            <v>1.014454651581863</v>
          </cell>
          <cell r="EO221">
            <v>0</v>
          </cell>
          <cell r="EP221">
            <v>0.06809081481758068</v>
          </cell>
          <cell r="EQ221">
            <v>0</v>
          </cell>
          <cell r="ER221">
            <v>0.06809081481758068</v>
          </cell>
          <cell r="ES221">
            <v>0</v>
          </cell>
          <cell r="ET221">
            <v>6.809081481758068</v>
          </cell>
          <cell r="EU221">
            <v>1.5074136548645867</v>
          </cell>
          <cell r="EW221">
            <v>1</v>
          </cell>
        </row>
        <row r="222">
          <cell r="A222">
            <v>330</v>
          </cell>
          <cell r="B222">
            <v>8263</v>
          </cell>
          <cell r="C222">
            <v>12500</v>
          </cell>
          <cell r="D222">
            <v>12.5</v>
          </cell>
          <cell r="E222">
            <v>930</v>
          </cell>
          <cell r="F222" t="str">
            <v>QFM-0.2</v>
          </cell>
          <cell r="G222" t="str">
            <v>Au caps</v>
          </cell>
          <cell r="H222" t="str">
            <v>PC</v>
          </cell>
          <cell r="I222" t="str">
            <v>H2O-from O EPMA</v>
          </cell>
          <cell r="J222">
            <v>336</v>
          </cell>
          <cell r="K222">
            <v>74.30000305175781</v>
          </cell>
          <cell r="L222">
            <v>0.4000000059604645</v>
          </cell>
          <cell r="M222">
            <v>14.800000190734863</v>
          </cell>
          <cell r="O222">
            <v>1.7999999523162842</v>
          </cell>
          <cell r="P222">
            <v>1.7999999523162842</v>
          </cell>
          <cell r="Q222">
            <v>0.05999999865889549</v>
          </cell>
          <cell r="R222">
            <v>0.44999998807907104</v>
          </cell>
          <cell r="S222">
            <v>2.240000009536743</v>
          </cell>
          <cell r="T222">
            <v>2.809999942779541</v>
          </cell>
          <cell r="U222">
            <v>3.0899999141693115</v>
          </cell>
          <cell r="X222">
            <v>4.900000095367432</v>
          </cell>
          <cell r="Y222">
            <v>4</v>
          </cell>
          <cell r="Z222">
            <v>0.15135135004518677</v>
          </cell>
          <cell r="AA222">
            <v>5.8999998569488525</v>
          </cell>
          <cell r="AB222">
            <v>0.1656441715099342</v>
          </cell>
          <cell r="AC222">
            <v>0.22085889534657896</v>
          </cell>
          <cell r="AD222">
            <v>0.3082500321764125</v>
          </cell>
          <cell r="AS222">
            <v>59.5</v>
          </cell>
          <cell r="AU222">
            <v>26.399999618530273</v>
          </cell>
          <cell r="AW222">
            <v>0.3100000023841858</v>
          </cell>
          <cell r="AZ222">
            <v>8.100000381469727</v>
          </cell>
          <cell r="BA222">
            <v>6.820000171661377</v>
          </cell>
          <cell r="BB222">
            <v>0.4099999964237213</v>
          </cell>
          <cell r="BE222">
            <v>38.70089096001975</v>
          </cell>
          <cell r="BF222">
            <v>58.966688406191736</v>
          </cell>
          <cell r="BG222">
            <v>2.332420633788516</v>
          </cell>
          <cell r="BH222">
            <v>1</v>
          </cell>
          <cell r="BI222">
            <v>50.20000076293945</v>
          </cell>
          <cell r="BJ222">
            <v>0.8700000047683716</v>
          </cell>
          <cell r="BK222">
            <v>6.010000228881836</v>
          </cell>
          <cell r="BM222">
            <v>10.699999809265137</v>
          </cell>
          <cell r="BN222">
            <v>0.4099999964237213</v>
          </cell>
          <cell r="BO222">
            <v>11.5</v>
          </cell>
          <cell r="BP222">
            <v>18.899999618530273</v>
          </cell>
          <cell r="BQ222">
            <v>0.9900000095367432</v>
          </cell>
          <cell r="BU222">
            <v>65.70294698531683</v>
          </cell>
          <cell r="BV222">
            <v>36.99148289424302</v>
          </cell>
          <cell r="BW222">
            <v>43.69889846415899</v>
          </cell>
          <cell r="BX222">
            <v>19.30961864159799</v>
          </cell>
          <cell r="BY222">
            <v>41.159067873677486</v>
          </cell>
          <cell r="BZ222">
            <v>1</v>
          </cell>
          <cell r="CA222">
            <v>51.29999923706055</v>
          </cell>
          <cell r="CB222">
            <v>0.27000001072883606</v>
          </cell>
          <cell r="CC222">
            <v>3.4100000858306885</v>
          </cell>
          <cell r="CE222">
            <v>23.899999618530273</v>
          </cell>
          <cell r="CF222">
            <v>0.8199999928474426</v>
          </cell>
          <cell r="CG222">
            <v>19.799999237060547</v>
          </cell>
          <cell r="CH222">
            <v>1.2899999618530273</v>
          </cell>
          <cell r="CM222">
            <v>59.62308189575997</v>
          </cell>
          <cell r="CN222">
            <v>58.00351804994438</v>
          </cell>
          <cell r="CO222">
            <v>2.716337019691624</v>
          </cell>
          <cell r="CP222">
            <v>39.280144930364</v>
          </cell>
          <cell r="CQ222">
            <v>40.638313440209814</v>
          </cell>
          <cell r="CR222">
            <v>1</v>
          </cell>
          <cell r="CS222">
            <v>45.5</v>
          </cell>
          <cell r="CT222">
            <v>2.119999885559082</v>
          </cell>
          <cell r="CU222">
            <v>8.680000305175781</v>
          </cell>
          <cell r="CW222">
            <v>14.899999618530273</v>
          </cell>
          <cell r="CX222">
            <v>0.3700000047683716</v>
          </cell>
          <cell r="CY222">
            <v>12.600000381469727</v>
          </cell>
          <cell r="CZ222">
            <v>11.300000190734863</v>
          </cell>
          <cell r="DA222">
            <v>1.6200000047683716</v>
          </cell>
          <cell r="DB222">
            <v>0.6899999976158142</v>
          </cell>
          <cell r="GL222">
            <v>38.599998474121094</v>
          </cell>
          <cell r="GM222">
            <v>1.5700000524520874</v>
          </cell>
          <cell r="GN222">
            <v>20.200000762939453</v>
          </cell>
          <cell r="GO222">
            <v>22.299999237060547</v>
          </cell>
          <cell r="GP222">
            <v>1.940000057220459</v>
          </cell>
          <cell r="GQ222">
            <v>6.650000095367432</v>
          </cell>
          <cell r="GR222">
            <v>7.949999809265137</v>
          </cell>
          <cell r="GW222">
            <v>1</v>
          </cell>
        </row>
        <row r="223">
          <cell r="A223">
            <v>330</v>
          </cell>
          <cell r="B223">
            <v>8265</v>
          </cell>
          <cell r="C223">
            <v>15000</v>
          </cell>
          <cell r="D223">
            <v>15</v>
          </cell>
          <cell r="E223">
            <v>950</v>
          </cell>
          <cell r="F223" t="str">
            <v>ND</v>
          </cell>
          <cell r="G223" t="str">
            <v>Au caps</v>
          </cell>
          <cell r="H223" t="str">
            <v>PC</v>
          </cell>
          <cell r="I223" t="str">
            <v>H2O-from O EPMA</v>
          </cell>
          <cell r="J223">
            <v>336</v>
          </cell>
          <cell r="K223">
            <v>73.69999694824219</v>
          </cell>
          <cell r="L223">
            <v>0.33000001311302185</v>
          </cell>
          <cell r="M223">
            <v>15.5</v>
          </cell>
          <cell r="O223">
            <v>1.3600000143051147</v>
          </cell>
          <cell r="P223">
            <v>1.3600000143051147</v>
          </cell>
          <cell r="Q223">
            <v>0.03999999910593033</v>
          </cell>
          <cell r="R223">
            <v>0.4399999976158142</v>
          </cell>
          <cell r="S223">
            <v>1.649999976158142</v>
          </cell>
          <cell r="T223">
            <v>3.9200000762939453</v>
          </cell>
          <cell r="U223">
            <v>2.9100000858306885</v>
          </cell>
          <cell r="X223">
            <v>5.5</v>
          </cell>
          <cell r="Y223">
            <v>3.090909140169128</v>
          </cell>
          <cell r="Z223">
            <v>0.10645161136504143</v>
          </cell>
          <cell r="AA223">
            <v>6.830000162124634</v>
          </cell>
          <cell r="AB223">
            <v>0.12977983571040175</v>
          </cell>
          <cell r="AC223">
            <v>0.15758980149215632</v>
          </cell>
          <cell r="AD223">
            <v>0.36575207067971965</v>
          </cell>
          <cell r="AS223">
            <v>58.20000076293945</v>
          </cell>
          <cell r="AU223">
            <v>27</v>
          </cell>
          <cell r="AW223">
            <v>0.3199999928474426</v>
          </cell>
          <cell r="AZ223">
            <v>7.960000038146973</v>
          </cell>
          <cell r="BA223">
            <v>6.650000095367432</v>
          </cell>
          <cell r="BB223">
            <v>0.3700000047683716</v>
          </cell>
          <cell r="BE223">
            <v>38.95374912668939</v>
          </cell>
          <cell r="BF223">
            <v>58.890368703911946</v>
          </cell>
          <cell r="BG223">
            <v>2.155882169398666</v>
          </cell>
          <cell r="BH223">
            <v>1</v>
          </cell>
          <cell r="BI223">
            <v>51.29999923706055</v>
          </cell>
          <cell r="BJ223">
            <v>0.6499999761581421</v>
          </cell>
          <cell r="BK223">
            <v>6.550000190734863</v>
          </cell>
          <cell r="BM223">
            <v>9.699999809265137</v>
          </cell>
          <cell r="BN223">
            <v>0.2800000011920929</v>
          </cell>
          <cell r="BO223">
            <v>12</v>
          </cell>
          <cell r="BP223">
            <v>18.600000381469727</v>
          </cell>
          <cell r="BQ223">
            <v>1.3700000047683716</v>
          </cell>
          <cell r="BU223">
            <v>68.79948845559144</v>
          </cell>
          <cell r="BV223">
            <v>38.946409276918594</v>
          </cell>
          <cell r="BW223">
            <v>43.39142608297496</v>
          </cell>
          <cell r="BX223">
            <v>17.66216464010644</v>
          </cell>
          <cell r="BY223">
            <v>39.35787768159392</v>
          </cell>
          <cell r="BZ223">
            <v>1</v>
          </cell>
          <cell r="CA223">
            <v>51.79999923706055</v>
          </cell>
          <cell r="CB223">
            <v>0.3700000047683716</v>
          </cell>
          <cell r="CC223">
            <v>4.03000020980835</v>
          </cell>
          <cell r="CE223">
            <v>19.600000381469727</v>
          </cell>
          <cell r="CF223">
            <v>0.3100000023841858</v>
          </cell>
          <cell r="CG223">
            <v>22.299999237060547</v>
          </cell>
          <cell r="CH223">
            <v>1.649999976158142</v>
          </cell>
          <cell r="CM223">
            <v>66.97463568367841</v>
          </cell>
          <cell r="CN223">
            <v>64.67105110509125</v>
          </cell>
          <cell r="CO223">
            <v>3.4394880316587186</v>
          </cell>
          <cell r="CP223">
            <v>31.889460863250026</v>
          </cell>
          <cell r="CQ223">
            <v>33.609204879079385</v>
          </cell>
          <cell r="CR223">
            <v>1</v>
          </cell>
          <cell r="CS223">
            <v>47.400001525878906</v>
          </cell>
          <cell r="CT223">
            <v>1.7599999904632568</v>
          </cell>
          <cell r="CU223">
            <v>11.119999885559082</v>
          </cell>
          <cell r="CW223">
            <v>10.600000381469727</v>
          </cell>
          <cell r="CX223">
            <v>0.23000000417232513</v>
          </cell>
          <cell r="CY223">
            <v>13.5</v>
          </cell>
          <cell r="CZ223">
            <v>9.800000190734863</v>
          </cell>
          <cell r="DA223">
            <v>2.569999933242798</v>
          </cell>
          <cell r="DB223">
            <v>0.75</v>
          </cell>
          <cell r="GL223">
            <v>38.900001525878906</v>
          </cell>
          <cell r="GM223">
            <v>1.0499999523162842</v>
          </cell>
          <cell r="GN223">
            <v>21.299999237060547</v>
          </cell>
          <cell r="GO223">
            <v>22</v>
          </cell>
          <cell r="GP223">
            <v>0.8199999928474426</v>
          </cell>
          <cell r="GQ223">
            <v>8.779999732971191</v>
          </cell>
          <cell r="GR223">
            <v>6.940000057220459</v>
          </cell>
          <cell r="GW223">
            <v>1</v>
          </cell>
        </row>
        <row r="224">
          <cell r="A224">
            <v>330</v>
          </cell>
          <cell r="B224">
            <v>8266</v>
          </cell>
          <cell r="C224">
            <v>15000</v>
          </cell>
          <cell r="D224">
            <v>15</v>
          </cell>
          <cell r="E224">
            <v>950</v>
          </cell>
          <cell r="F224" t="str">
            <v>ND</v>
          </cell>
          <cell r="G224" t="str">
            <v>AgPd?</v>
          </cell>
          <cell r="H224" t="str">
            <v>PC</v>
          </cell>
          <cell r="I224" t="str">
            <v>Crystalliz. exp.</v>
          </cell>
          <cell r="J224">
            <v>288</v>
          </cell>
          <cell r="K224">
            <v>71.5</v>
          </cell>
          <cell r="L224">
            <v>0.6399999856948853</v>
          </cell>
          <cell r="M224">
            <v>15.199999809265137</v>
          </cell>
          <cell r="O224">
            <v>2.299999952316284</v>
          </cell>
          <cell r="P224">
            <v>2.299999952316284</v>
          </cell>
          <cell r="Q224">
            <v>0.03999999910593033</v>
          </cell>
          <cell r="R224">
            <v>1.2400000095367432</v>
          </cell>
          <cell r="S224">
            <v>3.380000114440918</v>
          </cell>
          <cell r="T224">
            <v>2.119999885559082</v>
          </cell>
          <cell r="U224">
            <v>3.3299999237060547</v>
          </cell>
          <cell r="X224">
            <v>-1</v>
          </cell>
          <cell r="Y224">
            <v>1.8548386569573905</v>
          </cell>
          <cell r="Z224">
            <v>0.2223684313719954</v>
          </cell>
          <cell r="AA224">
            <v>5.449999809265137</v>
          </cell>
          <cell r="AB224">
            <v>0.265850950672229</v>
          </cell>
          <cell r="AC224">
            <v>0.25583982323396803</v>
          </cell>
          <cell r="AD224">
            <v>0.49004714500190827</v>
          </cell>
          <cell r="AS224">
            <v>57.900001525878906</v>
          </cell>
          <cell r="AU224">
            <v>26.100000381469727</v>
          </cell>
          <cell r="AW224">
            <v>0.5</v>
          </cell>
          <cell r="AZ224">
            <v>8.649999618530273</v>
          </cell>
          <cell r="BA224">
            <v>5.880000114440918</v>
          </cell>
          <cell r="BB224">
            <v>0.550000011920929</v>
          </cell>
          <cell r="BE224">
            <v>43.368385227892816</v>
          </cell>
          <cell r="BF224">
            <v>53.34834203557735</v>
          </cell>
          <cell r="BG224">
            <v>3.283272736529831</v>
          </cell>
          <cell r="BH224">
            <v>1</v>
          </cell>
          <cell r="BI224">
            <v>49.900001525878906</v>
          </cell>
          <cell r="BJ224">
            <v>0.8500000238418579</v>
          </cell>
          <cell r="BK224">
            <v>8.970000267028809</v>
          </cell>
          <cell r="BM224">
            <v>9.300000190734863</v>
          </cell>
          <cell r="BN224">
            <v>0.4399999976158142</v>
          </cell>
          <cell r="BO224">
            <v>11.100000381469727</v>
          </cell>
          <cell r="BP224">
            <v>17.5</v>
          </cell>
          <cell r="BQ224">
            <v>1.2000000476837158</v>
          </cell>
          <cell r="BU224">
            <v>68.02480033007447</v>
          </cell>
          <cell r="BV224">
            <v>38.41297929268931</v>
          </cell>
          <cell r="BW224">
            <v>43.53091944952535</v>
          </cell>
          <cell r="BX224">
            <v>18.056101257785354</v>
          </cell>
          <cell r="BY224">
            <v>39.82156098254803</v>
          </cell>
          <cell r="BZ224">
            <v>1</v>
          </cell>
          <cell r="CA224">
            <v>48.900001525878906</v>
          </cell>
          <cell r="CB224">
            <v>1.440000057220459</v>
          </cell>
          <cell r="CC224">
            <v>7.710000038146973</v>
          </cell>
          <cell r="CE224">
            <v>20.600000381469727</v>
          </cell>
          <cell r="CF224">
            <v>0.7099999785423279</v>
          </cell>
          <cell r="CG224">
            <v>18.600000381469727</v>
          </cell>
          <cell r="CH224">
            <v>1.7000000476837158</v>
          </cell>
          <cell r="CM224">
            <v>61.67677995620223</v>
          </cell>
          <cell r="CN224">
            <v>59.27499568445134</v>
          </cell>
          <cell r="CO224">
            <v>3.894146668254157</v>
          </cell>
          <cell r="CP224">
            <v>36.8308576472945</v>
          </cell>
          <cell r="CQ224">
            <v>38.77793098142158</v>
          </cell>
          <cell r="CR224">
            <v>1</v>
          </cell>
          <cell r="CS224">
            <v>42.900001525878906</v>
          </cell>
          <cell r="CT224">
            <v>2.4700000286102295</v>
          </cell>
          <cell r="CU224">
            <v>15.479999542236328</v>
          </cell>
          <cell r="CW224">
            <v>12.199999809265137</v>
          </cell>
          <cell r="CX224">
            <v>0.2800000011920929</v>
          </cell>
          <cell r="CY224">
            <v>11.300000190734863</v>
          </cell>
          <cell r="CZ224">
            <v>10</v>
          </cell>
          <cell r="DA224">
            <v>2.069999933242798</v>
          </cell>
          <cell r="DB224">
            <v>1.4600000381469727</v>
          </cell>
          <cell r="GL224">
            <v>39.70000076293945</v>
          </cell>
          <cell r="GM224">
            <v>1.3799999952316284</v>
          </cell>
          <cell r="GN224">
            <v>21.100000381469727</v>
          </cell>
          <cell r="GO224">
            <v>19.5</v>
          </cell>
          <cell r="GP224">
            <v>1.2999999523162842</v>
          </cell>
          <cell r="GQ224">
            <v>9.079999923706055</v>
          </cell>
          <cell r="GR224">
            <v>7.820000171661377</v>
          </cell>
          <cell r="GW224">
            <v>1</v>
          </cell>
        </row>
        <row r="225">
          <cell r="A225">
            <v>332</v>
          </cell>
          <cell r="B225">
            <v>8311</v>
          </cell>
          <cell r="C225">
            <v>10000</v>
          </cell>
          <cell r="D225">
            <v>10</v>
          </cell>
          <cell r="E225">
            <v>875</v>
          </cell>
          <cell r="F225" t="str">
            <v>&gt;NiNiO</v>
          </cell>
          <cell r="G225" t="str">
            <v>Au caps</v>
          </cell>
          <cell r="H225" t="str">
            <v>1/2" PC</v>
          </cell>
          <cell r="I225" t="str">
            <v>Piston out, no P corr.</v>
          </cell>
          <cell r="J225">
            <v>458</v>
          </cell>
          <cell r="K225">
            <v>70.23999786376953</v>
          </cell>
          <cell r="L225">
            <v>0.07000000029802322</v>
          </cell>
          <cell r="M225">
            <v>14.329999923706055</v>
          </cell>
          <cell r="O225">
            <v>1.159999966621399</v>
          </cell>
          <cell r="P225">
            <v>1.159999966621399</v>
          </cell>
          <cell r="Q225">
            <v>0.029999999329447746</v>
          </cell>
          <cell r="R225">
            <v>0.11999999731779099</v>
          </cell>
          <cell r="S225">
            <v>1.100000023841858</v>
          </cell>
          <cell r="T225">
            <v>1.850000023841858</v>
          </cell>
          <cell r="U225">
            <v>3.7699999809265137</v>
          </cell>
          <cell r="V225">
            <v>0.029999999329447746</v>
          </cell>
          <cell r="X225">
            <v>-1</v>
          </cell>
          <cell r="Y225">
            <v>9.666666604578493</v>
          </cell>
          <cell r="Z225">
            <v>0.07676203975564108</v>
          </cell>
          <cell r="AA225">
            <v>5.620000004768372</v>
          </cell>
          <cell r="AB225">
            <v>0.10144927301493994</v>
          </cell>
          <cell r="AC225">
            <v>0.16811593795393573</v>
          </cell>
          <cell r="AD225">
            <v>0.1556834769446327</v>
          </cell>
          <cell r="CA225">
            <v>49.34000015258789</v>
          </cell>
          <cell r="CB225">
            <v>0.07000000029802322</v>
          </cell>
          <cell r="CC225">
            <v>1.850000023841858</v>
          </cell>
          <cell r="CE225">
            <v>32.720001220703125</v>
          </cell>
          <cell r="CF225">
            <v>0.8299999833106995</v>
          </cell>
          <cell r="CG225">
            <v>11.699999809265137</v>
          </cell>
          <cell r="CH225">
            <v>1.7400000095367432</v>
          </cell>
          <cell r="CI225">
            <v>0.14000000059604645</v>
          </cell>
          <cell r="CM225">
            <v>38.926169927953694</v>
          </cell>
          <cell r="CN225">
            <v>37.37111436369591</v>
          </cell>
          <cell r="CO225">
            <v>3.9948845908445407</v>
          </cell>
          <cell r="CP225">
            <v>58.63400104545954</v>
          </cell>
          <cell r="CQ225">
            <v>60.63144334088181</v>
          </cell>
          <cell r="CR225">
            <v>1</v>
          </cell>
          <cell r="CS225">
            <v>42.91999816894531</v>
          </cell>
          <cell r="CT225">
            <v>0.699999988079071</v>
          </cell>
          <cell r="CU225">
            <v>9.680000305175781</v>
          </cell>
          <cell r="CW225">
            <v>20.6299991607666</v>
          </cell>
          <cell r="CX225">
            <v>0.38999998569488525</v>
          </cell>
          <cell r="CY225">
            <v>8.380000114440918</v>
          </cell>
          <cell r="CZ225">
            <v>11.109999656677246</v>
          </cell>
          <cell r="DA225">
            <v>1.4600000381469727</v>
          </cell>
          <cell r="DB225">
            <v>1.0499999523162842</v>
          </cell>
          <cell r="DD225">
            <v>0.05000000074505806</v>
          </cell>
          <cell r="GL225">
            <v>37.16999816894531</v>
          </cell>
          <cell r="GM225">
            <v>0.5</v>
          </cell>
          <cell r="GN225">
            <v>20.290000915527344</v>
          </cell>
          <cell r="GO225">
            <v>28.229999542236328</v>
          </cell>
          <cell r="GP225">
            <v>2.3399999141693115</v>
          </cell>
          <cell r="GQ225">
            <v>3.309999942779541</v>
          </cell>
          <cell r="GR225">
            <v>7.039999961853027</v>
          </cell>
          <cell r="GV225">
            <v>0.009999999776482582</v>
          </cell>
          <cell r="GW225">
            <v>1</v>
          </cell>
        </row>
        <row r="226">
          <cell r="A226">
            <v>332</v>
          </cell>
          <cell r="B226">
            <v>8312</v>
          </cell>
          <cell r="C226">
            <v>10000</v>
          </cell>
          <cell r="D226">
            <v>10</v>
          </cell>
          <cell r="E226">
            <v>900</v>
          </cell>
          <cell r="F226" t="str">
            <v>&gt;NiNiO</v>
          </cell>
          <cell r="G226" t="str">
            <v>Au caps</v>
          </cell>
          <cell r="H226" t="str">
            <v>1/2" PC</v>
          </cell>
          <cell r="I226" t="str">
            <v>Piston out, no P corr.</v>
          </cell>
          <cell r="J226">
            <v>196</v>
          </cell>
          <cell r="K226">
            <v>70.13999938964844</v>
          </cell>
          <cell r="L226">
            <v>0.07000000029802322</v>
          </cell>
          <cell r="M226">
            <v>14.220000267028809</v>
          </cell>
          <cell r="O226">
            <v>1.1799999475479126</v>
          </cell>
          <cell r="P226">
            <v>1.1799999475479126</v>
          </cell>
          <cell r="Q226">
            <v>0.03999999910593033</v>
          </cell>
          <cell r="R226">
            <v>0.11999999731779099</v>
          </cell>
          <cell r="S226">
            <v>0.9800000190734863</v>
          </cell>
          <cell r="T226">
            <v>2.2300000190734863</v>
          </cell>
          <cell r="U226">
            <v>4.289999961853027</v>
          </cell>
          <cell r="V226">
            <v>0.029999999329447746</v>
          </cell>
          <cell r="X226">
            <v>-1</v>
          </cell>
          <cell r="Y226">
            <v>9.833333116024727</v>
          </cell>
          <cell r="Z226">
            <v>0.06891701833126983</v>
          </cell>
          <cell r="AA226">
            <v>6.519999980926514</v>
          </cell>
          <cell r="AB226">
            <v>0.09079283603955017</v>
          </cell>
          <cell r="AC226">
            <v>0.1508951353894509</v>
          </cell>
          <cell r="AD226">
            <v>0.15344968411827772</v>
          </cell>
          <cell r="CA226">
            <v>49.29999923706055</v>
          </cell>
          <cell r="CB226">
            <v>0.11999999731779099</v>
          </cell>
          <cell r="CC226">
            <v>2.1700000762939453</v>
          </cell>
          <cell r="CE226">
            <v>33.130001068115234</v>
          </cell>
          <cell r="CF226">
            <v>0.7599999904632568</v>
          </cell>
          <cell r="CG226">
            <v>12.09000015258789</v>
          </cell>
          <cell r="CH226">
            <v>1.3899999856948853</v>
          </cell>
          <cell r="CI226">
            <v>0.10000000149011612</v>
          </cell>
          <cell r="CM226">
            <v>39.41073392876932</v>
          </cell>
          <cell r="CN226">
            <v>38.16764230870667</v>
          </cell>
          <cell r="CO226">
            <v>3.154195560806872</v>
          </cell>
          <cell r="CP226">
            <v>58.67816213048645</v>
          </cell>
          <cell r="CQ226">
            <v>60.25525991088988</v>
          </cell>
          <cell r="CR226">
            <v>1</v>
          </cell>
          <cell r="CS226">
            <v>43.15999984741211</v>
          </cell>
          <cell r="CT226">
            <v>0.6800000071525574</v>
          </cell>
          <cell r="CU226">
            <v>9.25</v>
          </cell>
          <cell r="CW226">
            <v>20.399999618530273</v>
          </cell>
          <cell r="CX226">
            <v>0.44999998807907104</v>
          </cell>
          <cell r="CY226">
            <v>8.220000267028809</v>
          </cell>
          <cell r="CZ226">
            <v>11.479999542236328</v>
          </cell>
          <cell r="DA226">
            <v>1.25</v>
          </cell>
          <cell r="DB226">
            <v>1.0099999904632568</v>
          </cell>
          <cell r="DD226">
            <v>0.029999999329447746</v>
          </cell>
          <cell r="GL226">
            <v>37.59000015258789</v>
          </cell>
          <cell r="GM226">
            <v>0.550000011920929</v>
          </cell>
          <cell r="GN226">
            <v>20.6200008392334</v>
          </cell>
          <cell r="GO226">
            <v>28.510000228881836</v>
          </cell>
          <cell r="GP226">
            <v>1.909999966621399</v>
          </cell>
          <cell r="GQ226">
            <v>3.7100000381469727</v>
          </cell>
          <cell r="GR226">
            <v>6.860000133514404</v>
          </cell>
          <cell r="GV226">
            <v>0.009999999776482582</v>
          </cell>
          <cell r="GW226">
            <v>1</v>
          </cell>
        </row>
        <row r="227">
          <cell r="A227">
            <v>332</v>
          </cell>
          <cell r="B227">
            <v>8313</v>
          </cell>
          <cell r="C227">
            <v>10000</v>
          </cell>
          <cell r="D227">
            <v>10</v>
          </cell>
          <cell r="E227">
            <v>925</v>
          </cell>
          <cell r="F227" t="str">
            <v>&gt;NiNiO</v>
          </cell>
          <cell r="G227" t="str">
            <v>Au caps</v>
          </cell>
          <cell r="H227" t="str">
            <v>1/2" PC</v>
          </cell>
          <cell r="I227" t="str">
            <v>Piston out, no P corr.</v>
          </cell>
          <cell r="J227">
            <v>309</v>
          </cell>
          <cell r="K227">
            <v>70.04000091552734</v>
          </cell>
          <cell r="L227">
            <v>0.12999999523162842</v>
          </cell>
          <cell r="M227">
            <v>14.40999984741211</v>
          </cell>
          <cell r="O227">
            <v>1.3300000429153442</v>
          </cell>
          <cell r="P227">
            <v>1.3300000429153442</v>
          </cell>
          <cell r="Q227">
            <v>0.029999999329447746</v>
          </cell>
          <cell r="R227">
            <v>0.1599999964237213</v>
          </cell>
          <cell r="S227">
            <v>1.0499999523162842</v>
          </cell>
          <cell r="T227">
            <v>1.9199999570846558</v>
          </cell>
          <cell r="U227">
            <v>4.300000190734863</v>
          </cell>
          <cell r="V227">
            <v>0.019999999552965164</v>
          </cell>
          <cell r="X227">
            <v>-1</v>
          </cell>
          <cell r="Y227">
            <v>8.312500454019766</v>
          </cell>
          <cell r="Z227">
            <v>0.07286606269498702</v>
          </cell>
          <cell r="AA227">
            <v>6.220000147819519</v>
          </cell>
          <cell r="AB227">
            <v>0.1070038907723342</v>
          </cell>
          <cell r="AC227">
            <v>0.17250324392086658</v>
          </cell>
          <cell r="AD227">
            <v>0.1765673421509609</v>
          </cell>
          <cell r="CA227">
            <v>49.529998779296875</v>
          </cell>
          <cell r="CB227">
            <v>0.14000000059604645</v>
          </cell>
          <cell r="CC227">
            <v>2.2899999618530273</v>
          </cell>
          <cell r="CE227">
            <v>32.2400016784668</v>
          </cell>
          <cell r="CF227">
            <v>0.6200000047683716</v>
          </cell>
          <cell r="CG227">
            <v>13.199999809265137</v>
          </cell>
          <cell r="CH227">
            <v>1.2599999904632568</v>
          </cell>
          <cell r="CI227">
            <v>0.05999999865889549</v>
          </cell>
          <cell r="CM227">
            <v>42.189229905850645</v>
          </cell>
          <cell r="CN227">
            <v>41.00233677426859</v>
          </cell>
          <cell r="CO227">
            <v>2.813260953638462</v>
          </cell>
          <cell r="CP227">
            <v>56.18440227209295</v>
          </cell>
          <cell r="CQ227">
            <v>57.591032748912184</v>
          </cell>
          <cell r="CR227">
            <v>1</v>
          </cell>
          <cell r="CS227">
            <v>43.099998474121094</v>
          </cell>
          <cell r="CT227">
            <v>0.8100000023841858</v>
          </cell>
          <cell r="CU227">
            <v>9.8100004196167</v>
          </cell>
          <cell r="CW227">
            <v>20.6200008392334</v>
          </cell>
          <cell r="CX227">
            <v>0.44999998807907104</v>
          </cell>
          <cell r="CY227">
            <v>8.029999732971191</v>
          </cell>
          <cell r="CZ227">
            <v>11.470000267028809</v>
          </cell>
          <cell r="DA227">
            <v>1.2599999904632568</v>
          </cell>
          <cell r="DB227">
            <v>1.0700000524520874</v>
          </cell>
          <cell r="DD227">
            <v>0.03999999910593033</v>
          </cell>
          <cell r="GL227">
            <v>36.900001525878906</v>
          </cell>
          <cell r="GM227">
            <v>0.6800000071525574</v>
          </cell>
          <cell r="GN227">
            <v>20.25</v>
          </cell>
          <cell r="GO227">
            <v>28.549999237060547</v>
          </cell>
          <cell r="GP227">
            <v>1.6100000143051147</v>
          </cell>
          <cell r="GQ227">
            <v>3.950000047683716</v>
          </cell>
          <cell r="GR227">
            <v>6.579999923706055</v>
          </cell>
          <cell r="GV227">
            <v>0.029999999329447746</v>
          </cell>
          <cell r="GW227">
            <v>1</v>
          </cell>
        </row>
        <row r="228">
          <cell r="A228">
            <v>332</v>
          </cell>
          <cell r="B228">
            <v>8314</v>
          </cell>
          <cell r="C228">
            <v>10000</v>
          </cell>
          <cell r="D228">
            <v>10</v>
          </cell>
          <cell r="E228">
            <v>950</v>
          </cell>
          <cell r="F228" t="str">
            <v>&gt;NiNiO</v>
          </cell>
          <cell r="G228" t="str">
            <v>Au caps</v>
          </cell>
          <cell r="H228" t="str">
            <v>1/2" PC</v>
          </cell>
          <cell r="I228" t="str">
            <v>Piston out, no P corr.</v>
          </cell>
          <cell r="J228">
            <v>161</v>
          </cell>
          <cell r="K228">
            <v>70.91999816894531</v>
          </cell>
          <cell r="L228">
            <v>0.18000000715255737</v>
          </cell>
          <cell r="M228">
            <v>14.270000457763672</v>
          </cell>
          <cell r="O228">
            <v>1.5399999618530273</v>
          </cell>
          <cell r="P228">
            <v>1.5399999618530273</v>
          </cell>
          <cell r="Q228">
            <v>0.019999999552965164</v>
          </cell>
          <cell r="R228">
            <v>0.1899999976158142</v>
          </cell>
          <cell r="S228">
            <v>0.9599999785423279</v>
          </cell>
          <cell r="T228">
            <v>1.7799999713897705</v>
          </cell>
          <cell r="U228">
            <v>4.329999923706055</v>
          </cell>
          <cell r="V228">
            <v>0.03999999910593033</v>
          </cell>
          <cell r="X228">
            <v>-1</v>
          </cell>
          <cell r="Y228">
            <v>8.105263058828845</v>
          </cell>
          <cell r="Z228">
            <v>0.06727399773978526</v>
          </cell>
          <cell r="AA228">
            <v>6.109999895095825</v>
          </cell>
          <cell r="AB228">
            <v>0.12244897912636939</v>
          </cell>
          <cell r="AC228">
            <v>0.19642857020671964</v>
          </cell>
          <cell r="AD228">
            <v>0.18026803686275392</v>
          </cell>
          <cell r="CA228">
            <v>49.2400016784668</v>
          </cell>
          <cell r="CB228">
            <v>0.23000000417232513</v>
          </cell>
          <cell r="CC228">
            <v>2.799999952316284</v>
          </cell>
          <cell r="CE228">
            <v>31.040000915527344</v>
          </cell>
          <cell r="CF228">
            <v>0.5</v>
          </cell>
          <cell r="CG228">
            <v>13.979999542236328</v>
          </cell>
          <cell r="CH228">
            <v>0.9599999785423279</v>
          </cell>
          <cell r="CI228">
            <v>0.07999999821186066</v>
          </cell>
          <cell r="CM228">
            <v>44.53027737476039</v>
          </cell>
          <cell r="CN228">
            <v>43.57256006502709</v>
          </cell>
          <cell r="CO228">
            <v>2.150710406928947</v>
          </cell>
          <cell r="CP228">
            <v>54.27672952804397</v>
          </cell>
          <cell r="CQ228">
            <v>55.35208473150845</v>
          </cell>
          <cell r="CR228">
            <v>1</v>
          </cell>
          <cell r="CS228">
            <v>41.63999938964844</v>
          </cell>
          <cell r="CT228">
            <v>0.8999999761581421</v>
          </cell>
          <cell r="CU228">
            <v>9.90999984741211</v>
          </cell>
          <cell r="CW228">
            <v>20.860000610351562</v>
          </cell>
          <cell r="CX228">
            <v>0.4699999988079071</v>
          </cell>
          <cell r="CY228">
            <v>7.849999904632568</v>
          </cell>
          <cell r="CZ228">
            <v>11.510000228881836</v>
          </cell>
          <cell r="DA228">
            <v>1.2200000286102295</v>
          </cell>
          <cell r="DB228">
            <v>1.2100000381469727</v>
          </cell>
          <cell r="DD228">
            <v>0.009999999776482582</v>
          </cell>
          <cell r="GL228">
            <v>37.189998626708984</v>
          </cell>
          <cell r="GM228">
            <v>0.7599999904632568</v>
          </cell>
          <cell r="GN228">
            <v>20.18000030517578</v>
          </cell>
          <cell r="GO228">
            <v>29.350000381469727</v>
          </cell>
          <cell r="GP228">
            <v>1.3899999856948853</v>
          </cell>
          <cell r="GQ228">
            <v>4.429999828338623</v>
          </cell>
          <cell r="GR228">
            <v>5.789999961853027</v>
          </cell>
          <cell r="GV228">
            <v>0.019999999552965164</v>
          </cell>
          <cell r="GW228">
            <v>1</v>
          </cell>
        </row>
        <row r="229">
          <cell r="A229">
            <v>343</v>
          </cell>
          <cell r="B229">
            <v>8453</v>
          </cell>
          <cell r="C229">
            <v>2000</v>
          </cell>
          <cell r="D229">
            <v>2</v>
          </cell>
          <cell r="E229">
            <v>810</v>
          </cell>
          <cell r="F229" t="str">
            <v>Ni-NiO</v>
          </cell>
          <cell r="G229" t="str">
            <v>Ag75Pd25</v>
          </cell>
          <cell r="H229" t="str">
            <v>Cold-seal</v>
          </cell>
          <cell r="J229">
            <v>240</v>
          </cell>
          <cell r="K229">
            <v>70.93000030517578</v>
          </cell>
          <cell r="M229">
            <v>11.829999923706055</v>
          </cell>
          <cell r="O229">
            <v>0.14000000059604645</v>
          </cell>
          <cell r="P229">
            <v>0.14000000059604645</v>
          </cell>
          <cell r="R229">
            <v>0.5899999737739563</v>
          </cell>
          <cell r="S229">
            <v>0.9900000095367432</v>
          </cell>
          <cell r="T229">
            <v>2.069999933242798</v>
          </cell>
          <cell r="U229">
            <v>5.590000152587891</v>
          </cell>
          <cell r="X229">
            <v>-1</v>
          </cell>
          <cell r="Y229">
            <v>0.23728814715114535</v>
          </cell>
          <cell r="Z229">
            <v>0.08368554656985999</v>
          </cell>
          <cell r="AA229">
            <v>7.6600000858306885</v>
          </cell>
          <cell r="AB229">
            <v>0.07866507381838948</v>
          </cell>
          <cell r="AC229">
            <v>0.016686531536532268</v>
          </cell>
          <cell r="AD229">
            <v>0.8825145833011733</v>
          </cell>
          <cell r="AS229">
            <v>55.849998474121094</v>
          </cell>
          <cell r="AU229">
            <v>27.700000762939453</v>
          </cell>
          <cell r="AW229">
            <v>0.029999999329447746</v>
          </cell>
          <cell r="AY229">
            <v>0.009999999776482582</v>
          </cell>
          <cell r="AZ229">
            <v>11.399999618530273</v>
          </cell>
          <cell r="BA229">
            <v>2.7699999809265137</v>
          </cell>
          <cell r="BB229">
            <v>2.0999999046325684</v>
          </cell>
          <cell r="BE229">
            <v>60.27594134574079</v>
          </cell>
          <cell r="BF229">
            <v>26.503629974012853</v>
          </cell>
          <cell r="BG229">
            <v>13.220428680246357</v>
          </cell>
          <cell r="BH229">
            <v>1</v>
          </cell>
          <cell r="BI229">
            <v>60.13999938964844</v>
          </cell>
          <cell r="BK229">
            <v>0.12999999523162842</v>
          </cell>
          <cell r="BM229">
            <v>0.3199999928474426</v>
          </cell>
          <cell r="BO229">
            <v>25.260000228881836</v>
          </cell>
          <cell r="BP229">
            <v>11.729999542236328</v>
          </cell>
          <cell r="BQ229">
            <v>0.15000000596046448</v>
          </cell>
          <cell r="BR229">
            <v>0.3799999952316284</v>
          </cell>
          <cell r="BU229">
            <v>99.29428895541501</v>
          </cell>
          <cell r="BV229">
            <v>74.5770947782245</v>
          </cell>
          <cell r="BW229">
            <v>24.89286588102664</v>
          </cell>
          <cell r="BX229">
            <v>0.530039340748852</v>
          </cell>
          <cell r="BY229">
            <v>12.976472281262172</v>
          </cell>
          <cell r="BZ229">
            <v>1</v>
          </cell>
          <cell r="CA229">
            <v>60.84000015258789</v>
          </cell>
          <cell r="CC229">
            <v>0.5699999928474426</v>
          </cell>
          <cell r="CE229">
            <v>0.5099999904632568</v>
          </cell>
          <cell r="CG229">
            <v>38.16999816894531</v>
          </cell>
          <cell r="CH229">
            <v>0.5299999713897705</v>
          </cell>
          <cell r="CI229">
            <v>0.07999999821186066</v>
          </cell>
          <cell r="CJ229">
            <v>0.18000000715255737</v>
          </cell>
          <cell r="CM229">
            <v>99.25596958265628</v>
          </cell>
          <cell r="CN229">
            <v>98.28234696279816</v>
          </cell>
          <cell r="CO229">
            <v>0.9809209702468591</v>
          </cell>
          <cell r="CP229">
            <v>0.7367320669549836</v>
          </cell>
          <cell r="CQ229">
            <v>1.2271925520784133</v>
          </cell>
          <cell r="CR229">
            <v>1</v>
          </cell>
          <cell r="CS229">
            <v>60.099998474121094</v>
          </cell>
          <cell r="CU229">
            <v>1.149999976158142</v>
          </cell>
          <cell r="CW229">
            <v>0.36000001430511475</v>
          </cell>
          <cell r="CY229">
            <v>25.610000610351562</v>
          </cell>
          <cell r="CZ229">
            <v>11.930000305175781</v>
          </cell>
          <cell r="DA229">
            <v>0.4300000071525574</v>
          </cell>
          <cell r="DB229">
            <v>0.4099999964237213</v>
          </cell>
        </row>
        <row r="230">
          <cell r="A230">
            <v>343</v>
          </cell>
          <cell r="B230">
            <v>8456</v>
          </cell>
          <cell r="C230">
            <v>5000</v>
          </cell>
          <cell r="D230">
            <v>5</v>
          </cell>
          <cell r="E230">
            <v>810</v>
          </cell>
          <cell r="F230" t="str">
            <v>Ni-NiO</v>
          </cell>
          <cell r="G230" t="str">
            <v>Ag75Pd25</v>
          </cell>
          <cell r="H230" t="str">
            <v>Cold-seal</v>
          </cell>
          <cell r="J230">
            <v>288</v>
          </cell>
          <cell r="K230">
            <v>69.58000183105469</v>
          </cell>
          <cell r="M230">
            <v>15.710000038146973</v>
          </cell>
          <cell r="O230">
            <v>0.23000000417232513</v>
          </cell>
          <cell r="P230">
            <v>0.23000000417232513</v>
          </cell>
          <cell r="R230">
            <v>0.6000000238418579</v>
          </cell>
          <cell r="S230">
            <v>2.680000066757202</v>
          </cell>
          <cell r="T230">
            <v>2.880000114440918</v>
          </cell>
          <cell r="U230">
            <v>3.380000114440918</v>
          </cell>
          <cell r="X230">
            <v>-1</v>
          </cell>
          <cell r="Y230">
            <v>0.3833333250549108</v>
          </cell>
          <cell r="Z230">
            <v>0.170591983465922</v>
          </cell>
          <cell r="AA230">
            <v>6.260000228881836</v>
          </cell>
          <cell r="AB230">
            <v>0.10084626234429014</v>
          </cell>
          <cell r="AC230">
            <v>0.032440055830550624</v>
          </cell>
          <cell r="AD230">
            <v>0.8230036323035773</v>
          </cell>
          <cell r="AS230">
            <v>49.810001373291016</v>
          </cell>
          <cell r="AU230">
            <v>31.809999465942383</v>
          </cell>
          <cell r="AW230">
            <v>0.14000000059604645</v>
          </cell>
          <cell r="AY230">
            <v>0</v>
          </cell>
          <cell r="AZ230">
            <v>15.520000457763672</v>
          </cell>
          <cell r="BA230">
            <v>2.259999990463257</v>
          </cell>
          <cell r="BB230">
            <v>0.3199999928474426</v>
          </cell>
          <cell r="BE230">
            <v>77.6359352298932</v>
          </cell>
          <cell r="BF230">
            <v>20.458129592940193</v>
          </cell>
          <cell r="BG230">
            <v>1.9059351771666009</v>
          </cell>
          <cell r="BH230">
            <v>1</v>
          </cell>
          <cell r="BI230">
            <v>58.709999084472656</v>
          </cell>
          <cell r="BK230">
            <v>1.7300000190734863</v>
          </cell>
          <cell r="BM230">
            <v>0.9900000095367432</v>
          </cell>
          <cell r="BO230">
            <v>24.290000915527344</v>
          </cell>
          <cell r="BP230">
            <v>12.390000343322754</v>
          </cell>
          <cell r="BQ230">
            <v>0.3400000035762787</v>
          </cell>
          <cell r="BR230">
            <v>0.23000000417232513</v>
          </cell>
          <cell r="BU230">
            <v>97.76449898056899</v>
          </cell>
          <cell r="BV230">
            <v>71.96763164335428</v>
          </cell>
          <cell r="BW230">
            <v>26.38674325159883</v>
          </cell>
          <cell r="BX230">
            <v>1.645625105046875</v>
          </cell>
          <cell r="BY230">
            <v>14.83899673084629</v>
          </cell>
          <cell r="BZ230">
            <v>1</v>
          </cell>
          <cell r="CA230">
            <v>59.5099983215332</v>
          </cell>
          <cell r="CC230">
            <v>0.5799999833106995</v>
          </cell>
          <cell r="CE230">
            <v>0.30000001192092896</v>
          </cell>
          <cell r="CG230">
            <v>40.439998626708984</v>
          </cell>
          <cell r="CH230">
            <v>0.47999998927116394</v>
          </cell>
          <cell r="CI230">
            <v>0</v>
          </cell>
          <cell r="CJ230">
            <v>0.019999999552965164</v>
          </cell>
          <cell r="CM230">
            <v>99.58553066200608</v>
          </cell>
          <cell r="CN230">
            <v>98.74654787158951</v>
          </cell>
          <cell r="CO230">
            <v>0.8424745892694794</v>
          </cell>
          <cell r="CP230">
            <v>0.410977539140994</v>
          </cell>
          <cell r="CQ230">
            <v>0.8322148337757337</v>
          </cell>
          <cell r="CR230">
            <v>1</v>
          </cell>
          <cell r="CS230">
            <v>46.650001525878906</v>
          </cell>
          <cell r="CU230">
            <v>22.469999313354492</v>
          </cell>
          <cell r="CW230">
            <v>1.3300000429153442</v>
          </cell>
          <cell r="CY230">
            <v>17.8700008392334</v>
          </cell>
          <cell r="CZ230">
            <v>5</v>
          </cell>
          <cell r="DA230">
            <v>0.3799999952316284</v>
          </cell>
          <cell r="DB230">
            <v>6.300000190734863</v>
          </cell>
        </row>
        <row r="231">
          <cell r="A231">
            <v>343</v>
          </cell>
          <cell r="B231">
            <v>8457</v>
          </cell>
          <cell r="C231">
            <v>5000</v>
          </cell>
          <cell r="D231">
            <v>5</v>
          </cell>
          <cell r="E231">
            <v>830</v>
          </cell>
          <cell r="F231" t="str">
            <v>Ni-NiO</v>
          </cell>
          <cell r="G231" t="str">
            <v>Ag75Pd25</v>
          </cell>
          <cell r="H231" t="str">
            <v>Cold-seal</v>
          </cell>
          <cell r="J231">
            <v>240</v>
          </cell>
          <cell r="K231">
            <v>70.76000213623047</v>
          </cell>
          <cell r="M231">
            <v>14.720000267028809</v>
          </cell>
          <cell r="O231">
            <v>0.15000000596046448</v>
          </cell>
          <cell r="P231">
            <v>0.15000000596046448</v>
          </cell>
          <cell r="R231">
            <v>0.20000000298023224</v>
          </cell>
          <cell r="S231">
            <v>1.6799999475479126</v>
          </cell>
          <cell r="T231">
            <v>3.2300000190734863</v>
          </cell>
          <cell r="U231">
            <v>4.269999980926514</v>
          </cell>
          <cell r="X231">
            <v>-1</v>
          </cell>
          <cell r="Y231">
            <v>0.7500000186264513</v>
          </cell>
          <cell r="Z231">
            <v>0.11413042914889947</v>
          </cell>
          <cell r="AA231">
            <v>7.5</v>
          </cell>
          <cell r="AB231">
            <v>0.035031847853153546</v>
          </cell>
          <cell r="AC231">
            <v>0.019108280992308678</v>
          </cell>
          <cell r="AD231">
            <v>0.7038424751699104</v>
          </cell>
          <cell r="AS231">
            <v>51.880001068115234</v>
          </cell>
          <cell r="AU231">
            <v>29.450000762939453</v>
          </cell>
          <cell r="AW231">
            <v>0.1899999976158142</v>
          </cell>
          <cell r="AY231">
            <v>0</v>
          </cell>
          <cell r="AZ231">
            <v>12.800000190734863</v>
          </cell>
          <cell r="BA231">
            <v>4.079999923706055</v>
          </cell>
          <cell r="BB231">
            <v>0.23000000417232513</v>
          </cell>
          <cell r="BE231">
            <v>62.57001109493719</v>
          </cell>
          <cell r="BF231">
            <v>36.091326097005975</v>
          </cell>
          <cell r="BG231">
            <v>1.3386628080568315</v>
          </cell>
          <cell r="BH231">
            <v>1</v>
          </cell>
          <cell r="BI231">
            <v>60.40999984741211</v>
          </cell>
          <cell r="BK231">
            <v>0.6600000262260437</v>
          </cell>
          <cell r="BM231">
            <v>1.6799999475479126</v>
          </cell>
          <cell r="BO231">
            <v>24.229999542236328</v>
          </cell>
          <cell r="BP231">
            <v>11.979999542236328</v>
          </cell>
          <cell r="BQ231">
            <v>0.2800000011920929</v>
          </cell>
          <cell r="BR231">
            <v>0.11999999731779099</v>
          </cell>
          <cell r="BU231">
            <v>96.25571903161335</v>
          </cell>
          <cell r="BV231">
            <v>71.72100089793594</v>
          </cell>
          <cell r="BW231">
            <v>25.489101718329543</v>
          </cell>
          <cell r="BX231">
            <v>2.7898973837345222</v>
          </cell>
          <cell r="BY231">
            <v>15.534448242899295</v>
          </cell>
          <cell r="BZ231">
            <v>1</v>
          </cell>
          <cell r="CA231">
            <v>60.849998474121094</v>
          </cell>
          <cell r="CC231">
            <v>0.8999999761581421</v>
          </cell>
          <cell r="CE231">
            <v>0.4099999964237213</v>
          </cell>
          <cell r="CG231">
            <v>38.47999954223633</v>
          </cell>
          <cell r="CH231">
            <v>1.1100000143051147</v>
          </cell>
          <cell r="CI231">
            <v>0.029999999329447746</v>
          </cell>
          <cell r="CJ231">
            <v>0.05000000074505806</v>
          </cell>
          <cell r="CM231">
            <v>99.40578109786492</v>
          </cell>
          <cell r="CN231">
            <v>97.39828064463292</v>
          </cell>
          <cell r="CO231">
            <v>2.019500708168688</v>
          </cell>
          <cell r="CP231">
            <v>0.5822186471983944</v>
          </cell>
          <cell r="CQ231">
            <v>1.5919690012827385</v>
          </cell>
          <cell r="CR231">
            <v>1</v>
          </cell>
          <cell r="CS231">
            <v>46.209999084472656</v>
          </cell>
          <cell r="CU231">
            <v>24.170000076293945</v>
          </cell>
          <cell r="CW231">
            <v>1.4199999570846558</v>
          </cell>
          <cell r="CY231">
            <v>15.720000267028809</v>
          </cell>
          <cell r="CZ231">
            <v>5.329999923706055</v>
          </cell>
          <cell r="DA231">
            <v>1.6799999475479126</v>
          </cell>
          <cell r="DB231">
            <v>5.46999979019165</v>
          </cell>
        </row>
        <row r="232">
          <cell r="A232">
            <v>343</v>
          </cell>
          <cell r="B232">
            <v>8458</v>
          </cell>
          <cell r="C232">
            <v>5000</v>
          </cell>
          <cell r="D232">
            <v>5</v>
          </cell>
          <cell r="E232">
            <v>850</v>
          </cell>
          <cell r="F232" t="str">
            <v>Ni-NiO</v>
          </cell>
          <cell r="G232" t="str">
            <v>Ag75Pd25</v>
          </cell>
          <cell r="H232" t="str">
            <v>Cold-seal</v>
          </cell>
          <cell r="J232">
            <v>144</v>
          </cell>
          <cell r="K232">
            <v>71.0199966430664</v>
          </cell>
          <cell r="M232">
            <v>13.020000457763672</v>
          </cell>
          <cell r="O232">
            <v>0.11999999731779099</v>
          </cell>
          <cell r="P232">
            <v>0.11999999731779099</v>
          </cell>
          <cell r="R232">
            <v>0.7300000190734863</v>
          </cell>
          <cell r="S232">
            <v>1.1699999570846558</v>
          </cell>
          <cell r="T232">
            <v>2.5199999809265137</v>
          </cell>
          <cell r="U232">
            <v>5.690000057220459</v>
          </cell>
          <cell r="X232">
            <v>-1</v>
          </cell>
          <cell r="Y232">
            <v>0.16438355367455276</v>
          </cell>
          <cell r="Z232">
            <v>0.08986174469656018</v>
          </cell>
          <cell r="AA232">
            <v>8.210000038146973</v>
          </cell>
          <cell r="AB232">
            <v>0.08719646942349216</v>
          </cell>
          <cell r="AC232">
            <v>0.013245032736802437</v>
          </cell>
          <cell r="AD232">
            <v>0.9155630303661255</v>
          </cell>
          <cell r="CA232">
            <v>59.04999923706055</v>
          </cell>
          <cell r="CC232">
            <v>2.119999885559082</v>
          </cell>
          <cell r="CE232">
            <v>1.590000033378601</v>
          </cell>
          <cell r="CG232">
            <v>37.040000915527344</v>
          </cell>
          <cell r="CH232">
            <v>0.949999988079071</v>
          </cell>
          <cell r="CI232">
            <v>0.03999999910593033</v>
          </cell>
          <cell r="CJ232">
            <v>0.27000001072883606</v>
          </cell>
          <cell r="CM232">
            <v>97.64832676546095</v>
          </cell>
          <cell r="CN232">
            <v>95.92154140058241</v>
          </cell>
          <cell r="CO232">
            <v>1.7683716885656946</v>
          </cell>
          <cell r="CP232">
            <v>2.3100869108518935</v>
          </cell>
          <cell r="CQ232">
            <v>3.1942727551347407</v>
          </cell>
          <cell r="CR232">
            <v>1</v>
          </cell>
          <cell r="CS232">
            <v>52.560001373291016</v>
          </cell>
          <cell r="CU232">
            <v>11.420000076293945</v>
          </cell>
          <cell r="CW232">
            <v>1.0700000524520874</v>
          </cell>
          <cell r="CY232">
            <v>28.6299991607666</v>
          </cell>
          <cell r="CZ232">
            <v>0.20999999344348907</v>
          </cell>
          <cell r="DA232">
            <v>0.1899999976158142</v>
          </cell>
          <cell r="DB232">
            <v>5.920000076293945</v>
          </cell>
        </row>
        <row r="233">
          <cell r="A233">
            <v>343</v>
          </cell>
          <cell r="B233">
            <v>8465</v>
          </cell>
          <cell r="C233">
            <v>2000</v>
          </cell>
          <cell r="D233">
            <v>2</v>
          </cell>
          <cell r="E233">
            <v>850</v>
          </cell>
          <cell r="F233" t="str">
            <v>Ni-NiO</v>
          </cell>
          <cell r="G233" t="str">
            <v>Ag75Pd25</v>
          </cell>
          <cell r="H233" t="str">
            <v>Cold seal</v>
          </cell>
          <cell r="J233">
            <v>96</v>
          </cell>
          <cell r="K233">
            <v>69.55000305175781</v>
          </cell>
          <cell r="M233">
            <v>14.4399995803833</v>
          </cell>
          <cell r="O233">
            <v>2.5999999046325684</v>
          </cell>
          <cell r="P233">
            <v>2.5999999046325684</v>
          </cell>
          <cell r="R233">
            <v>0.5299999713897705</v>
          </cell>
          <cell r="S233">
            <v>2.7100000381469727</v>
          </cell>
          <cell r="T233">
            <v>3.0299999713897705</v>
          </cell>
          <cell r="U233">
            <v>3.7799999713897705</v>
          </cell>
          <cell r="X233">
            <v>-1</v>
          </cell>
          <cell r="Y233">
            <v>4.905660462235169</v>
          </cell>
          <cell r="Z233">
            <v>0.18767313828931825</v>
          </cell>
          <cell r="AA233">
            <v>6.809999942779541</v>
          </cell>
          <cell r="AB233">
            <v>0.18410462344723003</v>
          </cell>
          <cell r="AC233">
            <v>0.2615694116728827</v>
          </cell>
          <cell r="AD233">
            <v>0.2665087290732959</v>
          </cell>
          <cell r="CA233">
            <v>52.27000045776367</v>
          </cell>
          <cell r="CC233">
            <v>0.5899999737739563</v>
          </cell>
          <cell r="CE233">
            <v>24.399999618530273</v>
          </cell>
          <cell r="CG233">
            <v>21.40999984741211</v>
          </cell>
          <cell r="CH233">
            <v>1.5499999523162842</v>
          </cell>
          <cell r="CI233">
            <v>0.009999999776482582</v>
          </cell>
          <cell r="CJ233">
            <v>0.029999999329447746</v>
          </cell>
          <cell r="CM233">
            <v>60.998662902422836</v>
          </cell>
          <cell r="CN233">
            <v>59.12198753066173</v>
          </cell>
          <cell r="CO233">
            <v>3.0765844404870832</v>
          </cell>
          <cell r="CP233">
            <v>37.801428028851184</v>
          </cell>
          <cell r="CQ233">
            <v>39.339720249094725</v>
          </cell>
          <cell r="CR233">
            <v>1</v>
          </cell>
          <cell r="CS233">
            <v>50.029998779296875</v>
          </cell>
          <cell r="CU233">
            <v>7.820000171661377</v>
          </cell>
          <cell r="CW233">
            <v>15.6899995803833</v>
          </cell>
          <cell r="CY233">
            <v>13.109999656677246</v>
          </cell>
          <cell r="CZ233">
            <v>11.789999961853027</v>
          </cell>
          <cell r="DA233">
            <v>1.0800000429153442</v>
          </cell>
          <cell r="DB233">
            <v>0.49000000953674316</v>
          </cell>
        </row>
        <row r="234">
          <cell r="A234">
            <v>343</v>
          </cell>
          <cell r="B234">
            <v>8466</v>
          </cell>
          <cell r="C234">
            <v>5000</v>
          </cell>
          <cell r="D234">
            <v>5</v>
          </cell>
          <cell r="E234">
            <v>800</v>
          </cell>
          <cell r="F234" t="str">
            <v>Ni-NiO</v>
          </cell>
          <cell r="G234" t="str">
            <v>Ag75Pd25</v>
          </cell>
          <cell r="H234" t="str">
            <v>Cold seal</v>
          </cell>
          <cell r="J234">
            <v>96</v>
          </cell>
          <cell r="K234">
            <v>68.94000244140625</v>
          </cell>
          <cell r="M234">
            <v>14.9399995803833</v>
          </cell>
          <cell r="O234">
            <v>2.390000104904175</v>
          </cell>
          <cell r="P234">
            <v>2.390000104904175</v>
          </cell>
          <cell r="R234">
            <v>0.7799999713897705</v>
          </cell>
          <cell r="S234">
            <v>4.010000228881836</v>
          </cell>
          <cell r="T234">
            <v>2.680000066757202</v>
          </cell>
          <cell r="U234">
            <v>3.2300000190734863</v>
          </cell>
          <cell r="X234">
            <v>-1</v>
          </cell>
          <cell r="Y234">
            <v>3.0641028109857174</v>
          </cell>
          <cell r="Z234">
            <v>0.26840698403680646</v>
          </cell>
          <cell r="AA234">
            <v>5.9100000858306885</v>
          </cell>
          <cell r="AB234">
            <v>0.21751101195792563</v>
          </cell>
          <cell r="AC234">
            <v>0.26321586588440515</v>
          </cell>
          <cell r="AD234">
            <v>0.3677750546164277</v>
          </cell>
          <cell r="BI234">
            <v>51.880001068115234</v>
          </cell>
          <cell r="BK234">
            <v>2.2200000286102295</v>
          </cell>
          <cell r="BM234">
            <v>9.020000457763672</v>
          </cell>
          <cell r="BO234">
            <v>13.5600004196167</v>
          </cell>
          <cell r="BP234">
            <v>22.719999313354492</v>
          </cell>
          <cell r="BQ234">
            <v>0.46000000834465027</v>
          </cell>
          <cell r="BR234">
            <v>0</v>
          </cell>
          <cell r="CA234">
            <v>53.06999969482422</v>
          </cell>
          <cell r="CC234">
            <v>2.430000066757202</v>
          </cell>
          <cell r="CE234">
            <v>25.979999542236328</v>
          </cell>
          <cell r="CG234">
            <v>17.790000915527344</v>
          </cell>
          <cell r="CH234">
            <v>1.190000057220459</v>
          </cell>
          <cell r="CI234">
            <v>0.05000000074505806</v>
          </cell>
          <cell r="CJ234">
            <v>0.33000001311302185</v>
          </cell>
          <cell r="CM234">
            <v>54.9658401596577</v>
          </cell>
          <cell r="CN234">
            <v>53.55059087888196</v>
          </cell>
          <cell r="CO234">
            <v>2.5747796752763317</v>
          </cell>
          <cell r="CP234">
            <v>43.874629445841705</v>
          </cell>
          <cell r="CQ234">
            <v>45.16201928347987</v>
          </cell>
          <cell r="CR234">
            <v>1</v>
          </cell>
          <cell r="CS234">
            <v>49.5</v>
          </cell>
          <cell r="CU234">
            <v>6.519999980926514</v>
          </cell>
          <cell r="CW234">
            <v>25.200000762939453</v>
          </cell>
          <cell r="CY234">
            <v>15.010000228881836</v>
          </cell>
          <cell r="CZ234">
            <v>3.3299999237060547</v>
          </cell>
          <cell r="DA234">
            <v>0.10999999940395355</v>
          </cell>
          <cell r="DB234">
            <v>0.3199999928474426</v>
          </cell>
        </row>
        <row r="235">
          <cell r="A235">
            <v>343</v>
          </cell>
          <cell r="B235">
            <v>8472</v>
          </cell>
          <cell r="C235">
            <v>15000</v>
          </cell>
          <cell r="D235">
            <v>15</v>
          </cell>
          <cell r="E235">
            <v>850</v>
          </cell>
          <cell r="F235" t="str">
            <v>~Co-CoO</v>
          </cell>
          <cell r="G235" t="str">
            <v>Ag75Pd25</v>
          </cell>
          <cell r="H235" t="str">
            <v>PC</v>
          </cell>
          <cell r="J235">
            <v>96</v>
          </cell>
          <cell r="K235">
            <v>67.2300033569336</v>
          </cell>
          <cell r="M235">
            <v>14.90999984741211</v>
          </cell>
          <cell r="O235">
            <v>2.7300000190734863</v>
          </cell>
          <cell r="P235">
            <v>2.7300000190734863</v>
          </cell>
          <cell r="R235">
            <v>1.5800000429153442</v>
          </cell>
          <cell r="S235">
            <v>3.450000047683716</v>
          </cell>
          <cell r="T235">
            <v>3.319999933242798</v>
          </cell>
          <cell r="U235">
            <v>4.260000228881836</v>
          </cell>
          <cell r="X235">
            <v>-1</v>
          </cell>
          <cell r="Y235">
            <v>1.7278480664065137</v>
          </cell>
          <cell r="Z235">
            <v>0.23138833554599422</v>
          </cell>
          <cell r="AA235">
            <v>7.580000162124634</v>
          </cell>
          <cell r="AB235">
            <v>0.2476871317865489</v>
          </cell>
          <cell r="AC235">
            <v>0.22960470711656686</v>
          </cell>
          <cell r="AD235">
            <v>0.5077754464828316</v>
          </cell>
          <cell r="AS235">
            <v>57.599998474121094</v>
          </cell>
          <cell r="AU235">
            <v>27.520000457763672</v>
          </cell>
          <cell r="AW235">
            <v>0.36000001430511475</v>
          </cell>
          <cell r="AY235">
            <v>0.03999999910593033</v>
          </cell>
          <cell r="AZ235">
            <v>9.1899995803833</v>
          </cell>
          <cell r="BA235">
            <v>6.409999847412109</v>
          </cell>
          <cell r="BB235">
            <v>0.46000000834465027</v>
          </cell>
          <cell r="BE235">
            <v>43.07003259518559</v>
          </cell>
          <cell r="BF235">
            <v>54.36309284177177</v>
          </cell>
          <cell r="BG235">
            <v>2.5668745630426457</v>
          </cell>
          <cell r="BH235">
            <v>1</v>
          </cell>
          <cell r="BI235">
            <v>49.880001068115234</v>
          </cell>
          <cell r="BK235">
            <v>6.820000171661377</v>
          </cell>
          <cell r="BM235">
            <v>14.75</v>
          </cell>
          <cell r="BO235">
            <v>9.119999885559082</v>
          </cell>
          <cell r="BP235">
            <v>17.93000030517578</v>
          </cell>
          <cell r="BQ235">
            <v>1.2200000286102295</v>
          </cell>
          <cell r="BR235">
            <v>0.12999999523162842</v>
          </cell>
          <cell r="BU235">
            <v>52.42828176532179</v>
          </cell>
          <cell r="BV235">
            <v>30.11572894072178</v>
          </cell>
          <cell r="BW235">
            <v>42.558237793248544</v>
          </cell>
          <cell r="BX235">
            <v>27.326033266029672</v>
          </cell>
          <cell r="BY235">
            <v>48.605152162653944</v>
          </cell>
          <cell r="BZ235">
            <v>1</v>
          </cell>
          <cell r="CA235">
            <v>45.59000015258789</v>
          </cell>
          <cell r="CC235">
            <v>10.3100004196167</v>
          </cell>
          <cell r="CE235">
            <v>29.260000228881836</v>
          </cell>
          <cell r="CG235">
            <v>11.529999732971191</v>
          </cell>
          <cell r="CH235">
            <v>4.159999847412109</v>
          </cell>
          <cell r="CI235">
            <v>0.03999999910593033</v>
          </cell>
          <cell r="CJ235">
            <v>0</v>
          </cell>
          <cell r="CM235">
            <v>41.25853035905226</v>
          </cell>
          <cell r="CN235">
            <v>37.27058852378474</v>
          </cell>
          <cell r="CO235">
            <v>9.665738940680791</v>
          </cell>
          <cell r="CP235">
            <v>53.06367253553447</v>
          </cell>
          <cell r="CQ235">
            <v>57.89654200587487</v>
          </cell>
          <cell r="CR235">
            <v>1</v>
          </cell>
          <cell r="CS235">
            <v>42.97999954223633</v>
          </cell>
          <cell r="CU235">
            <v>16.760000228881836</v>
          </cell>
          <cell r="CW235">
            <v>17.649999618530273</v>
          </cell>
          <cell r="CY235">
            <v>8.710000038146973</v>
          </cell>
          <cell r="CZ235">
            <v>10.329999923706055</v>
          </cell>
          <cell r="DA235">
            <v>1.7999999523162842</v>
          </cell>
          <cell r="DB235">
            <v>1.7699999809265137</v>
          </cell>
          <cell r="GL235">
            <v>38.349998474121094</v>
          </cell>
          <cell r="GN235">
            <v>21.020000457763672</v>
          </cell>
          <cell r="GO235">
            <v>25.3799991607666</v>
          </cell>
          <cell r="GQ235">
            <v>4.429999828338623</v>
          </cell>
          <cell r="GR235">
            <v>10.229999542236328</v>
          </cell>
          <cell r="GS235">
            <v>0.019999999552965164</v>
          </cell>
          <cell r="GT235">
            <v>0</v>
          </cell>
          <cell r="GW235">
            <v>1</v>
          </cell>
        </row>
        <row r="236">
          <cell r="A236">
            <v>344</v>
          </cell>
          <cell r="B236">
            <v>8505</v>
          </cell>
          <cell r="C236">
            <v>8000</v>
          </cell>
          <cell r="D236">
            <v>8</v>
          </cell>
          <cell r="E236">
            <v>900</v>
          </cell>
          <cell r="F236" t="str">
            <v>&gt;NNO,&lt;MH</v>
          </cell>
          <cell r="G236" t="str">
            <v>Ag60Pd40?</v>
          </cell>
          <cell r="H236" t="str">
            <v>Int. heat</v>
          </cell>
          <cell r="J236">
            <v>120</v>
          </cell>
          <cell r="K236">
            <v>64.55000305175781</v>
          </cell>
          <cell r="M236">
            <v>16.389999389648438</v>
          </cell>
          <cell r="O236">
            <v>1</v>
          </cell>
          <cell r="P236">
            <v>1</v>
          </cell>
          <cell r="R236">
            <v>0.6499999761581421</v>
          </cell>
          <cell r="S236">
            <v>2.4000000953674316</v>
          </cell>
          <cell r="T236">
            <v>3.549999952316284</v>
          </cell>
          <cell r="U236">
            <v>4.210000038146973</v>
          </cell>
          <cell r="X236">
            <v>-1</v>
          </cell>
          <cell r="Y236">
            <v>1.5384615948919735</v>
          </cell>
          <cell r="Z236">
            <v>0.14643076172920536</v>
          </cell>
          <cell r="AA236">
            <v>7.759999990463257</v>
          </cell>
          <cell r="AB236">
            <v>0.12221041235253505</v>
          </cell>
          <cell r="AC236">
            <v>0.10626992598800654</v>
          </cell>
          <cell r="AD236">
            <v>0.5367332188640326</v>
          </cell>
          <cell r="CS236">
            <v>45.119998931884766</v>
          </cell>
          <cell r="CU236">
            <v>13.0600004196167</v>
          </cell>
          <cell r="CW236">
            <v>8.970000267028809</v>
          </cell>
          <cell r="CY236">
            <v>15.289999961853027</v>
          </cell>
          <cell r="CZ236">
            <v>11.600000381469727</v>
          </cell>
          <cell r="DA236">
            <v>2.309999942779541</v>
          </cell>
          <cell r="DB236">
            <v>1.090000033378601</v>
          </cell>
        </row>
        <row r="237">
          <cell r="A237">
            <v>344</v>
          </cell>
          <cell r="B237">
            <v>8506</v>
          </cell>
          <cell r="C237">
            <v>8000</v>
          </cell>
          <cell r="D237">
            <v>8</v>
          </cell>
          <cell r="E237">
            <v>900</v>
          </cell>
          <cell r="F237" t="str">
            <v>&gt;NNO,&lt;MH</v>
          </cell>
          <cell r="G237" t="str">
            <v>Ag60Pd40?</v>
          </cell>
          <cell r="H237" t="str">
            <v>Int. heat</v>
          </cell>
          <cell r="J237">
            <v>216</v>
          </cell>
          <cell r="K237">
            <v>62.209999084472656</v>
          </cell>
          <cell r="M237">
            <v>17.18000030517578</v>
          </cell>
          <cell r="O237">
            <v>1.6200000047683716</v>
          </cell>
          <cell r="P237">
            <v>1.6200000047683716</v>
          </cell>
          <cell r="R237">
            <v>0.75</v>
          </cell>
          <cell r="S237">
            <v>3.180000066757202</v>
          </cell>
          <cell r="T237">
            <v>3.6700000762939453</v>
          </cell>
          <cell r="U237">
            <v>3.6700000762939453</v>
          </cell>
          <cell r="X237">
            <v>-1</v>
          </cell>
          <cell r="Y237">
            <v>2.1600000063578286</v>
          </cell>
          <cell r="Z237">
            <v>0.18509895286783962</v>
          </cell>
          <cell r="AA237">
            <v>7.340000152587891</v>
          </cell>
          <cell r="AB237">
            <v>0.16065911195710283</v>
          </cell>
          <cell r="AC237">
            <v>0.16683830880693296</v>
          </cell>
          <cell r="AD237">
            <v>0.4521154085721964</v>
          </cell>
          <cell r="CS237">
            <v>42.560001373291016</v>
          </cell>
          <cell r="CU237">
            <v>13.859999656677246</v>
          </cell>
          <cell r="CW237">
            <v>12.390000343322754</v>
          </cell>
          <cell r="CY237">
            <v>14.5600004196167</v>
          </cell>
          <cell r="CZ237">
            <v>11.720000267028809</v>
          </cell>
          <cell r="DA237">
            <v>2.390000104904175</v>
          </cell>
          <cell r="DB237">
            <v>1.1200000047683716</v>
          </cell>
        </row>
        <row r="238">
          <cell r="A238">
            <v>344</v>
          </cell>
          <cell r="B238">
            <v>8507</v>
          </cell>
          <cell r="C238">
            <v>8000</v>
          </cell>
          <cell r="D238">
            <v>8</v>
          </cell>
          <cell r="E238">
            <v>900</v>
          </cell>
          <cell r="F238" t="str">
            <v>&gt;NNO,&lt;MH</v>
          </cell>
          <cell r="G238" t="str">
            <v>Ag60Pd40?</v>
          </cell>
          <cell r="H238" t="str">
            <v>Int. heat</v>
          </cell>
          <cell r="J238">
            <v>216</v>
          </cell>
          <cell r="K238">
            <v>61.5</v>
          </cell>
          <cell r="M238">
            <v>17.100000381469727</v>
          </cell>
          <cell r="O238">
            <v>1.7000000476837158</v>
          </cell>
          <cell r="P238">
            <v>1.7000000476837158</v>
          </cell>
          <cell r="R238">
            <v>0.8500000238418579</v>
          </cell>
          <cell r="S238">
            <v>3.1500000953674316</v>
          </cell>
          <cell r="T238">
            <v>3.549999952316284</v>
          </cell>
          <cell r="U238">
            <v>3.5299999713897705</v>
          </cell>
          <cell r="X238">
            <v>-1</v>
          </cell>
          <cell r="Y238">
            <v>2</v>
          </cell>
          <cell r="Z238">
            <v>0.18421052778343228</v>
          </cell>
          <cell r="AA238">
            <v>7.079999923706055</v>
          </cell>
          <cell r="AB238">
            <v>0.17653167689776578</v>
          </cell>
          <cell r="AC238">
            <v>0.17653167689776578</v>
          </cell>
          <cell r="AD238">
            <v>0.4712402439824228</v>
          </cell>
          <cell r="CS238">
            <v>43.4900016784668</v>
          </cell>
          <cell r="CU238">
            <v>13.180000305175781</v>
          </cell>
          <cell r="CW238">
            <v>11.380000114440918</v>
          </cell>
          <cell r="CY238">
            <v>15.779999732971191</v>
          </cell>
          <cell r="CZ238">
            <v>11.680000305175781</v>
          </cell>
          <cell r="DA238">
            <v>2.240000009536743</v>
          </cell>
          <cell r="DB238">
            <v>1.1200000047683716</v>
          </cell>
        </row>
        <row r="239">
          <cell r="A239">
            <v>354</v>
          </cell>
          <cell r="B239">
            <v>8662</v>
          </cell>
          <cell r="C239">
            <v>15000</v>
          </cell>
          <cell r="D239">
            <v>15</v>
          </cell>
          <cell r="E239">
            <v>1000</v>
          </cell>
          <cell r="F239" t="str">
            <v>ND</v>
          </cell>
          <cell r="H239" t="str">
            <v>PC</v>
          </cell>
          <cell r="J239">
            <v>72</v>
          </cell>
          <cell r="K239">
            <v>53.29999923706055</v>
          </cell>
          <cell r="M239">
            <v>21.600000381469727</v>
          </cell>
          <cell r="R239">
            <v>13.100000381469727</v>
          </cell>
          <cell r="S239">
            <v>11.100000381469727</v>
          </cell>
          <cell r="T239">
            <v>0.8999999761581421</v>
          </cell>
          <cell r="X239">
            <v>13</v>
          </cell>
          <cell r="Y239">
            <v>0</v>
          </cell>
          <cell r="Z239">
            <v>0.5138888974739199</v>
          </cell>
          <cell r="AA239">
            <v>0.8999999761581421</v>
          </cell>
          <cell r="AB239">
            <v>0.9357142890594443</v>
          </cell>
          <cell r="AC239">
            <v>0</v>
          </cell>
          <cell r="AD239">
            <v>1</v>
          </cell>
          <cell r="AE239">
            <v>42.70000076293945</v>
          </cell>
          <cell r="AG239">
            <v>0.009999999776482582</v>
          </cell>
          <cell r="AJ239">
            <v>57.29999923706055</v>
          </cell>
          <cell r="AK239">
            <v>0.009999999776482582</v>
          </cell>
          <cell r="AL239">
            <v>0.009999999776482582</v>
          </cell>
          <cell r="AP239">
            <v>100.00000000000001</v>
          </cell>
          <cell r="AQ239">
            <v>99.9874571655242</v>
          </cell>
          <cell r="AR239">
            <v>1</v>
          </cell>
          <cell r="CS239">
            <v>45.29999923706055</v>
          </cell>
          <cell r="CU239">
            <v>14.899999618530273</v>
          </cell>
          <cell r="CY239">
            <v>21.700000762939453</v>
          </cell>
          <cell r="CZ239">
            <v>10.5</v>
          </cell>
          <cell r="DA239">
            <v>2.700000047683716</v>
          </cell>
          <cell r="GX239">
            <v>100</v>
          </cell>
        </row>
        <row r="240">
          <cell r="A240">
            <v>363</v>
          </cell>
          <cell r="B240">
            <v>8909</v>
          </cell>
          <cell r="C240">
            <v>20000</v>
          </cell>
          <cell r="D240">
            <v>20</v>
          </cell>
          <cell r="E240">
            <v>900</v>
          </cell>
          <cell r="F240" t="str">
            <v>ND</v>
          </cell>
          <cell r="G240" t="str">
            <v>Ag70Pd30</v>
          </cell>
          <cell r="H240" t="str">
            <v>1/2" PC</v>
          </cell>
          <cell r="I240" t="str">
            <v>Traces-IPMA</v>
          </cell>
          <cell r="J240">
            <v>48</v>
          </cell>
          <cell r="K240">
            <v>53.97999954223633</v>
          </cell>
          <cell r="L240">
            <v>0.07000000029802322</v>
          </cell>
          <cell r="M240">
            <v>15.65999984741211</v>
          </cell>
          <cell r="O240">
            <v>1.690000057220459</v>
          </cell>
          <cell r="P240">
            <v>1.690000057220459</v>
          </cell>
          <cell r="R240">
            <v>0.8199999928474426</v>
          </cell>
          <cell r="S240">
            <v>3.690000057220459</v>
          </cell>
          <cell r="T240">
            <v>2.5999999046325684</v>
          </cell>
          <cell r="U240">
            <v>0.3400000035762787</v>
          </cell>
          <cell r="X240">
            <v>-1</v>
          </cell>
          <cell r="Y240">
            <v>2.0609756975142757</v>
          </cell>
          <cell r="Z240">
            <v>0.23563218985792322</v>
          </cell>
          <cell r="AA240">
            <v>2.939999908208847</v>
          </cell>
          <cell r="AB240">
            <v>0.3055045934319848</v>
          </cell>
          <cell r="AC240">
            <v>0.3100917559923845</v>
          </cell>
          <cell r="AD240">
            <v>0.46376402130907673</v>
          </cell>
          <cell r="CS240">
            <v>46.90999984741211</v>
          </cell>
          <cell r="CU240">
            <v>9.850000381469727</v>
          </cell>
          <cell r="CW240">
            <v>13.390000343322754</v>
          </cell>
          <cell r="CY240">
            <v>15.039999961853027</v>
          </cell>
          <cell r="CZ240">
            <v>7.920000076293945</v>
          </cell>
          <cell r="DA240">
            <v>2.309999942779541</v>
          </cell>
          <cell r="DB240">
            <v>0.11999999731779099</v>
          </cell>
          <cell r="GX240">
            <v>-1</v>
          </cell>
        </row>
        <row r="241">
          <cell r="A241">
            <v>376</v>
          </cell>
          <cell r="B241">
            <v>9126</v>
          </cell>
          <cell r="C241">
            <v>5940</v>
          </cell>
          <cell r="D241">
            <v>5.94</v>
          </cell>
          <cell r="E241">
            <v>795</v>
          </cell>
          <cell r="F241" t="str">
            <v>QFM</v>
          </cell>
          <cell r="G241" t="str">
            <v>Au caps</v>
          </cell>
          <cell r="H241" t="str">
            <v>3/4" PC</v>
          </cell>
          <cell r="I241" t="str">
            <v>H2O=100-sum</v>
          </cell>
          <cell r="J241">
            <v>236</v>
          </cell>
          <cell r="K241">
            <v>69.4000015258789</v>
          </cell>
          <cell r="L241">
            <v>0.2800000011920929</v>
          </cell>
          <cell r="M241">
            <v>17.899999618530273</v>
          </cell>
          <cell r="O241">
            <v>3.25</v>
          </cell>
          <cell r="P241">
            <v>3.25</v>
          </cell>
          <cell r="Q241">
            <v>0</v>
          </cell>
          <cell r="R241">
            <v>0.7699999809265137</v>
          </cell>
          <cell r="S241">
            <v>4.929999828338623</v>
          </cell>
          <cell r="T241">
            <v>2.9200000762939453</v>
          </cell>
          <cell r="U241">
            <v>0.5199999809265137</v>
          </cell>
          <cell r="X241">
            <v>12.899999618530273</v>
          </cell>
          <cell r="Y241">
            <v>4.220779325331138</v>
          </cell>
          <cell r="Z241">
            <v>0.2754189906928844</v>
          </cell>
          <cell r="AA241">
            <v>3.440000057220459</v>
          </cell>
          <cell r="AB241">
            <v>0.32104557220906127</v>
          </cell>
          <cell r="AC241">
            <v>0.4356568342333794</v>
          </cell>
          <cell r="AD241">
            <v>0.2969135684502354</v>
          </cell>
          <cell r="CS241">
            <v>43.29999923706055</v>
          </cell>
          <cell r="CT241">
            <v>1.2899999618530273</v>
          </cell>
          <cell r="CU241">
            <v>12.699999809265137</v>
          </cell>
          <cell r="CW241">
            <v>14.699999809265137</v>
          </cell>
          <cell r="CX241">
            <v>0.10999999940395355</v>
          </cell>
          <cell r="CY241">
            <v>12.399999618530273</v>
          </cell>
          <cell r="CZ241">
            <v>11.100000381469727</v>
          </cell>
          <cell r="DA241">
            <v>2.0399999618530273</v>
          </cell>
          <cell r="DB241">
            <v>0.17000000178813934</v>
          </cell>
          <cell r="GX241">
            <v>100</v>
          </cell>
        </row>
        <row r="242">
          <cell r="A242">
            <v>377</v>
          </cell>
          <cell r="B242">
            <v>9143</v>
          </cell>
          <cell r="C242">
            <v>5000</v>
          </cell>
          <cell r="D242">
            <v>5</v>
          </cell>
          <cell r="E242">
            <v>975</v>
          </cell>
          <cell r="F242" t="str">
            <v>~NiNiO+1.3</v>
          </cell>
          <cell r="G242" t="str">
            <v>Au90Pd10 caps.</v>
          </cell>
          <cell r="H242" t="str">
            <v>PC</v>
          </cell>
          <cell r="I242" t="str">
            <v>1wt% H2O total</v>
          </cell>
          <cell r="J242">
            <v>50</v>
          </cell>
          <cell r="K242">
            <v>63.400001525878906</v>
          </cell>
          <cell r="L242">
            <v>0.5899999737739563</v>
          </cell>
          <cell r="M242">
            <v>18.399999618530273</v>
          </cell>
          <cell r="N242">
            <v>3.490000009536743</v>
          </cell>
          <cell r="O242">
            <v>3.141000008583069</v>
          </cell>
          <cell r="P242">
            <v>3.141000008583069</v>
          </cell>
          <cell r="R242">
            <v>2.509999990463257</v>
          </cell>
          <cell r="S242">
            <v>5.489999771118164</v>
          </cell>
          <cell r="T242">
            <v>4.360000133514404</v>
          </cell>
          <cell r="U242">
            <v>1.0199999809265137</v>
          </cell>
          <cell r="V242">
            <v>0.7300000190734863</v>
          </cell>
          <cell r="X242">
            <v>8.399999618530273</v>
          </cell>
          <cell r="Y242">
            <v>1.2513944304849787</v>
          </cell>
          <cell r="Z242">
            <v>0.2983695589639738</v>
          </cell>
          <cell r="AA242">
            <v>5.380000114440918</v>
          </cell>
          <cell r="AB242">
            <v>0.36991206171466695</v>
          </cell>
          <cell r="AC242">
            <v>0.28474299485707294</v>
          </cell>
          <cell r="AD242">
            <v>0.5875199983544621</v>
          </cell>
          <cell r="AS242">
            <v>49.900001525878906</v>
          </cell>
          <cell r="AU242">
            <v>32.599998474121094</v>
          </cell>
          <cell r="AW242">
            <v>1.2000000476837158</v>
          </cell>
          <cell r="AY242">
            <v>0</v>
          </cell>
          <cell r="AZ242">
            <v>15.300000190734863</v>
          </cell>
          <cell r="BA242">
            <v>2.700000047683716</v>
          </cell>
          <cell r="BB242">
            <v>0.10000000149011612</v>
          </cell>
          <cell r="BE242">
            <v>75.35079096432642</v>
          </cell>
          <cell r="BF242">
            <v>24.062823183354332</v>
          </cell>
          <cell r="BG242">
            <v>0.5863858523192462</v>
          </cell>
          <cell r="BH242">
            <v>1</v>
          </cell>
          <cell r="BI242">
            <v>50.400001525878906</v>
          </cell>
          <cell r="BJ242">
            <v>0.8999999761581421</v>
          </cell>
          <cell r="BK242">
            <v>4.800000190734863</v>
          </cell>
          <cell r="BM242">
            <v>10.399999618530273</v>
          </cell>
          <cell r="BO242">
            <v>14.800000190734863</v>
          </cell>
          <cell r="BP242">
            <v>17.200000762939453</v>
          </cell>
          <cell r="BQ242">
            <v>0.4000000059604645</v>
          </cell>
          <cell r="BU242">
            <v>71.72380587830979</v>
          </cell>
          <cell r="BV242">
            <v>44.85123291679651</v>
          </cell>
          <cell r="BW242">
            <v>37.46674152666499</v>
          </cell>
          <cell r="BX242">
            <v>17.6820255565385</v>
          </cell>
          <cell r="BY242">
            <v>36.41539631987099</v>
          </cell>
          <cell r="BZ242">
            <v>1</v>
          </cell>
          <cell r="CA242">
            <v>53.900001525878906</v>
          </cell>
          <cell r="CB242">
            <v>0.30000001192092896</v>
          </cell>
          <cell r="CC242">
            <v>5.599999904632568</v>
          </cell>
          <cell r="CE242">
            <v>9.800000190734863</v>
          </cell>
          <cell r="CG242">
            <v>29.100000381469727</v>
          </cell>
          <cell r="CH242">
            <v>1.7999999523162842</v>
          </cell>
          <cell r="CI242">
            <v>0</v>
          </cell>
          <cell r="CM242">
            <v>84.1086812515713</v>
          </cell>
          <cell r="CN242">
            <v>81.07673588301829</v>
          </cell>
          <cell r="CO242">
            <v>3.6047948005323973</v>
          </cell>
          <cell r="CP242">
            <v>15.318469316449306</v>
          </cell>
          <cell r="CQ242">
            <v>17.120866716715504</v>
          </cell>
          <cell r="CR242">
            <v>1</v>
          </cell>
          <cell r="CS242">
            <v>44.70000076293945</v>
          </cell>
          <cell r="CT242">
            <v>1.7000000476837158</v>
          </cell>
          <cell r="CU242">
            <v>11.800000190734863</v>
          </cell>
          <cell r="CW242">
            <v>8.399999618530273</v>
          </cell>
          <cell r="CY242">
            <v>15.300000190734863</v>
          </cell>
          <cell r="CZ242">
            <v>12</v>
          </cell>
          <cell r="DA242">
            <v>2.200000047683716</v>
          </cell>
          <cell r="DB242">
            <v>0.20000000298023224</v>
          </cell>
          <cell r="EX242">
            <v>0.30000001192092896</v>
          </cell>
          <cell r="EY242">
            <v>14.399999618530273</v>
          </cell>
          <cell r="EZ242">
            <v>1.7000000476837158</v>
          </cell>
          <cell r="FA242">
            <v>45</v>
          </cell>
          <cell r="FB242">
            <v>29.399999618530273</v>
          </cell>
          <cell r="FD242">
            <v>2.5999999046325684</v>
          </cell>
          <cell r="FE242">
            <v>0.30000001192092896</v>
          </cell>
          <cell r="FF242">
            <v>0.699999988079071</v>
          </cell>
          <cell r="GK242">
            <v>1</v>
          </cell>
        </row>
        <row r="243">
          <cell r="A243">
            <v>377</v>
          </cell>
          <cell r="B243">
            <v>9145</v>
          </cell>
          <cell r="C243">
            <v>5000</v>
          </cell>
          <cell r="D243">
            <v>5</v>
          </cell>
          <cell r="E243">
            <v>875</v>
          </cell>
          <cell r="F243" t="str">
            <v>~NiNiO+1.3</v>
          </cell>
          <cell r="G243" t="str">
            <v>Au90Pd10 caps.</v>
          </cell>
          <cell r="H243" t="str">
            <v>PC</v>
          </cell>
          <cell r="I243" t="str">
            <v>1wt% H2O total</v>
          </cell>
          <cell r="J243">
            <v>117</v>
          </cell>
          <cell r="K243">
            <v>77.0999984741211</v>
          </cell>
          <cell r="L243">
            <v>0.15000000596046448</v>
          </cell>
          <cell r="M243">
            <v>13.5</v>
          </cell>
          <cell r="N243">
            <v>1.2200000286102295</v>
          </cell>
          <cell r="O243">
            <v>1.0980000257492066</v>
          </cell>
          <cell r="P243">
            <v>1.0980000257492066</v>
          </cell>
          <cell r="R243">
            <v>0.5299999713897705</v>
          </cell>
          <cell r="S243">
            <v>2.0399999618530273</v>
          </cell>
          <cell r="T243">
            <v>3.240000009536743</v>
          </cell>
          <cell r="U243">
            <v>2.0199999809265137</v>
          </cell>
          <cell r="V243">
            <v>0.2199999988079071</v>
          </cell>
          <cell r="X243">
            <v>8.100000381469727</v>
          </cell>
          <cell r="Y243">
            <v>2.071698273624471</v>
          </cell>
          <cell r="Z243">
            <v>0.15111110828540944</v>
          </cell>
          <cell r="AA243">
            <v>5.259999990463257</v>
          </cell>
          <cell r="AB243">
            <v>0.15664924306133488</v>
          </cell>
          <cell r="AC243">
            <v>0.15940766953041605</v>
          </cell>
          <cell r="AD243">
            <v>0.46247378477145273</v>
          </cell>
          <cell r="AS243">
            <v>48.70000076293945</v>
          </cell>
          <cell r="AU243">
            <v>32.29999923706055</v>
          </cell>
          <cell r="AW243">
            <v>1</v>
          </cell>
          <cell r="AY243">
            <v>0.20000000298023224</v>
          </cell>
          <cell r="AZ243">
            <v>15.600000381469727</v>
          </cell>
          <cell r="BA243">
            <v>2.700000047683716</v>
          </cell>
          <cell r="BB243">
            <v>0.10000000149011612</v>
          </cell>
          <cell r="BE243">
            <v>75.70967263502962</v>
          </cell>
          <cell r="BF243">
            <v>23.71247903343131</v>
          </cell>
          <cell r="BG243">
            <v>0.5778483315390694</v>
          </cell>
          <cell r="BH243">
            <v>1</v>
          </cell>
          <cell r="CA243">
            <v>55.70000076293945</v>
          </cell>
          <cell r="CB243">
            <v>0.10000000149011612</v>
          </cell>
          <cell r="CC243">
            <v>1.5</v>
          </cell>
          <cell r="CE243">
            <v>8.399999618530273</v>
          </cell>
          <cell r="CG243">
            <v>30.700000762939453</v>
          </cell>
          <cell r="CH243">
            <v>1.7999999523162842</v>
          </cell>
          <cell r="CI243">
            <v>0.10000000149011612</v>
          </cell>
          <cell r="CM243">
            <v>86.69218234347949</v>
          </cell>
          <cell r="CN243">
            <v>83.6364560010567</v>
          </cell>
          <cell r="CO243">
            <v>3.524800345105891</v>
          </cell>
          <cell r="CP243">
            <v>12.838743653837419</v>
          </cell>
          <cell r="CQ243">
            <v>14.601143826390365</v>
          </cell>
          <cell r="CR243">
            <v>1</v>
          </cell>
          <cell r="CS243">
            <v>46.599998474121094</v>
          </cell>
          <cell r="CT243">
            <v>1.7000000476837158</v>
          </cell>
          <cell r="CU243">
            <v>9.600000381469727</v>
          </cell>
          <cell r="CW243">
            <v>10.100000381469727</v>
          </cell>
          <cell r="CY243">
            <v>16</v>
          </cell>
          <cell r="CZ243">
            <v>11</v>
          </cell>
          <cell r="DA243">
            <v>1.600000023841858</v>
          </cell>
          <cell r="DB243">
            <v>0.10000000149011612</v>
          </cell>
          <cell r="EX243">
            <v>0.10000000149011612</v>
          </cell>
          <cell r="EY243">
            <v>8.800000190734863</v>
          </cell>
          <cell r="EZ243">
            <v>1</v>
          </cell>
          <cell r="FA243">
            <v>53.29999923706055</v>
          </cell>
          <cell r="FB243">
            <v>30.399999618530273</v>
          </cell>
          <cell r="FD243">
            <v>1</v>
          </cell>
          <cell r="FE243">
            <v>0.5</v>
          </cell>
          <cell r="FF243">
            <v>0</v>
          </cell>
          <cell r="GK243">
            <v>1</v>
          </cell>
        </row>
        <row r="244">
          <cell r="A244">
            <v>377</v>
          </cell>
          <cell r="B244">
            <v>9153</v>
          </cell>
          <cell r="C244">
            <v>5000</v>
          </cell>
          <cell r="D244">
            <v>5</v>
          </cell>
          <cell r="E244">
            <v>975</v>
          </cell>
          <cell r="F244" t="str">
            <v>~NiNiO+1.3</v>
          </cell>
          <cell r="G244" t="str">
            <v>Ag70Pd30 caps.</v>
          </cell>
          <cell r="H244" t="str">
            <v>PC</v>
          </cell>
          <cell r="I244" t="str">
            <v>2wt% H2O total</v>
          </cell>
          <cell r="J244">
            <v>76</v>
          </cell>
          <cell r="K244">
            <v>64.5</v>
          </cell>
          <cell r="L244">
            <v>0.3100000023841858</v>
          </cell>
          <cell r="M244">
            <v>18.700000762939453</v>
          </cell>
          <cell r="N244">
            <v>2.740000009536743</v>
          </cell>
          <cell r="O244">
            <v>2.466000008583069</v>
          </cell>
          <cell r="P244">
            <v>2.466000008583069</v>
          </cell>
          <cell r="R244">
            <v>2.630000114440918</v>
          </cell>
          <cell r="S244">
            <v>5.610000133514404</v>
          </cell>
          <cell r="T244">
            <v>4.21999979019165</v>
          </cell>
          <cell r="U244">
            <v>0.7300000190734863</v>
          </cell>
          <cell r="V244">
            <v>0.5199999809265137</v>
          </cell>
          <cell r="X244">
            <v>10.300000190734863</v>
          </cell>
          <cell r="Y244">
            <v>0.9376425480145989</v>
          </cell>
          <cell r="Z244">
            <v>0.29999999490013757</v>
          </cell>
          <cell r="AA244">
            <v>4.949999809265137</v>
          </cell>
          <cell r="AB244">
            <v>0.38453117108992585</v>
          </cell>
          <cell r="AC244">
            <v>0.24547083667172154</v>
          </cell>
          <cell r="AD244">
            <v>0.6552884447731634</v>
          </cell>
          <cell r="AS244">
            <v>49.79999923706055</v>
          </cell>
          <cell r="AU244">
            <v>31.5</v>
          </cell>
          <cell r="AW244">
            <v>1</v>
          </cell>
          <cell r="AY244">
            <v>0.4000000059604645</v>
          </cell>
          <cell r="AZ244">
            <v>14.399999618530273</v>
          </cell>
          <cell r="BA244">
            <v>2.5</v>
          </cell>
          <cell r="BB244">
            <v>0.10000000149011612</v>
          </cell>
          <cell r="BE244">
            <v>75.61791670937889</v>
          </cell>
          <cell r="BF244">
            <v>23.75683957975302</v>
          </cell>
          <cell r="BG244">
            <v>0.6252437108680908</v>
          </cell>
          <cell r="BH244">
            <v>1</v>
          </cell>
          <cell r="BI244">
            <v>50.79999923706055</v>
          </cell>
          <cell r="BJ244">
            <v>0.4000000059604645</v>
          </cell>
          <cell r="BK244">
            <v>5.800000190734863</v>
          </cell>
          <cell r="BM244">
            <v>6</v>
          </cell>
          <cell r="BO244">
            <v>15.800000190734863</v>
          </cell>
          <cell r="BP244">
            <v>19.899999618530273</v>
          </cell>
          <cell r="BQ244">
            <v>0.6000000238418579</v>
          </cell>
          <cell r="BR244">
            <v>0.10000000149011612</v>
          </cell>
          <cell r="BU244">
            <v>82.43687793876238</v>
          </cell>
          <cell r="BV244">
            <v>47.20618390144852</v>
          </cell>
          <cell r="BW244">
            <v>42.736569989325304</v>
          </cell>
          <cell r="BX244">
            <v>10.057246109226169</v>
          </cell>
          <cell r="BY244">
            <v>31.425531103888822</v>
          </cell>
          <cell r="BZ244">
            <v>1</v>
          </cell>
          <cell r="CA244">
            <v>53.79999923706055</v>
          </cell>
          <cell r="CB244">
            <v>0.20000000298023224</v>
          </cell>
          <cell r="CC244">
            <v>4.800000190734863</v>
          </cell>
          <cell r="CE244">
            <v>7.300000190734863</v>
          </cell>
          <cell r="CG244">
            <v>31</v>
          </cell>
          <cell r="CH244">
            <v>1.2000000476837158</v>
          </cell>
          <cell r="CI244">
            <v>0</v>
          </cell>
          <cell r="CM244">
            <v>88.33036604779163</v>
          </cell>
          <cell r="CN244">
            <v>86.21151860755332</v>
          </cell>
          <cell r="CO244">
            <v>2.398775794829027</v>
          </cell>
          <cell r="CP244">
            <v>11.389705597617644</v>
          </cell>
          <cell r="CQ244">
            <v>12.589093495032158</v>
          </cell>
          <cell r="CR244">
            <v>1</v>
          </cell>
          <cell r="CS244">
            <v>42.70000076293945</v>
          </cell>
          <cell r="CT244">
            <v>1</v>
          </cell>
          <cell r="CU244">
            <v>12.800000190734863</v>
          </cell>
          <cell r="CW244">
            <v>7.699999809265137</v>
          </cell>
          <cell r="CY244">
            <v>16.5</v>
          </cell>
          <cell r="CZ244">
            <v>11.5</v>
          </cell>
          <cell r="DA244">
            <v>2</v>
          </cell>
          <cell r="DB244">
            <v>0.20000000298023224</v>
          </cell>
          <cell r="EX244">
            <v>0.30000001192092896</v>
          </cell>
          <cell r="EY244">
            <v>7.099999904632568</v>
          </cell>
          <cell r="EZ244">
            <v>2.200000047683716</v>
          </cell>
          <cell r="FA244">
            <v>50.099998474121094</v>
          </cell>
          <cell r="FB244">
            <v>28.299999237060547</v>
          </cell>
          <cell r="FD244">
            <v>2.0999999046325684</v>
          </cell>
          <cell r="FE244">
            <v>0.30000001192092896</v>
          </cell>
          <cell r="FF244">
            <v>0.20000000298023224</v>
          </cell>
          <cell r="GK244">
            <v>1</v>
          </cell>
        </row>
        <row r="245">
          <cell r="A245">
            <v>377</v>
          </cell>
          <cell r="B245">
            <v>9154</v>
          </cell>
          <cell r="C245">
            <v>5000</v>
          </cell>
          <cell r="D245">
            <v>5</v>
          </cell>
          <cell r="E245">
            <v>975</v>
          </cell>
          <cell r="F245" t="str">
            <v>~NiNiO+1.3</v>
          </cell>
          <cell r="G245" t="str">
            <v>Au90Pd10 caps.</v>
          </cell>
          <cell r="H245" t="str">
            <v>PC</v>
          </cell>
          <cell r="I245" t="str">
            <v>2wt% H2O total</v>
          </cell>
          <cell r="J245">
            <v>76</v>
          </cell>
          <cell r="K245">
            <v>63.400001525878906</v>
          </cell>
          <cell r="L245">
            <v>0.3499999940395355</v>
          </cell>
          <cell r="M245">
            <v>18.899999618530273</v>
          </cell>
          <cell r="N245">
            <v>3</v>
          </cell>
          <cell r="O245">
            <v>2.7</v>
          </cell>
          <cell r="P245">
            <v>2.7</v>
          </cell>
          <cell r="R245">
            <v>2.759999990463257</v>
          </cell>
          <cell r="S245">
            <v>5.53000020980835</v>
          </cell>
          <cell r="T245">
            <v>4.440000057220459</v>
          </cell>
          <cell r="U245">
            <v>0.7400000095367432</v>
          </cell>
          <cell r="V245">
            <v>0.8600000143051147</v>
          </cell>
          <cell r="X245">
            <v>9</v>
          </cell>
          <cell r="Y245">
            <v>0.9782608729454431</v>
          </cell>
          <cell r="Z245">
            <v>0.2925926095991308</v>
          </cell>
          <cell r="AA245">
            <v>5.180000066757202</v>
          </cell>
          <cell r="AB245">
            <v>0.38627819251506035</v>
          </cell>
          <cell r="AC245">
            <v>0.25375939713155743</v>
          </cell>
          <cell r="AD245">
            <v>0.645647140768932</v>
          </cell>
          <cell r="AS245">
            <v>48.599998474121094</v>
          </cell>
          <cell r="AU245">
            <v>32.599998474121094</v>
          </cell>
          <cell r="AW245">
            <v>1.399999976158142</v>
          </cell>
          <cell r="AY245">
            <v>0</v>
          </cell>
          <cell r="AZ245">
            <v>15.699999809265137</v>
          </cell>
          <cell r="BA245">
            <v>2.200000047683716</v>
          </cell>
          <cell r="BB245">
            <v>0</v>
          </cell>
          <cell r="BE245">
            <v>79.77173963610821</v>
          </cell>
          <cell r="BF245">
            <v>20.22826036389179</v>
          </cell>
          <cell r="BG245">
            <v>0</v>
          </cell>
          <cell r="BH245">
            <v>1</v>
          </cell>
          <cell r="BI245">
            <v>48.900001525878906</v>
          </cell>
          <cell r="BJ245">
            <v>0.5</v>
          </cell>
          <cell r="BK245">
            <v>7</v>
          </cell>
          <cell r="BM245">
            <v>6.300000190734863</v>
          </cell>
          <cell r="BO245">
            <v>13.399999618530273</v>
          </cell>
          <cell r="BP245">
            <v>20.799999237060547</v>
          </cell>
          <cell r="BQ245">
            <v>0.30000001192092896</v>
          </cell>
          <cell r="BR245">
            <v>0</v>
          </cell>
          <cell r="BU245">
            <v>79.12845918945855</v>
          </cell>
          <cell r="BV245">
            <v>42.02548294585708</v>
          </cell>
          <cell r="BW245">
            <v>46.88954722948063</v>
          </cell>
          <cell r="BX245">
            <v>11.084969824662295</v>
          </cell>
          <cell r="BY245">
            <v>34.52974343940261</v>
          </cell>
          <cell r="BZ245">
            <v>1</v>
          </cell>
          <cell r="CA245">
            <v>52.79999923706055</v>
          </cell>
          <cell r="CB245">
            <v>0.4000000059604645</v>
          </cell>
          <cell r="CC245">
            <v>6</v>
          </cell>
          <cell r="CE245">
            <v>7.300000190734863</v>
          </cell>
          <cell r="CG245">
            <v>30.799999237060547</v>
          </cell>
          <cell r="CH245">
            <v>1.600000023841858</v>
          </cell>
          <cell r="CI245">
            <v>0</v>
          </cell>
          <cell r="CM245">
            <v>88.26348250968142</v>
          </cell>
          <cell r="CN245">
            <v>85.44734593396696</v>
          </cell>
          <cell r="CO245">
            <v>3.1906021557732815</v>
          </cell>
          <cell r="CP245">
            <v>11.36205191025975</v>
          </cell>
          <cell r="CQ245">
            <v>12.95735298814639</v>
          </cell>
          <cell r="CR245">
            <v>1</v>
          </cell>
          <cell r="CS245">
            <v>42</v>
          </cell>
          <cell r="CT245">
            <v>0.6000000238418579</v>
          </cell>
          <cell r="CU245">
            <v>12.300000190734863</v>
          </cell>
          <cell r="CW245">
            <v>7.900000095367432</v>
          </cell>
          <cell r="CY245">
            <v>16.100000381469727</v>
          </cell>
          <cell r="CZ245">
            <v>11.199999809265137</v>
          </cell>
          <cell r="DA245">
            <v>2</v>
          </cell>
          <cell r="DB245">
            <v>0.20000000298023224</v>
          </cell>
          <cell r="EX245">
            <v>0.30000001192092896</v>
          </cell>
          <cell r="EY245">
            <v>6.5</v>
          </cell>
          <cell r="EZ245">
            <v>1.899999976158142</v>
          </cell>
          <cell r="FA245">
            <v>51.400001525878906</v>
          </cell>
          <cell r="FB245">
            <v>28.5</v>
          </cell>
          <cell r="FD245">
            <v>1.899999976158142</v>
          </cell>
          <cell r="FE245">
            <v>0.30000001192092896</v>
          </cell>
          <cell r="FF245">
            <v>0.30000001192092896</v>
          </cell>
          <cell r="GK245">
            <v>1</v>
          </cell>
        </row>
        <row r="246">
          <cell r="A246">
            <v>377</v>
          </cell>
          <cell r="B246">
            <v>9156</v>
          </cell>
          <cell r="C246">
            <v>5000</v>
          </cell>
          <cell r="D246">
            <v>5</v>
          </cell>
          <cell r="E246">
            <v>925</v>
          </cell>
          <cell r="F246" t="str">
            <v>~NiNiO+1.3</v>
          </cell>
          <cell r="G246" t="str">
            <v>Au90Pd10 caps.</v>
          </cell>
          <cell r="H246" t="str">
            <v>PC</v>
          </cell>
          <cell r="I246" t="str">
            <v>2wt% H2O total</v>
          </cell>
          <cell r="J246">
            <v>77</v>
          </cell>
          <cell r="K246">
            <v>69.19999694824219</v>
          </cell>
          <cell r="L246">
            <v>0.1899999976158142</v>
          </cell>
          <cell r="M246">
            <v>17</v>
          </cell>
          <cell r="N246">
            <v>2.1600000858306885</v>
          </cell>
          <cell r="O246">
            <v>1.9440000772476196</v>
          </cell>
          <cell r="P246">
            <v>1.9440000772476196</v>
          </cell>
          <cell r="R246">
            <v>1.7599999904632568</v>
          </cell>
          <cell r="S246">
            <v>4.769999980926514</v>
          </cell>
          <cell r="T246">
            <v>3.7899999618530273</v>
          </cell>
          <cell r="U246">
            <v>0.6800000071525574</v>
          </cell>
          <cell r="V246">
            <v>0.4300000071525574</v>
          </cell>
          <cell r="X246">
            <v>7.800000190734863</v>
          </cell>
          <cell r="Y246">
            <v>1.1045455044212422</v>
          </cell>
          <cell r="Z246">
            <v>0.28058823417214784</v>
          </cell>
          <cell r="AA246">
            <v>4.469999969005585</v>
          </cell>
          <cell r="AB246">
            <v>0.33423048896688357</v>
          </cell>
          <cell r="AC246">
            <v>0.2378272655389582</v>
          </cell>
          <cell r="AD246">
            <v>0.6174047333549978</v>
          </cell>
          <cell r="AS246">
            <v>49.099998474121094</v>
          </cell>
          <cell r="AU246">
            <v>32.29999923706055</v>
          </cell>
          <cell r="AW246">
            <v>1.100000023841858</v>
          </cell>
          <cell r="AY246">
            <v>0.20000000298023224</v>
          </cell>
          <cell r="AZ246">
            <v>15.100000381469727</v>
          </cell>
          <cell r="BA246">
            <v>2.5</v>
          </cell>
          <cell r="BB246">
            <v>0.20000000298023224</v>
          </cell>
          <cell r="BE246">
            <v>76.02391297676623</v>
          </cell>
          <cell r="BF246">
            <v>22.777166593104653</v>
          </cell>
          <cell r="BG246">
            <v>1.198920430129121</v>
          </cell>
          <cell r="BH246">
            <v>1</v>
          </cell>
          <cell r="BI246">
            <v>49.79999923706055</v>
          </cell>
          <cell r="BJ246">
            <v>0.6000000238418579</v>
          </cell>
          <cell r="BK246">
            <v>5.699999809265137</v>
          </cell>
          <cell r="BM246">
            <v>8</v>
          </cell>
          <cell r="BO246">
            <v>13.5</v>
          </cell>
          <cell r="BP246">
            <v>19.600000381469727</v>
          </cell>
          <cell r="BQ246">
            <v>0.699999988079071</v>
          </cell>
          <cell r="BR246">
            <v>0</v>
          </cell>
          <cell r="BU246">
            <v>75.049034589212</v>
          </cell>
          <cell r="BV246">
            <v>42.08673723105216</v>
          </cell>
          <cell r="BW246">
            <v>43.92101449216782</v>
          </cell>
          <cell r="BX246">
            <v>13.992248276780025</v>
          </cell>
          <cell r="BY246">
            <v>35.95275552286394</v>
          </cell>
          <cell r="BZ246">
            <v>1</v>
          </cell>
          <cell r="CS246">
            <v>44.900001525878906</v>
          </cell>
          <cell r="CT246">
            <v>1.100000023841858</v>
          </cell>
          <cell r="CU246">
            <v>12.399999618530273</v>
          </cell>
          <cell r="CW246">
            <v>8.699999809265137</v>
          </cell>
          <cell r="CY246">
            <v>16.5</v>
          </cell>
          <cell r="CZ246">
            <v>11.600000381469727</v>
          </cell>
          <cell r="DA246">
            <v>2</v>
          </cell>
          <cell r="DB246">
            <v>0.20000000298023224</v>
          </cell>
          <cell r="EX246">
            <v>0.4000000059604645</v>
          </cell>
          <cell r="EY246">
            <v>7.599999904632568</v>
          </cell>
          <cell r="EZ246">
            <v>1.5</v>
          </cell>
          <cell r="FA246">
            <v>50.599998474121094</v>
          </cell>
          <cell r="FB246">
            <v>28.799999237060547</v>
          </cell>
          <cell r="FD246">
            <v>1.600000023841858</v>
          </cell>
          <cell r="FE246">
            <v>0.5</v>
          </cell>
          <cell r="FF246">
            <v>0.4000000059604645</v>
          </cell>
          <cell r="GK246">
            <v>1</v>
          </cell>
        </row>
        <row r="247">
          <cell r="A247">
            <v>384</v>
          </cell>
          <cell r="B247">
            <v>9287</v>
          </cell>
          <cell r="C247">
            <v>1500</v>
          </cell>
          <cell r="D247">
            <v>1.5</v>
          </cell>
          <cell r="E247">
            <v>850</v>
          </cell>
          <cell r="F247" t="str">
            <v>NiNiO+0.99</v>
          </cell>
          <cell r="G247" t="str">
            <v>Ag70Pd30</v>
          </cell>
          <cell r="H247" t="str">
            <v>Coldseal v</v>
          </cell>
          <cell r="I247" t="str">
            <v>+H2O</v>
          </cell>
          <cell r="J247">
            <v>94</v>
          </cell>
          <cell r="K247">
            <v>69.30000305175781</v>
          </cell>
          <cell r="L247">
            <v>0.3400000035762787</v>
          </cell>
          <cell r="M247">
            <v>13.75</v>
          </cell>
          <cell r="O247">
            <v>1.9500000476837158</v>
          </cell>
          <cell r="P247">
            <v>1.9500000476837158</v>
          </cell>
          <cell r="Q247">
            <v>0.03999999910593033</v>
          </cell>
          <cell r="R247">
            <v>0.4300000071525574</v>
          </cell>
          <cell r="S247">
            <v>1.8700000047683716</v>
          </cell>
          <cell r="T247">
            <v>4.71999979019165</v>
          </cell>
          <cell r="U247">
            <v>2.059999942779541</v>
          </cell>
          <cell r="X247">
            <v>5.199999809265137</v>
          </cell>
          <cell r="Y247">
            <v>4.534883756389999</v>
          </cell>
          <cell r="Z247">
            <v>0.13600000034679066</v>
          </cell>
          <cell r="AA247">
            <v>6.779999732971191</v>
          </cell>
          <cell r="AB247">
            <v>0.15338428641281834</v>
          </cell>
          <cell r="AC247">
            <v>0.21288210620695522</v>
          </cell>
          <cell r="AD247">
            <v>0.282150683347766</v>
          </cell>
          <cell r="AS247">
            <v>56.95000076293945</v>
          </cell>
          <cell r="AU247">
            <v>27.1299991607666</v>
          </cell>
          <cell r="AW247">
            <v>0.30000001192092896</v>
          </cell>
          <cell r="AZ247">
            <v>8.859999656677246</v>
          </cell>
          <cell r="BA247">
            <v>5.789999961853027</v>
          </cell>
          <cell r="BB247">
            <v>0.1899999976158142</v>
          </cell>
          <cell r="BE247">
            <v>45.28748902016923</v>
          </cell>
          <cell r="BF247">
            <v>53.55617182906103</v>
          </cell>
          <cell r="BG247">
            <v>1.156339150769739</v>
          </cell>
          <cell r="BH247">
            <v>1</v>
          </cell>
          <cell r="CA247">
            <v>51.709999084472656</v>
          </cell>
          <cell r="CB247">
            <v>0.10999999940395355</v>
          </cell>
          <cell r="CC247">
            <v>0.8999999761581421</v>
          </cell>
          <cell r="CE247">
            <v>26.700000762939453</v>
          </cell>
          <cell r="CF247">
            <v>0.6899999976158142</v>
          </cell>
          <cell r="CG247">
            <v>19.149999618530273</v>
          </cell>
          <cell r="CH247">
            <v>1.0499999523162842</v>
          </cell>
          <cell r="CI247">
            <v>0.03999999910593033</v>
          </cell>
          <cell r="CJ247">
            <v>0.009999999776482582</v>
          </cell>
          <cell r="CL247">
            <v>0.009999999776482582</v>
          </cell>
          <cell r="CM247">
            <v>56.109817542307425</v>
          </cell>
          <cell r="CN247">
            <v>54.89585930325835</v>
          </cell>
          <cell r="CO247">
            <v>2.1635398085793827</v>
          </cell>
          <cell r="CP247">
            <v>42.94060088816228</v>
          </cell>
          <cell r="CQ247">
            <v>44.02237079245197</v>
          </cell>
          <cell r="CR247">
            <v>1</v>
          </cell>
          <cell r="CS247">
            <v>43.5</v>
          </cell>
          <cell r="CT247">
            <v>2.430000066757202</v>
          </cell>
          <cell r="CU247">
            <v>11.170000076293945</v>
          </cell>
          <cell r="CW247">
            <v>15.199999809265137</v>
          </cell>
          <cell r="CX247">
            <v>0.1899999976158142</v>
          </cell>
          <cell r="CY247">
            <v>12.680000305175781</v>
          </cell>
          <cell r="CZ247">
            <v>10.75</v>
          </cell>
          <cell r="DA247">
            <v>2.140000104904175</v>
          </cell>
          <cell r="DB247">
            <v>0.3100000023841858</v>
          </cell>
          <cell r="DL247">
            <v>43.93000030517578</v>
          </cell>
          <cell r="DM247">
            <v>0.23999999463558197</v>
          </cell>
          <cell r="DN247">
            <v>16.739999771118164</v>
          </cell>
          <cell r="DO247">
            <v>34</v>
          </cell>
          <cell r="DP247">
            <v>0.5299999713897705</v>
          </cell>
          <cell r="DQ247">
            <v>2.7899999618530273</v>
          </cell>
          <cell r="DV247">
            <v>0.029999999329447746</v>
          </cell>
          <cell r="DW247">
            <v>0.5498122691511361</v>
          </cell>
          <cell r="DX247">
            <v>0.004707728415762691</v>
          </cell>
          <cell r="DY247">
            <v>0.20966933581059824</v>
          </cell>
          <cell r="DZ247">
            <v>0.47320807237299933</v>
          </cell>
          <cell r="EA247">
            <v>0.06921359369518797</v>
          </cell>
          <cell r="EB247">
            <v>0.00039497069751099663</v>
          </cell>
          <cell r="EC247">
            <v>1.3070059701431953</v>
          </cell>
          <cell r="ED247">
            <v>0.42066546114620945</v>
          </cell>
          <cell r="EE247">
            <v>0.0036019180656435053</v>
          </cell>
          <cell r="EG247">
            <v>0.3620550197801734</v>
          </cell>
          <cell r="EH247">
            <v>0.05295583591527508</v>
          </cell>
          <cell r="EI247">
            <v>0.00030219502170118144</v>
          </cell>
          <cell r="EJ247">
            <v>-0.17856503537976354</v>
          </cell>
          <cell r="EK247">
            <v>0.7010396252309343</v>
          </cell>
          <cell r="EL247">
            <v>1</v>
          </cell>
          <cell r="EM247">
            <v>-0.020622346535037427</v>
          </cell>
          <cell r="EN247">
            <v>1.0223525276066525</v>
          </cell>
          <cell r="EO247">
            <v>-0.0017301810716151141</v>
          </cell>
          <cell r="EP247">
            <v>0.07023362691702764</v>
          </cell>
          <cell r="EQ247">
            <v>-0.0016923527109239925</v>
          </cell>
          <cell r="ER247">
            <v>0.07023362691702764</v>
          </cell>
          <cell r="ES247">
            <v>7.7404269533266525</v>
          </cell>
          <cell r="ET247">
            <v>7.023362691702764</v>
          </cell>
          <cell r="EU247">
            <v>1.3037351271467101</v>
          </cell>
          <cell r="EW247">
            <v>1</v>
          </cell>
          <cell r="EY247">
            <v>9.170000076293945</v>
          </cell>
          <cell r="EZ247">
            <v>2.5999999046325684</v>
          </cell>
          <cell r="FA247">
            <v>47.459999084472656</v>
          </cell>
          <cell r="FB247">
            <v>36.66999816894531</v>
          </cell>
          <cell r="FC247">
            <v>0.3199999928474426</v>
          </cell>
          <cell r="FD247">
            <v>1.5399999618530273</v>
          </cell>
          <cell r="FI247">
            <v>0.11999999731779099</v>
          </cell>
          <cell r="GK247">
            <v>1</v>
          </cell>
          <cell r="GX247">
            <v>100</v>
          </cell>
        </row>
        <row r="248">
          <cell r="A248">
            <v>384</v>
          </cell>
          <cell r="B248">
            <v>9288</v>
          </cell>
          <cell r="C248">
            <v>1500</v>
          </cell>
          <cell r="D248">
            <v>1.5</v>
          </cell>
          <cell r="E248">
            <v>850</v>
          </cell>
          <cell r="F248" t="str">
            <v>NiNiO+1.09</v>
          </cell>
          <cell r="G248" t="str">
            <v>Ag70Pd30</v>
          </cell>
          <cell r="H248" t="str">
            <v>Coldseal v</v>
          </cell>
          <cell r="I248" t="str">
            <v>H2O-SIMS</v>
          </cell>
          <cell r="J248">
            <v>94</v>
          </cell>
          <cell r="K248">
            <v>68.94999694824219</v>
          </cell>
          <cell r="L248">
            <v>0.2800000011920929</v>
          </cell>
          <cell r="M248">
            <v>13.710000038146973</v>
          </cell>
          <cell r="O248">
            <v>1.590000033378601</v>
          </cell>
          <cell r="P248">
            <v>1.590000033378601</v>
          </cell>
          <cell r="Q248">
            <v>0.019999999552965164</v>
          </cell>
          <cell r="R248">
            <v>0.4000000059604645</v>
          </cell>
          <cell r="S248">
            <v>1.909999966621399</v>
          </cell>
          <cell r="T248">
            <v>4.789999961853027</v>
          </cell>
          <cell r="U248">
            <v>2.130000114440918</v>
          </cell>
          <cell r="X248">
            <v>-1</v>
          </cell>
          <cell r="Y248">
            <v>3.9750000242143866</v>
          </cell>
          <cell r="Z248">
            <v>0.13931436625142068</v>
          </cell>
          <cell r="AA248">
            <v>6.920000076293945</v>
          </cell>
          <cell r="AB248">
            <v>0.13411896825378056</v>
          </cell>
          <cell r="AC248">
            <v>0.17845117988145384</v>
          </cell>
          <cell r="AD248">
            <v>0.30958851742352655</v>
          </cell>
          <cell r="AS248">
            <v>58.68000030517578</v>
          </cell>
          <cell r="AU248">
            <v>26.059999465942383</v>
          </cell>
          <cell r="AW248">
            <v>0.33000001311302185</v>
          </cell>
          <cell r="AZ248">
            <v>7.690000057220459</v>
          </cell>
          <cell r="BA248">
            <v>6.289999961853027</v>
          </cell>
          <cell r="BB248">
            <v>0.25999999046325684</v>
          </cell>
          <cell r="BE248">
            <v>39.67587415215397</v>
          </cell>
          <cell r="BF248">
            <v>58.72692110593992</v>
          </cell>
          <cell r="BG248">
            <v>1.5972047419061042</v>
          </cell>
          <cell r="BH248">
            <v>1</v>
          </cell>
          <cell r="CA248">
            <v>52.22999954223633</v>
          </cell>
          <cell r="CB248">
            <v>0.12999999523162842</v>
          </cell>
          <cell r="CC248">
            <v>1.0700000524520874</v>
          </cell>
          <cell r="CE248">
            <v>25.579999923706055</v>
          </cell>
          <cell r="CF248">
            <v>0.7799999713897705</v>
          </cell>
          <cell r="CG248">
            <v>19.469999313354492</v>
          </cell>
          <cell r="CH248">
            <v>1.0700000524520874</v>
          </cell>
          <cell r="CI248">
            <v>0.019999999552965164</v>
          </cell>
          <cell r="CJ248">
            <v>0.05000000074505806</v>
          </cell>
          <cell r="CL248">
            <v>0.019999999552965164</v>
          </cell>
          <cell r="CM248">
            <v>57.56753498112885</v>
          </cell>
          <cell r="CN248">
            <v>56.287527633365045</v>
          </cell>
          <cell r="CO248">
            <v>2.2234882007426706</v>
          </cell>
          <cell r="CP248">
            <v>41.48898416589228</v>
          </cell>
          <cell r="CQ248">
            <v>42.600728266263616</v>
          </cell>
          <cell r="CR248">
            <v>1</v>
          </cell>
          <cell r="CS248">
            <v>43.209999084472656</v>
          </cell>
          <cell r="CT248">
            <v>2.880000114440918</v>
          </cell>
          <cell r="CU248">
            <v>12.1899995803833</v>
          </cell>
          <cell r="CW248">
            <v>11.859999656677246</v>
          </cell>
          <cell r="CX248">
            <v>0.12999999523162842</v>
          </cell>
          <cell r="CY248">
            <v>14.039999961853027</v>
          </cell>
          <cell r="CZ248">
            <v>11.239999771118164</v>
          </cell>
          <cell r="DA248">
            <v>2.569999933242798</v>
          </cell>
          <cell r="DB248">
            <v>0.28999999165534973</v>
          </cell>
          <cell r="DL248">
            <v>42.68000030517578</v>
          </cell>
          <cell r="DM248">
            <v>0.25</v>
          </cell>
          <cell r="DN248">
            <v>17.389999389648438</v>
          </cell>
          <cell r="DO248">
            <v>33.04999923706055</v>
          </cell>
          <cell r="DP248">
            <v>0.5099999904632568</v>
          </cell>
          <cell r="DQ248">
            <v>2.700000047683716</v>
          </cell>
          <cell r="DV248">
            <v>0.019999999552965164</v>
          </cell>
          <cell r="DW248">
            <v>0.5341677134565179</v>
          </cell>
          <cell r="DX248">
            <v>0.004903883876029816</v>
          </cell>
          <cell r="DY248">
            <v>0.21781061359780107</v>
          </cell>
          <cell r="DZ248">
            <v>0.4599860714970153</v>
          </cell>
          <cell r="EA248">
            <v>0.06698089922311376</v>
          </cell>
          <cell r="EB248">
            <v>0.0002633137983406644</v>
          </cell>
          <cell r="EC248">
            <v>1.2841124954488186</v>
          </cell>
          <cell r="ED248">
            <v>0.4159820228755094</v>
          </cell>
          <cell r="EE248">
            <v>0.0038188896170781575</v>
          </cell>
          <cell r="EG248">
            <v>0.35821321973527137</v>
          </cell>
          <cell r="EH248">
            <v>0.05216123934663748</v>
          </cell>
          <cell r="EI248">
            <v>0.00020505508611893996</v>
          </cell>
          <cell r="EJ248">
            <v>-0.1693179904542158</v>
          </cell>
          <cell r="EK248">
            <v>0.6971507835288719</v>
          </cell>
          <cell r="EL248">
            <v>1</v>
          </cell>
          <cell r="EM248">
            <v>-0.023103612714704343</v>
          </cell>
          <cell r="EN248">
            <v>1.02434416003864</v>
          </cell>
          <cell r="EO248">
            <v>-0.0012405473239357515</v>
          </cell>
          <cell r="EP248">
            <v>0.06961217457377371</v>
          </cell>
          <cell r="EQ248">
            <v>-0.0012110649646198558</v>
          </cell>
          <cell r="ER248">
            <v>0.06961217457377371</v>
          </cell>
          <cell r="ES248">
            <v>5.095872365145077</v>
          </cell>
          <cell r="ET248">
            <v>6.961217457377371</v>
          </cell>
          <cell r="EU248">
            <v>1.2883122809932592</v>
          </cell>
          <cell r="EW248">
            <v>1</v>
          </cell>
          <cell r="EY248">
            <v>8.890000343322754</v>
          </cell>
          <cell r="EZ248">
            <v>2.569999933242798</v>
          </cell>
          <cell r="FA248">
            <v>47.689998626708984</v>
          </cell>
          <cell r="FB248">
            <v>36.15999984741211</v>
          </cell>
          <cell r="FC248">
            <v>0.36000001430511475</v>
          </cell>
          <cell r="FD248">
            <v>1.559999942779541</v>
          </cell>
          <cell r="FI248">
            <v>0.09000000357627869</v>
          </cell>
          <cell r="GK248">
            <v>1</v>
          </cell>
          <cell r="GX248">
            <v>100</v>
          </cell>
        </row>
        <row r="249">
          <cell r="A249">
            <v>384</v>
          </cell>
          <cell r="B249">
            <v>9295</v>
          </cell>
          <cell r="C249">
            <v>2500</v>
          </cell>
          <cell r="D249">
            <v>2.5</v>
          </cell>
          <cell r="E249">
            <v>850</v>
          </cell>
          <cell r="F249" t="str">
            <v>ND</v>
          </cell>
          <cell r="G249" t="str">
            <v>Ag70Pd30</v>
          </cell>
          <cell r="H249" t="str">
            <v>Coldseal v</v>
          </cell>
          <cell r="I249" t="str">
            <v>H2O-SIMS</v>
          </cell>
          <cell r="J249">
            <v>147</v>
          </cell>
          <cell r="K249">
            <v>67.47000122070312</v>
          </cell>
          <cell r="L249">
            <v>0.2800000011920929</v>
          </cell>
          <cell r="M249">
            <v>14.65999984741211</v>
          </cell>
          <cell r="O249">
            <v>1.5399999618530273</v>
          </cell>
          <cell r="P249">
            <v>1.5399999618530273</v>
          </cell>
          <cell r="Q249">
            <v>0.05000000074505806</v>
          </cell>
          <cell r="R249">
            <v>0.6399999856948853</v>
          </cell>
          <cell r="S249">
            <v>2.450000047683716</v>
          </cell>
          <cell r="T249">
            <v>4.670000076293945</v>
          </cell>
          <cell r="U249">
            <v>1.7899999618530273</v>
          </cell>
          <cell r="X249">
            <v>7</v>
          </cell>
          <cell r="Y249">
            <v>2.406249994179234</v>
          </cell>
          <cell r="Z249">
            <v>0.16712142381885547</v>
          </cell>
          <cell r="AA249">
            <v>6.460000038146973</v>
          </cell>
          <cell r="AB249">
            <v>0.16319444085137896</v>
          </cell>
          <cell r="AC249">
            <v>0.1782407366206923</v>
          </cell>
          <cell r="AD249">
            <v>0.4255358533565288</v>
          </cell>
          <cell r="AS249">
            <v>54.83000183105469</v>
          </cell>
          <cell r="AU249">
            <v>28.760000228881836</v>
          </cell>
          <cell r="AW249">
            <v>0.4099999964237213</v>
          </cell>
          <cell r="AZ249">
            <v>11.119999885559082</v>
          </cell>
          <cell r="BA249">
            <v>4.78000020980835</v>
          </cell>
          <cell r="BB249">
            <v>0.23000000417232513</v>
          </cell>
          <cell r="BE249">
            <v>55.47845679491068</v>
          </cell>
          <cell r="BF249">
            <v>43.155279501143674</v>
          </cell>
          <cell r="BG249">
            <v>1.3662637039456484</v>
          </cell>
          <cell r="BH249">
            <v>1</v>
          </cell>
          <cell r="CS249">
            <v>45.650001525878906</v>
          </cell>
          <cell r="CT249">
            <v>1.5499999523162842</v>
          </cell>
          <cell r="CU249">
            <v>10.779999732971191</v>
          </cell>
          <cell r="CW249">
            <v>13.300000190734863</v>
          </cell>
          <cell r="CX249">
            <v>0.20999999344348907</v>
          </cell>
          <cell r="CY249">
            <v>14.210000038146973</v>
          </cell>
          <cell r="CZ249">
            <v>10.8100004196167</v>
          </cell>
          <cell r="DA249">
            <v>1.8899999856948853</v>
          </cell>
          <cell r="DB249">
            <v>0.27000001072883606</v>
          </cell>
          <cell r="EY249">
            <v>3.369999885559082</v>
          </cell>
          <cell r="EZ249">
            <v>3.0399999618530273</v>
          </cell>
          <cell r="FA249">
            <v>59.52000045776367</v>
          </cell>
          <cell r="FB249">
            <v>30.329999923706055</v>
          </cell>
          <cell r="FC249">
            <v>0.4399999976158142</v>
          </cell>
          <cell r="FD249">
            <v>2.380000114440918</v>
          </cell>
          <cell r="FI249">
            <v>0.07000000029802322</v>
          </cell>
          <cell r="GK249">
            <v>1</v>
          </cell>
          <cell r="GX249">
            <v>100</v>
          </cell>
        </row>
        <row r="250">
          <cell r="A250">
            <v>384</v>
          </cell>
          <cell r="B250">
            <v>9296</v>
          </cell>
          <cell r="C250">
            <v>2500</v>
          </cell>
          <cell r="D250">
            <v>2.5</v>
          </cell>
          <cell r="E250">
            <v>850</v>
          </cell>
          <cell r="F250" t="str">
            <v>ND</v>
          </cell>
          <cell r="G250" t="str">
            <v>Ag70Pd30</v>
          </cell>
          <cell r="H250" t="str">
            <v>Coldseal v</v>
          </cell>
          <cell r="I250" t="str">
            <v>H2O-SIMS</v>
          </cell>
          <cell r="J250">
            <v>147</v>
          </cell>
          <cell r="K250">
            <v>68.13999938964844</v>
          </cell>
          <cell r="L250">
            <v>0.28999999165534973</v>
          </cell>
          <cell r="M250">
            <v>14.550000190734863</v>
          </cell>
          <cell r="O250">
            <v>1.4800000190734863</v>
          </cell>
          <cell r="P250">
            <v>1.4800000190734863</v>
          </cell>
          <cell r="Q250">
            <v>0.03999999910593033</v>
          </cell>
          <cell r="R250">
            <v>0.6700000166893005</v>
          </cell>
          <cell r="S250">
            <v>2.3399999141693115</v>
          </cell>
          <cell r="T250">
            <v>5.050000190734863</v>
          </cell>
          <cell r="U250">
            <v>1.7899999618530273</v>
          </cell>
          <cell r="X250">
            <v>6.300000190734863</v>
          </cell>
          <cell r="Y250">
            <v>2.20895519732473</v>
          </cell>
          <cell r="Z250">
            <v>0.16082473426078542</v>
          </cell>
          <cell r="AA250">
            <v>6.840000152587891</v>
          </cell>
          <cell r="AB250">
            <v>0.15684093400277502</v>
          </cell>
          <cell r="AC250">
            <v>0.1646273624099901</v>
          </cell>
          <cell r="AD250">
            <v>0.4465701251344951</v>
          </cell>
          <cell r="AS250">
            <v>55.189998626708984</v>
          </cell>
          <cell r="AU250">
            <v>28.790000915527344</v>
          </cell>
          <cell r="AW250">
            <v>0.28999999165534973</v>
          </cell>
          <cell r="AZ250">
            <v>10.9399995803833</v>
          </cell>
          <cell r="BA250">
            <v>4.909999847412109</v>
          </cell>
          <cell r="BB250">
            <v>0.2199999988079071</v>
          </cell>
          <cell r="BE250">
            <v>54.462653235976006</v>
          </cell>
          <cell r="BF250">
            <v>44.23330570490553</v>
          </cell>
          <cell r="BG250">
            <v>1.304041059118461</v>
          </cell>
          <cell r="BH250">
            <v>1</v>
          </cell>
          <cell r="CS250">
            <v>45.689998626708984</v>
          </cell>
          <cell r="CT250">
            <v>1.440000057220459</v>
          </cell>
          <cell r="CU250">
            <v>9.640000343322754</v>
          </cell>
          <cell r="CW250">
            <v>13.369999885559082</v>
          </cell>
          <cell r="CX250">
            <v>0.20999999344348907</v>
          </cell>
          <cell r="CY250">
            <v>14.569999694824219</v>
          </cell>
          <cell r="CZ250">
            <v>10.720000267028809</v>
          </cell>
          <cell r="DA250">
            <v>1.7599999904632568</v>
          </cell>
          <cell r="DB250">
            <v>0.23000000417232513</v>
          </cell>
          <cell r="EY250">
            <v>3.4600000381469727</v>
          </cell>
          <cell r="EZ250">
            <v>3.109999895095825</v>
          </cell>
          <cell r="FA250">
            <v>58.849998474121094</v>
          </cell>
          <cell r="FB250">
            <v>30.100000381469727</v>
          </cell>
          <cell r="FC250">
            <v>0.41999998688697815</v>
          </cell>
          <cell r="FD250">
            <v>2.4600000381469727</v>
          </cell>
          <cell r="FI250">
            <v>0.03999999910593033</v>
          </cell>
          <cell r="GK250">
            <v>1</v>
          </cell>
          <cell r="GX250">
            <v>100</v>
          </cell>
        </row>
        <row r="251">
          <cell r="A251">
            <v>384</v>
          </cell>
          <cell r="B251">
            <v>9297</v>
          </cell>
          <cell r="C251">
            <v>2500</v>
          </cell>
          <cell r="D251">
            <v>2.5</v>
          </cell>
          <cell r="E251">
            <v>850</v>
          </cell>
          <cell r="F251" t="str">
            <v>NiNiO+1.19</v>
          </cell>
          <cell r="G251" t="str">
            <v>Ag70Pd30</v>
          </cell>
          <cell r="H251" t="str">
            <v>Coldseal v</v>
          </cell>
          <cell r="I251" t="str">
            <v>+H2O, Ag2C2O4</v>
          </cell>
          <cell r="J251">
            <v>118</v>
          </cell>
          <cell r="K251">
            <v>68.43000030517578</v>
          </cell>
          <cell r="L251">
            <v>0.2800000011920929</v>
          </cell>
          <cell r="M251">
            <v>14.079999923706055</v>
          </cell>
          <cell r="O251">
            <v>2.059999942779541</v>
          </cell>
          <cell r="P251">
            <v>2.059999942779541</v>
          </cell>
          <cell r="Q251">
            <v>0.05999999865889549</v>
          </cell>
          <cell r="R251">
            <v>0.5199999809265137</v>
          </cell>
          <cell r="S251">
            <v>2.069999933242798</v>
          </cell>
          <cell r="T251">
            <v>4.599999904632568</v>
          </cell>
          <cell r="U251">
            <v>1.9600000381469727</v>
          </cell>
          <cell r="X251">
            <v>5.699999809265137</v>
          </cell>
          <cell r="Y251">
            <v>3.9615384968074836</v>
          </cell>
          <cell r="Z251">
            <v>0.14701704150989403</v>
          </cell>
          <cell r="AA251">
            <v>6.559999942779541</v>
          </cell>
          <cell r="AB251">
            <v>0.16958424233678593</v>
          </cell>
          <cell r="AC251">
            <v>0.22538292919818476</v>
          </cell>
          <cell r="AD251">
            <v>0.31031406629693453</v>
          </cell>
          <cell r="AS251">
            <v>55.4900016784668</v>
          </cell>
          <cell r="AU251">
            <v>27.579999923706055</v>
          </cell>
          <cell r="AW251">
            <v>0.3199999928474426</v>
          </cell>
          <cell r="AZ251">
            <v>10</v>
          </cell>
          <cell r="BA251">
            <v>5.059999942779541</v>
          </cell>
          <cell r="BB251">
            <v>0.25</v>
          </cell>
          <cell r="BE251">
            <v>51.402461082929236</v>
          </cell>
          <cell r="BF251">
            <v>47.06746990564259</v>
          </cell>
          <cell r="BG251">
            <v>1.530069011428175</v>
          </cell>
          <cell r="BH251">
            <v>1</v>
          </cell>
          <cell r="CA251">
            <v>52.02000045776367</v>
          </cell>
          <cell r="CB251">
            <v>0.15000000596046448</v>
          </cell>
          <cell r="CC251">
            <v>1.399999976158142</v>
          </cell>
          <cell r="CE251">
            <v>24.139999389648438</v>
          </cell>
          <cell r="CF251">
            <v>0.699999988079071</v>
          </cell>
          <cell r="CG251">
            <v>20.93000030517578</v>
          </cell>
          <cell r="CH251">
            <v>0.9700000286102295</v>
          </cell>
          <cell r="CI251">
            <v>0.029999999329447746</v>
          </cell>
          <cell r="CJ251">
            <v>0.009999999776482582</v>
          </cell>
          <cell r="CL251">
            <v>0.009999999776482582</v>
          </cell>
          <cell r="CM251">
            <v>60.71372101080775</v>
          </cell>
          <cell r="CN251">
            <v>59.51011337604252</v>
          </cell>
          <cell r="CO251">
            <v>1.9824310134952556</v>
          </cell>
          <cell r="CP251">
            <v>38.50745561046222</v>
          </cell>
          <cell r="CQ251">
            <v>39.49867111720985</v>
          </cell>
          <cell r="CR251">
            <v>1</v>
          </cell>
          <cell r="CS251">
            <v>45.560001373291016</v>
          </cell>
          <cell r="CT251">
            <v>1.4299999475479126</v>
          </cell>
          <cell r="CU251">
            <v>10.399999618530273</v>
          </cell>
          <cell r="CW251">
            <v>12.270000457763672</v>
          </cell>
          <cell r="CX251">
            <v>0.20999999344348907</v>
          </cell>
          <cell r="CY251">
            <v>15.149999618530273</v>
          </cell>
          <cell r="CZ251">
            <v>11.029999732971191</v>
          </cell>
          <cell r="DA251">
            <v>1.8899999856948853</v>
          </cell>
          <cell r="DB251">
            <v>0.25</v>
          </cell>
          <cell r="DL251">
            <v>41.7599983215332</v>
          </cell>
          <cell r="DM251">
            <v>0.3100000023841858</v>
          </cell>
          <cell r="DN251">
            <v>19.889999389648438</v>
          </cell>
          <cell r="DO251">
            <v>32.54999923706055</v>
          </cell>
          <cell r="DP251">
            <v>0.5199999809265137</v>
          </cell>
          <cell r="DQ251">
            <v>2.509999990463257</v>
          </cell>
          <cell r="DV251">
            <v>0.029999999329447746</v>
          </cell>
          <cell r="DW251">
            <v>0.5226532956387134</v>
          </cell>
          <cell r="DX251">
            <v>0.006080816053044053</v>
          </cell>
          <cell r="DY251">
            <v>0.24912323884830206</v>
          </cell>
          <cell r="DZ251">
            <v>0.4530271292562359</v>
          </cell>
          <cell r="EA251">
            <v>0.06226742720077541</v>
          </cell>
          <cell r="EB251">
            <v>0.00039497069751099663</v>
          </cell>
          <cell r="EC251">
            <v>1.2935468776945818</v>
          </cell>
          <cell r="ED251">
            <v>0.40404666011811646</v>
          </cell>
          <cell r="EE251">
            <v>0.004700885725828167</v>
          </cell>
          <cell r="EG251">
            <v>0.3502208826506864</v>
          </cell>
          <cell r="EH251">
            <v>0.04813696996567396</v>
          </cell>
          <cell r="EI251">
            <v>0.00030533929950411336</v>
          </cell>
          <cell r="EJ251">
            <v>-0.14642954526156526</v>
          </cell>
          <cell r="EK251">
            <v>0.6892396901524425</v>
          </cell>
          <cell r="EL251">
            <v>0.9999999999999999</v>
          </cell>
          <cell r="EM251">
            <v>-0.03323982012284696</v>
          </cell>
          <cell r="EN251">
            <v>1.0353988650313817</v>
          </cell>
          <cell r="EO251">
            <v>-0.002159044908534715</v>
          </cell>
          <cell r="EP251">
            <v>0.06528138544277107</v>
          </cell>
          <cell r="EQ251">
            <v>-0.00208523012865122</v>
          </cell>
          <cell r="ER251">
            <v>0.06528138544277107</v>
          </cell>
          <cell r="ES251">
            <v>6.099192464562597</v>
          </cell>
          <cell r="ET251">
            <v>6.528138544277107</v>
          </cell>
          <cell r="EU251">
            <v>1.250451899529361</v>
          </cell>
          <cell r="EW251">
            <v>1</v>
          </cell>
          <cell r="EY251">
            <v>8.15999984741211</v>
          </cell>
          <cell r="EZ251">
            <v>2.619999885559082</v>
          </cell>
          <cell r="FA251">
            <v>50</v>
          </cell>
          <cell r="FB251">
            <v>35.95000076293945</v>
          </cell>
          <cell r="FC251">
            <v>0.3700000047683716</v>
          </cell>
          <cell r="FD251">
            <v>1.5299999713897705</v>
          </cell>
          <cell r="FI251">
            <v>0.05999999865889549</v>
          </cell>
          <cell r="GK251">
            <v>1</v>
          </cell>
          <cell r="GX251">
            <v>75</v>
          </cell>
          <cell r="GY251">
            <v>25</v>
          </cell>
        </row>
        <row r="252">
          <cell r="A252">
            <v>384</v>
          </cell>
          <cell r="B252">
            <v>9299</v>
          </cell>
          <cell r="C252">
            <v>2500</v>
          </cell>
          <cell r="D252">
            <v>2.5</v>
          </cell>
          <cell r="E252">
            <v>850</v>
          </cell>
          <cell r="F252" t="str">
            <v>NiNiO+0.83</v>
          </cell>
          <cell r="G252" t="str">
            <v>Ag70Pd30</v>
          </cell>
          <cell r="H252" t="str">
            <v>Coldseal v</v>
          </cell>
          <cell r="I252" t="str">
            <v>+H2O, Ag2C2O4</v>
          </cell>
          <cell r="J252">
            <v>115</v>
          </cell>
          <cell r="K252">
            <v>70.41000366210938</v>
          </cell>
          <cell r="L252">
            <v>0.27000001072883606</v>
          </cell>
          <cell r="M252">
            <v>13.40999984741211</v>
          </cell>
          <cell r="O252">
            <v>1.600000023841858</v>
          </cell>
          <cell r="P252">
            <v>1.600000023841858</v>
          </cell>
          <cell r="Q252">
            <v>0.05000000074505806</v>
          </cell>
          <cell r="R252">
            <v>0.4099999964237213</v>
          </cell>
          <cell r="S252">
            <v>1.6799999475479126</v>
          </cell>
          <cell r="T252">
            <v>4.940000057220459</v>
          </cell>
          <cell r="U252">
            <v>2.1700000762939453</v>
          </cell>
          <cell r="X252">
            <v>4.699999809265137</v>
          </cell>
          <cell r="Y252">
            <v>3.902439116580653</v>
          </cell>
          <cell r="Z252">
            <v>0.12527963957226462</v>
          </cell>
          <cell r="AA252">
            <v>7.110000133514404</v>
          </cell>
          <cell r="AB252">
            <v>0.1326754372743228</v>
          </cell>
          <cell r="AC252">
            <v>0.1754385961472493</v>
          </cell>
          <cell r="AD252">
            <v>0.3135400595211276</v>
          </cell>
          <cell r="AS252">
            <v>59.560001373291016</v>
          </cell>
          <cell r="AU252">
            <v>26.729999542236328</v>
          </cell>
          <cell r="AW252">
            <v>0.36000001430511475</v>
          </cell>
          <cell r="AZ252">
            <v>8.640000343322754</v>
          </cell>
          <cell r="BA252">
            <v>5.820000171661377</v>
          </cell>
          <cell r="BB252">
            <v>0.3799999952316284</v>
          </cell>
          <cell r="BE252">
            <v>44.026789818213615</v>
          </cell>
          <cell r="BF252">
            <v>53.66766334318698</v>
          </cell>
          <cell r="BG252">
            <v>2.3055468385994047</v>
          </cell>
          <cell r="BH252">
            <v>1</v>
          </cell>
          <cell r="CA252">
            <v>51.9900016784668</v>
          </cell>
          <cell r="CB252">
            <v>0.14000000059604645</v>
          </cell>
          <cell r="CC252">
            <v>1.340000033378601</v>
          </cell>
          <cell r="CE252">
            <v>25.360000610351562</v>
          </cell>
          <cell r="CF252">
            <v>0.7200000286102295</v>
          </cell>
          <cell r="CG252">
            <v>19.959999084472656</v>
          </cell>
          <cell r="CH252">
            <v>1.159999966621399</v>
          </cell>
          <cell r="CI252">
            <v>0.029999999329447746</v>
          </cell>
          <cell r="CJ252">
            <v>0.019999999552965164</v>
          </cell>
          <cell r="CL252">
            <v>0.009999999776482582</v>
          </cell>
          <cell r="CM252">
            <v>58.38353679444417</v>
          </cell>
          <cell r="CN252">
            <v>56.993525979419594</v>
          </cell>
          <cell r="CO252">
            <v>2.3808266702281284</v>
          </cell>
          <cell r="CP252">
            <v>40.625647350352274</v>
          </cell>
          <cell r="CQ252">
            <v>41.81606068546634</v>
          </cell>
          <cell r="CR252">
            <v>1</v>
          </cell>
          <cell r="CS252">
            <v>45.279998779296875</v>
          </cell>
          <cell r="CT252">
            <v>1.649999976158142</v>
          </cell>
          <cell r="CU252">
            <v>9.579999923706055</v>
          </cell>
          <cell r="CW252">
            <v>13.600000381469727</v>
          </cell>
          <cell r="CX252">
            <v>0.27000001072883606</v>
          </cell>
          <cell r="CY252">
            <v>14.489999771118164</v>
          </cell>
          <cell r="CZ252">
            <v>10.8100004196167</v>
          </cell>
          <cell r="DA252">
            <v>1.8600000143051147</v>
          </cell>
          <cell r="DB252">
            <v>0.25</v>
          </cell>
          <cell r="DL252">
            <v>41.90999984741211</v>
          </cell>
          <cell r="DM252">
            <v>0.27000001072883606</v>
          </cell>
          <cell r="DN252">
            <v>19.68000030517578</v>
          </cell>
          <cell r="DO252">
            <v>31.75</v>
          </cell>
          <cell r="DP252">
            <v>0.5699999928474426</v>
          </cell>
          <cell r="DQ252">
            <v>3.009999990463257</v>
          </cell>
          <cell r="DV252">
            <v>0.029999999329447746</v>
          </cell>
          <cell r="DW252">
            <v>0.5245306614194256</v>
          </cell>
          <cell r="DX252">
            <v>0.005296194796564066</v>
          </cell>
          <cell r="DY252">
            <v>0.24649298979428583</v>
          </cell>
          <cell r="DZ252">
            <v>0.44189283228949205</v>
          </cell>
          <cell r="EA252">
            <v>0.07467129720821773</v>
          </cell>
          <cell r="EB252">
            <v>0.00039497069751099663</v>
          </cell>
          <cell r="EC252">
            <v>1.2932789462054963</v>
          </cell>
          <cell r="ED252">
            <v>0.4055819998913676</v>
          </cell>
          <cell r="EE252">
            <v>0.004095168186339998</v>
          </cell>
          <cell r="EG252">
            <v>0.3416840841537037</v>
          </cell>
          <cell r="EH252">
            <v>0.05773796706990759</v>
          </cell>
          <cell r="EI252">
            <v>0.0003054025573290648</v>
          </cell>
          <cell r="EJ252">
            <v>-0.1488945705264043</v>
          </cell>
          <cell r="EK252">
            <v>0.6811740328214599</v>
          </cell>
          <cell r="EL252">
            <v>0.9999999999999999</v>
          </cell>
          <cell r="EM252">
            <v>-0.028341441115185363</v>
          </cell>
          <cell r="EN252">
            <v>1.03045504138778</v>
          </cell>
          <cell r="EO252">
            <v>-0.0021136002725945413</v>
          </cell>
          <cell r="EP252">
            <v>0.0781391655276894</v>
          </cell>
          <cell r="EQ252">
            <v>-0.0020511329341918886</v>
          </cell>
          <cell r="ER252">
            <v>0.0781391655276894</v>
          </cell>
          <cell r="ES252">
            <v>6.940066984911812</v>
          </cell>
          <cell r="ET252">
            <v>7.813916552768941</v>
          </cell>
          <cell r="EU252">
            <v>1.2574609953846472</v>
          </cell>
          <cell r="EW252">
            <v>1</v>
          </cell>
          <cell r="EY252">
            <v>6.829999923706055</v>
          </cell>
          <cell r="EZ252">
            <v>2.630000114440918</v>
          </cell>
          <cell r="FA252">
            <v>52.08000183105469</v>
          </cell>
          <cell r="FB252">
            <v>34.310001373291016</v>
          </cell>
          <cell r="FC252">
            <v>0.4099999964237213</v>
          </cell>
          <cell r="FD252">
            <v>1.6200000047683716</v>
          </cell>
          <cell r="FI252">
            <v>0.09000000357627869</v>
          </cell>
          <cell r="GK252">
            <v>1</v>
          </cell>
          <cell r="GX252">
            <v>50</v>
          </cell>
          <cell r="GY252">
            <v>50</v>
          </cell>
        </row>
        <row r="253">
          <cell r="A253">
            <v>384</v>
          </cell>
          <cell r="B253">
            <v>9300</v>
          </cell>
          <cell r="C253">
            <v>2500</v>
          </cell>
          <cell r="D253">
            <v>2.5</v>
          </cell>
          <cell r="E253">
            <v>850</v>
          </cell>
          <cell r="F253" t="str">
            <v>NiNiO+0.83</v>
          </cell>
          <cell r="G253" t="str">
            <v>Ag70Pd30</v>
          </cell>
          <cell r="H253" t="str">
            <v>Coldseal v</v>
          </cell>
          <cell r="I253" t="str">
            <v>H2O-SIMS</v>
          </cell>
          <cell r="J253">
            <v>115</v>
          </cell>
          <cell r="K253">
            <v>70.83000183105469</v>
          </cell>
          <cell r="L253">
            <v>0.3100000023841858</v>
          </cell>
          <cell r="M253">
            <v>13.119999885559082</v>
          </cell>
          <cell r="O253">
            <v>1.75</v>
          </cell>
          <cell r="P253">
            <v>1.75</v>
          </cell>
          <cell r="Q253">
            <v>0.05999999865889549</v>
          </cell>
          <cell r="R253">
            <v>0.41999998688697815</v>
          </cell>
          <cell r="S253">
            <v>1.649999976158142</v>
          </cell>
          <cell r="T253">
            <v>4.489999771118164</v>
          </cell>
          <cell r="U253">
            <v>2.119999885559082</v>
          </cell>
          <cell r="X253">
            <v>-1</v>
          </cell>
          <cell r="Y253">
            <v>4.166666796756173</v>
          </cell>
          <cell r="Z253">
            <v>0.12576219440171366</v>
          </cell>
          <cell r="AA253">
            <v>6.609999656677246</v>
          </cell>
          <cell r="AB253">
            <v>0.14749430973339714</v>
          </cell>
          <cell r="AC253">
            <v>0.19931663679311845</v>
          </cell>
          <cell r="AD253">
            <v>0.29961426873760433</v>
          </cell>
          <cell r="AS253">
            <v>57.630001068115234</v>
          </cell>
          <cell r="AU253">
            <v>26.75</v>
          </cell>
          <cell r="AW253">
            <v>0.3199999928474426</v>
          </cell>
          <cell r="AZ253">
            <v>8.550000190734863</v>
          </cell>
          <cell r="BA253">
            <v>5.929999828338623</v>
          </cell>
          <cell r="BB253">
            <v>0.33000001311302185</v>
          </cell>
          <cell r="BE253">
            <v>43.458504951698245</v>
          </cell>
          <cell r="BF253">
            <v>54.54434951980081</v>
          </cell>
          <cell r="BG253">
            <v>1.997145528500944</v>
          </cell>
          <cell r="BH253">
            <v>1</v>
          </cell>
          <cell r="CA253">
            <v>51.720001220703125</v>
          </cell>
          <cell r="CB253">
            <v>0.1599999964237213</v>
          </cell>
          <cell r="CC253">
            <v>0.9900000095367432</v>
          </cell>
          <cell r="CE253">
            <v>26.639999389648438</v>
          </cell>
          <cell r="CF253">
            <v>0.7200000286102295</v>
          </cell>
          <cell r="CG253">
            <v>19.200000762939453</v>
          </cell>
          <cell r="CH253">
            <v>1.1399999856948853</v>
          </cell>
          <cell r="CI253">
            <v>0.009999999776482582</v>
          </cell>
          <cell r="CJ253">
            <v>0.019999999552965164</v>
          </cell>
          <cell r="CL253">
            <v>0.029999999329447746</v>
          </cell>
          <cell r="CM253">
            <v>56.22940341482129</v>
          </cell>
          <cell r="CN253">
            <v>54.911643444818964</v>
          </cell>
          <cell r="CO253">
            <v>2.3435425061881117</v>
          </cell>
          <cell r="CP253">
            <v>42.74481404899292</v>
          </cell>
          <cell r="CQ253">
            <v>43.91658530208698</v>
          </cell>
          <cell r="CR253">
            <v>1</v>
          </cell>
          <cell r="CS253">
            <v>45.43000030517578</v>
          </cell>
          <cell r="CT253">
            <v>1.7200000286102295</v>
          </cell>
          <cell r="CU253">
            <v>9.289999961853027</v>
          </cell>
          <cell r="CW253">
            <v>15.989999771118164</v>
          </cell>
          <cell r="CX253">
            <v>0.1899999976158142</v>
          </cell>
          <cell r="CY253">
            <v>12.859999656677246</v>
          </cell>
          <cell r="CZ253">
            <v>10.65999984741211</v>
          </cell>
          <cell r="DA253">
            <v>1.8700000047683716</v>
          </cell>
          <cell r="DB253">
            <v>0.3400000035762787</v>
          </cell>
          <cell r="DL253">
            <v>41.7599983215332</v>
          </cell>
          <cell r="DM253">
            <v>0.3100000023841858</v>
          </cell>
          <cell r="DN253">
            <v>19.889999389648438</v>
          </cell>
          <cell r="DO253">
            <v>32.54999923706055</v>
          </cell>
          <cell r="DP253">
            <v>0.5199999809265137</v>
          </cell>
          <cell r="DQ253">
            <v>2.509999990463257</v>
          </cell>
          <cell r="DV253">
            <v>0.029999999329447746</v>
          </cell>
          <cell r="DW253">
            <v>0.5226532956387134</v>
          </cell>
          <cell r="DX253">
            <v>0.006080816053044053</v>
          </cell>
          <cell r="DY253">
            <v>0.24912323884830206</v>
          </cell>
          <cell r="DZ253">
            <v>0.4530271292562359</v>
          </cell>
          <cell r="EA253">
            <v>0.06226742720077541</v>
          </cell>
          <cell r="EB253">
            <v>0.00039497069751099663</v>
          </cell>
          <cell r="EC253">
            <v>1.2935468776945818</v>
          </cell>
          <cell r="ED253">
            <v>0.40404666011811646</v>
          </cell>
          <cell r="EE253">
            <v>0.004700885725828167</v>
          </cell>
          <cell r="EG253">
            <v>0.3502208826506864</v>
          </cell>
          <cell r="EH253">
            <v>0.04813696996567396</v>
          </cell>
          <cell r="EI253">
            <v>0.00030533929950411336</v>
          </cell>
          <cell r="EJ253">
            <v>-0.14642954526156526</v>
          </cell>
          <cell r="EK253">
            <v>0.6892396901524425</v>
          </cell>
          <cell r="EL253">
            <v>0.9999999999999999</v>
          </cell>
          <cell r="EM253">
            <v>-0.03323982012284696</v>
          </cell>
          <cell r="EN253">
            <v>1.0353988650313817</v>
          </cell>
          <cell r="EO253">
            <v>-0.002159044908534715</v>
          </cell>
          <cell r="EP253">
            <v>0.06528138544277107</v>
          </cell>
          <cell r="EQ253">
            <v>-0.00208523012865122</v>
          </cell>
          <cell r="ER253">
            <v>0.06528138544277107</v>
          </cell>
          <cell r="ES253">
            <v>6.099192464562597</v>
          </cell>
          <cell r="ET253">
            <v>6.528138544277107</v>
          </cell>
          <cell r="EU253">
            <v>1.250451899529361</v>
          </cell>
          <cell r="EW253">
            <v>1</v>
          </cell>
          <cell r="EY253">
            <v>8.15999984741211</v>
          </cell>
          <cell r="EZ253">
            <v>2.619999885559082</v>
          </cell>
          <cell r="FA253">
            <v>50</v>
          </cell>
          <cell r="FB253">
            <v>35.95000076293945</v>
          </cell>
          <cell r="FC253">
            <v>0.3700000047683716</v>
          </cell>
          <cell r="FD253">
            <v>1.5299999713897705</v>
          </cell>
          <cell r="FI253">
            <v>0.05999999865889549</v>
          </cell>
          <cell r="GK253">
            <v>1</v>
          </cell>
          <cell r="GX253">
            <v>50</v>
          </cell>
          <cell r="GY253">
            <v>50</v>
          </cell>
        </row>
        <row r="254">
          <cell r="A254">
            <v>433</v>
          </cell>
          <cell r="B254">
            <v>9951</v>
          </cell>
          <cell r="C254">
            <v>5000</v>
          </cell>
          <cell r="D254">
            <v>5</v>
          </cell>
          <cell r="E254">
            <v>940</v>
          </cell>
          <cell r="F254" t="str">
            <v>ND</v>
          </cell>
          <cell r="G254" t="str">
            <v>Au caps.</v>
          </cell>
          <cell r="H254" t="str">
            <v>Int.heated</v>
          </cell>
          <cell r="I254" t="str">
            <v>XH2O= 0.5</v>
          </cell>
          <cell r="J254">
            <v>89</v>
          </cell>
          <cell r="K254">
            <v>70.94999694824219</v>
          </cell>
          <cell r="L254">
            <v>0.5400000214576721</v>
          </cell>
          <cell r="M254">
            <v>13.850000381469727</v>
          </cell>
          <cell r="N254">
            <v>0.5699999928474426</v>
          </cell>
          <cell r="O254">
            <v>1.3600000143051147</v>
          </cell>
          <cell r="P254">
            <v>1.8730000078678133</v>
          </cell>
          <cell r="Q254">
            <v>0.20000000298023224</v>
          </cell>
          <cell r="R254">
            <v>1.75</v>
          </cell>
          <cell r="S254">
            <v>5.230000019073486</v>
          </cell>
          <cell r="T254">
            <v>4.349999904632568</v>
          </cell>
          <cell r="U254">
            <v>1.190000057220459</v>
          </cell>
          <cell r="W254">
            <v>0.019999999552965164</v>
          </cell>
          <cell r="X254">
            <v>-1</v>
          </cell>
          <cell r="Y254">
            <v>1.0702857187816075</v>
          </cell>
          <cell r="Z254">
            <v>0.3776173194963112</v>
          </cell>
          <cell r="AA254">
            <v>5.539999961853027</v>
          </cell>
          <cell r="AB254">
            <v>0.2931900046722093</v>
          </cell>
          <cell r="AC254">
            <v>0.20440903787593007</v>
          </cell>
          <cell r="AD254">
            <v>0.6248194604165599</v>
          </cell>
          <cell r="AS254">
            <v>51.45000076293945</v>
          </cell>
          <cell r="AT254">
            <v>0.05999999865889549</v>
          </cell>
          <cell r="AU254">
            <v>29.149999618530273</v>
          </cell>
          <cell r="AW254">
            <v>0.6600000262260437</v>
          </cell>
          <cell r="AX254">
            <v>0.03999999910593033</v>
          </cell>
          <cell r="AY254">
            <v>0</v>
          </cell>
          <cell r="AZ254">
            <v>12.569999694824219</v>
          </cell>
          <cell r="BA254">
            <v>4.309999942779541</v>
          </cell>
          <cell r="BB254">
            <v>0.05000000074505806</v>
          </cell>
          <cell r="BD254">
            <v>0.029999999329447746</v>
          </cell>
          <cell r="BE254">
            <v>61.530244013483326</v>
          </cell>
          <cell r="BF254">
            <v>38.178341941730636</v>
          </cell>
          <cell r="BG254">
            <v>0.2914140447860376</v>
          </cell>
          <cell r="BH254">
            <v>1</v>
          </cell>
          <cell r="BI254">
            <v>49.459999084472656</v>
          </cell>
          <cell r="BJ254">
            <v>0.6800000071525574</v>
          </cell>
          <cell r="BK254">
            <v>5.480000019073486</v>
          </cell>
          <cell r="BM254">
            <v>8.850000381469727</v>
          </cell>
          <cell r="BN254">
            <v>0.1599999964237213</v>
          </cell>
          <cell r="BO254">
            <v>13.710000038146973</v>
          </cell>
          <cell r="BP254">
            <v>21.139999389648438</v>
          </cell>
          <cell r="BQ254">
            <v>0.5600000023841858</v>
          </cell>
          <cell r="BR254">
            <v>0.019999999552965164</v>
          </cell>
          <cell r="BT254">
            <v>0</v>
          </cell>
          <cell r="BU254">
            <v>73.41320245310435</v>
          </cell>
          <cell r="BV254">
            <v>40.47778316520054</v>
          </cell>
          <cell r="BW254">
            <v>44.863073925895876</v>
          </cell>
          <cell r="BX254">
            <v>14.659142908903581</v>
          </cell>
          <cell r="BY254">
            <v>37.09067987185152</v>
          </cell>
          <cell r="BZ254">
            <v>1</v>
          </cell>
          <cell r="CS254">
            <v>46.18000030517578</v>
          </cell>
          <cell r="CT254">
            <v>1.2699999809265137</v>
          </cell>
          <cell r="CU254">
            <v>9.779999732971191</v>
          </cell>
          <cell r="CW254">
            <v>6.260000228881836</v>
          </cell>
          <cell r="CX254">
            <v>0.44999998807907104</v>
          </cell>
          <cell r="CY254">
            <v>19.329999923706055</v>
          </cell>
          <cell r="CZ254">
            <v>11.460000038146973</v>
          </cell>
          <cell r="DA254">
            <v>1.8300000429153442</v>
          </cell>
          <cell r="DB254">
            <v>0.14000000059604645</v>
          </cell>
          <cell r="DD254">
            <v>0.03999999910593033</v>
          </cell>
          <cell r="DE254">
            <v>2.0899999141693115</v>
          </cell>
          <cell r="EX254">
            <v>0.17000000178813934</v>
          </cell>
          <cell r="EY254">
            <v>13.3100004196167</v>
          </cell>
          <cell r="EZ254">
            <v>1.4900000095367432</v>
          </cell>
          <cell r="FA254">
            <v>42.349998474121094</v>
          </cell>
          <cell r="FB254">
            <v>37.150001525878906</v>
          </cell>
          <cell r="FC254">
            <v>0.3799999952316284</v>
          </cell>
          <cell r="FD254">
            <v>3.690000057220459</v>
          </cell>
          <cell r="FE254">
            <v>0.3499999940395355</v>
          </cell>
          <cell r="FF254">
            <v>0.009999999776482582</v>
          </cell>
          <cell r="FG254">
            <v>0</v>
          </cell>
          <cell r="FI254">
            <v>0.17000000178813934</v>
          </cell>
          <cell r="GK254">
            <v>1</v>
          </cell>
        </row>
        <row r="255">
          <cell r="A255">
            <v>433</v>
          </cell>
          <cell r="B255">
            <v>9952</v>
          </cell>
          <cell r="C255">
            <v>10000</v>
          </cell>
          <cell r="D255">
            <v>10</v>
          </cell>
          <cell r="E255">
            <v>900</v>
          </cell>
          <cell r="F255" t="str">
            <v>ND</v>
          </cell>
          <cell r="G255" t="str">
            <v>Au caps.</v>
          </cell>
          <cell r="H255" t="str">
            <v>1/2' PC</v>
          </cell>
          <cell r="I255" t="str">
            <v>XH2O= 0.5</v>
          </cell>
          <cell r="J255">
            <v>44</v>
          </cell>
          <cell r="K255">
            <v>71.3499984741211</v>
          </cell>
          <cell r="L255">
            <v>0.2800000011920929</v>
          </cell>
          <cell r="M255">
            <v>16.09000015258789</v>
          </cell>
          <cell r="N255">
            <v>0.5299999713897705</v>
          </cell>
          <cell r="O255">
            <v>1.2999999523162842</v>
          </cell>
          <cell r="P255">
            <v>1.7769999265670777</v>
          </cell>
          <cell r="Q255">
            <v>0.10000000149011612</v>
          </cell>
          <cell r="R255">
            <v>0.6000000238418579</v>
          </cell>
          <cell r="S255">
            <v>5.559999942779541</v>
          </cell>
          <cell r="T255">
            <v>3.5299999713897705</v>
          </cell>
          <cell r="U255">
            <v>0.6399999856948853</v>
          </cell>
          <cell r="W255">
            <v>0.019999999552965164</v>
          </cell>
          <cell r="X255">
            <v>-1</v>
          </cell>
          <cell r="Y255">
            <v>2.9616664265924126</v>
          </cell>
          <cell r="Z255">
            <v>0.3455562392822774</v>
          </cell>
          <cell r="AA255">
            <v>4.169999957084656</v>
          </cell>
          <cell r="AB255">
            <v>0.2273560421807374</v>
          </cell>
          <cell r="AC255">
            <v>0.2714220179739352</v>
          </cell>
          <cell r="AD255">
            <v>0.37571618710553584</v>
          </cell>
          <cell r="AS255">
            <v>54.150001525878906</v>
          </cell>
          <cell r="AT255">
            <v>0.029999999329447746</v>
          </cell>
          <cell r="AU255">
            <v>28.84000015258789</v>
          </cell>
          <cell r="AW255">
            <v>0.47999998927116394</v>
          </cell>
          <cell r="AX255">
            <v>0.019999999552965164</v>
          </cell>
          <cell r="AY255">
            <v>0</v>
          </cell>
          <cell r="AZ255">
            <v>10.75</v>
          </cell>
          <cell r="BA255">
            <v>5.170000076293945</v>
          </cell>
          <cell r="BB255">
            <v>0.05999999865889549</v>
          </cell>
          <cell r="BD255">
            <v>0.019999999552965164</v>
          </cell>
          <cell r="BE255">
            <v>53.278077775244306</v>
          </cell>
          <cell r="BF255">
            <v>46.36786095562788</v>
          </cell>
          <cell r="BG255">
            <v>0.35406126912781133</v>
          </cell>
          <cell r="BH255">
            <v>1</v>
          </cell>
          <cell r="BI255">
            <v>47.83000183105469</v>
          </cell>
          <cell r="BJ255">
            <v>1.0099999904632568</v>
          </cell>
          <cell r="BK255">
            <v>9.15999984741211</v>
          </cell>
          <cell r="BM255">
            <v>7.610000133514404</v>
          </cell>
          <cell r="BN255">
            <v>0.17000000178813934</v>
          </cell>
          <cell r="BO255">
            <v>13.59000015258789</v>
          </cell>
          <cell r="BP255">
            <v>18.760000228881836</v>
          </cell>
          <cell r="BQ255">
            <v>0.6100000143051147</v>
          </cell>
          <cell r="BR255">
            <v>0.019999999552965164</v>
          </cell>
          <cell r="BT255">
            <v>0.07999999821186066</v>
          </cell>
          <cell r="BU255">
            <v>76.09422085101355</v>
          </cell>
          <cell r="BV255">
            <v>43.357547112518695</v>
          </cell>
          <cell r="BW255">
            <v>43.021235216522776</v>
          </cell>
          <cell r="BX255">
            <v>13.621217670958536</v>
          </cell>
          <cell r="BY255">
            <v>35.13183527921993</v>
          </cell>
          <cell r="BZ255">
            <v>1</v>
          </cell>
          <cell r="CS255">
            <v>44.88999938964844</v>
          </cell>
          <cell r="CT255">
            <v>1.5499999523162842</v>
          </cell>
          <cell r="CU255">
            <v>12.729999542236328</v>
          </cell>
          <cell r="CW255">
            <v>11.970000267028809</v>
          </cell>
          <cell r="CX255">
            <v>0.28999999165534973</v>
          </cell>
          <cell r="CY255">
            <v>12.5600004196167</v>
          </cell>
          <cell r="CZ255">
            <v>11.6899995803833</v>
          </cell>
          <cell r="DA255">
            <v>1.659999966621399</v>
          </cell>
          <cell r="DB255">
            <v>0.12999999523162842</v>
          </cell>
          <cell r="DD255">
            <v>0.009999999776482582</v>
          </cell>
          <cell r="DE255">
            <v>2.009999990463257</v>
          </cell>
        </row>
        <row r="256">
          <cell r="A256">
            <v>433</v>
          </cell>
          <cell r="B256">
            <v>9953</v>
          </cell>
          <cell r="C256">
            <v>15000</v>
          </cell>
          <cell r="D256">
            <v>15</v>
          </cell>
          <cell r="E256">
            <v>1000</v>
          </cell>
          <cell r="F256" t="str">
            <v>ND</v>
          </cell>
          <cell r="G256" t="str">
            <v>Pt-Fe alloy tube</v>
          </cell>
          <cell r="H256" t="str">
            <v>1/2' PC</v>
          </cell>
          <cell r="I256" t="str">
            <v>XH2O= 0.75</v>
          </cell>
          <cell r="J256">
            <v>134</v>
          </cell>
          <cell r="K256">
            <v>68.0999984741211</v>
          </cell>
          <cell r="L256">
            <v>0.6800000071525574</v>
          </cell>
          <cell r="M256">
            <v>19.3700008392334</v>
          </cell>
          <cell r="N256">
            <v>0.6100000143051147</v>
          </cell>
          <cell r="O256">
            <v>1.7000000476837158</v>
          </cell>
          <cell r="P256">
            <v>2.249000060558319</v>
          </cell>
          <cell r="Q256">
            <v>0.029999999329447746</v>
          </cell>
          <cell r="R256">
            <v>0.5400000214576721</v>
          </cell>
          <cell r="S256">
            <v>3.759999990463257</v>
          </cell>
          <cell r="T256">
            <v>4.670000076293945</v>
          </cell>
          <cell r="U256">
            <v>0.5199999809265137</v>
          </cell>
          <cell r="W256">
            <v>0.019999999552965164</v>
          </cell>
          <cell r="X256">
            <v>-1</v>
          </cell>
          <cell r="Y256">
            <v>4.164814761464981</v>
          </cell>
          <cell r="Z256">
            <v>0.19411460131934952</v>
          </cell>
          <cell r="AA256">
            <v>5.190000057220459</v>
          </cell>
          <cell r="AB256">
            <v>0.20861010436028338</v>
          </cell>
          <cell r="AC256">
            <v>0.28186489802136244</v>
          </cell>
          <cell r="AD256">
            <v>0.29970757171245777</v>
          </cell>
          <cell r="BI256">
            <v>48.13999938964844</v>
          </cell>
          <cell r="BJ256">
            <v>1.3700000047683716</v>
          </cell>
          <cell r="BK256">
            <v>9.0600004196167</v>
          </cell>
          <cell r="BM256">
            <v>8.369999885559082</v>
          </cell>
          <cell r="BN256">
            <v>0.12999999523162842</v>
          </cell>
          <cell r="BO256">
            <v>11.449999809265137</v>
          </cell>
          <cell r="BP256">
            <v>20.25</v>
          </cell>
          <cell r="BQ256">
            <v>0.9700000286102295</v>
          </cell>
          <cell r="BR256">
            <v>0.009999999776482582</v>
          </cell>
          <cell r="BT256">
            <v>0.05000000074505806</v>
          </cell>
          <cell r="CS256">
            <v>40.439998626708984</v>
          </cell>
          <cell r="CT256">
            <v>3.309999942779541</v>
          </cell>
          <cell r="CU256">
            <v>14.59000015258789</v>
          </cell>
          <cell r="CW256">
            <v>16.760000228881836</v>
          </cell>
          <cell r="CX256">
            <v>0.1899999976158142</v>
          </cell>
          <cell r="CY256">
            <v>8.789999961853027</v>
          </cell>
          <cell r="CZ256">
            <v>11.229999542236328</v>
          </cell>
          <cell r="DA256">
            <v>3.5299999713897705</v>
          </cell>
          <cell r="DB256">
            <v>0.1899999976158142</v>
          </cell>
          <cell r="DD256">
            <v>0</v>
          </cell>
          <cell r="DE256">
            <v>2.009999990463257</v>
          </cell>
          <cell r="GL256">
            <v>39.38999938964844</v>
          </cell>
          <cell r="GM256">
            <v>0.9100000262260437</v>
          </cell>
          <cell r="GN256">
            <v>21.81999969482422</v>
          </cell>
          <cell r="GO256">
            <v>18.989999771118164</v>
          </cell>
          <cell r="GP256">
            <v>0.4399999976158142</v>
          </cell>
          <cell r="GQ256">
            <v>8.9399995803833</v>
          </cell>
          <cell r="GR256">
            <v>9.369999885559082</v>
          </cell>
          <cell r="GS256">
            <v>0.07000000029802322</v>
          </cell>
          <cell r="GT256">
            <v>0.009999999776482582</v>
          </cell>
          <cell r="GV256">
            <v>0.029999999329447746</v>
          </cell>
          <cell r="GW256">
            <v>1</v>
          </cell>
        </row>
        <row r="257">
          <cell r="A257">
            <v>433</v>
          </cell>
          <cell r="B257">
            <v>9958</v>
          </cell>
          <cell r="C257">
            <v>10000</v>
          </cell>
          <cell r="D257">
            <v>10</v>
          </cell>
          <cell r="E257">
            <v>1000</v>
          </cell>
          <cell r="F257" t="str">
            <v>ND</v>
          </cell>
          <cell r="G257" t="str">
            <v>Pt-Fe alloy tube</v>
          </cell>
          <cell r="H257" t="str">
            <v>1/2' PC</v>
          </cell>
          <cell r="I257" t="str">
            <v>XH2O = 0.5</v>
          </cell>
          <cell r="J257">
            <v>46</v>
          </cell>
          <cell r="K257">
            <v>64.18000030517578</v>
          </cell>
          <cell r="L257">
            <v>0.75</v>
          </cell>
          <cell r="M257">
            <v>19.549999237060547</v>
          </cell>
          <cell r="N257">
            <v>0.75</v>
          </cell>
          <cell r="O257">
            <v>2.5399999618530273</v>
          </cell>
          <cell r="P257">
            <v>3.214999961853027</v>
          </cell>
          <cell r="Q257">
            <v>0.1599999964237213</v>
          </cell>
          <cell r="R257">
            <v>1.7599999904632568</v>
          </cell>
          <cell r="S257">
            <v>7.260000228881836</v>
          </cell>
          <cell r="T257">
            <v>2.7200000286102295</v>
          </cell>
          <cell r="U257">
            <v>0.33000001311302185</v>
          </cell>
          <cell r="W257">
            <v>0.009999999776482582</v>
          </cell>
          <cell r="X257">
            <v>-1</v>
          </cell>
          <cell r="Y257">
            <v>1.8267045336783176</v>
          </cell>
          <cell r="Z257">
            <v>0.3713555249209011</v>
          </cell>
          <cell r="AA257">
            <v>3.0500000417232513</v>
          </cell>
          <cell r="AB257">
            <v>0.41962616497083327</v>
          </cell>
          <cell r="AC257">
            <v>0.40062304850354225</v>
          </cell>
          <cell r="AD257">
            <v>0.49386718088101006</v>
          </cell>
          <cell r="AS257">
            <v>49.5</v>
          </cell>
          <cell r="AT257">
            <v>0.029999999329447746</v>
          </cell>
          <cell r="AU257">
            <v>30.690000534057617</v>
          </cell>
          <cell r="AW257">
            <v>0.6700000166893005</v>
          </cell>
          <cell r="AX257">
            <v>0.03999999910593033</v>
          </cell>
          <cell r="AY257">
            <v>0</v>
          </cell>
          <cell r="AZ257">
            <v>14.489999771118164</v>
          </cell>
          <cell r="BA257">
            <v>3.180000066757202</v>
          </cell>
          <cell r="BB257">
            <v>0.03999999910593033</v>
          </cell>
          <cell r="BD257">
            <v>0.029999999329447746</v>
          </cell>
          <cell r="BE257">
            <v>71.40672829563204</v>
          </cell>
          <cell r="BF257">
            <v>28.35856913936209</v>
          </cell>
          <cell r="BG257">
            <v>0.23470256500587539</v>
          </cell>
          <cell r="BH257">
            <v>1</v>
          </cell>
          <cell r="BI257">
            <v>48.540000915527344</v>
          </cell>
          <cell r="BJ257">
            <v>0.6499999761581421</v>
          </cell>
          <cell r="BK257">
            <v>9.050000190734863</v>
          </cell>
          <cell r="BM257">
            <v>6.389999866485596</v>
          </cell>
          <cell r="BN257">
            <v>0.1899999976158142</v>
          </cell>
          <cell r="BO257">
            <v>14.600000381469727</v>
          </cell>
          <cell r="BP257">
            <v>19.81999969482422</v>
          </cell>
          <cell r="BQ257">
            <v>0.5299999713897705</v>
          </cell>
          <cell r="BR257">
            <v>0.009999999776482582</v>
          </cell>
          <cell r="BT257">
            <v>0.1899999976158142</v>
          </cell>
          <cell r="BU257">
            <v>80.2860336563104</v>
          </cell>
          <cell r="BV257">
            <v>45.0179761883504</v>
          </cell>
          <cell r="BW257">
            <v>43.928010715955914</v>
          </cell>
          <cell r="BX257">
            <v>11.054013095693696</v>
          </cell>
          <cell r="BY257">
            <v>33.01801845367165</v>
          </cell>
          <cell r="BZ257">
            <v>1</v>
          </cell>
          <cell r="CA257">
            <v>51.33000183105469</v>
          </cell>
          <cell r="CB257">
            <v>0.17000000178813934</v>
          </cell>
          <cell r="CC257">
            <v>8.09000015258789</v>
          </cell>
          <cell r="CE257">
            <v>10.029999732971191</v>
          </cell>
          <cell r="CF257">
            <v>0.25</v>
          </cell>
          <cell r="CG257">
            <v>28.920000076293945</v>
          </cell>
          <cell r="CH257">
            <v>1.559999942779541</v>
          </cell>
          <cell r="CI257">
            <v>0.07000000029802322</v>
          </cell>
          <cell r="CJ257">
            <v>0</v>
          </cell>
          <cell r="CL257">
            <v>0.11999999731779099</v>
          </cell>
          <cell r="CM257">
            <v>83.71172953340235</v>
          </cell>
          <cell r="CN257">
            <v>81.08005935825288</v>
          </cell>
          <cell r="CO257">
            <v>3.1437293074913657</v>
          </cell>
          <cell r="CP257">
            <v>15.77621133425576</v>
          </cell>
          <cell r="CQ257">
            <v>17.348075988001444</v>
          </cell>
          <cell r="CR257">
            <v>1</v>
          </cell>
          <cell r="CS257">
            <v>43.5099983215332</v>
          </cell>
          <cell r="CT257">
            <v>2.309999942779541</v>
          </cell>
          <cell r="CU257">
            <v>14.819999694824219</v>
          </cell>
          <cell r="CW257">
            <v>9.90999984741211</v>
          </cell>
          <cell r="CX257">
            <v>0.3100000023841858</v>
          </cell>
          <cell r="CY257">
            <v>14.539999961853027</v>
          </cell>
          <cell r="CZ257">
            <v>10.09000015258789</v>
          </cell>
          <cell r="DA257">
            <v>1.9700000286102295</v>
          </cell>
          <cell r="DB257">
            <v>0.10000000149011612</v>
          </cell>
          <cell r="DD257">
            <v>0.019999999552965164</v>
          </cell>
          <cell r="DE257">
            <v>2.0799999237060547</v>
          </cell>
        </row>
        <row r="258">
          <cell r="A258">
            <v>433</v>
          </cell>
          <cell r="B258">
            <v>9959</v>
          </cell>
          <cell r="C258">
            <v>5000</v>
          </cell>
          <cell r="D258">
            <v>5</v>
          </cell>
          <cell r="E258">
            <v>940</v>
          </cell>
          <cell r="F258" t="str">
            <v>ND</v>
          </cell>
          <cell r="G258" t="str">
            <v>Au caps.</v>
          </cell>
          <cell r="H258" t="str">
            <v>Int.heated</v>
          </cell>
          <cell r="I258" t="str">
            <v>XH2O= 0.75</v>
          </cell>
          <cell r="J258">
            <v>89</v>
          </cell>
          <cell r="K258">
            <v>74.3499984741211</v>
          </cell>
          <cell r="L258">
            <v>0.3400000035762787</v>
          </cell>
          <cell r="M258">
            <v>14.3100004196167</v>
          </cell>
          <cell r="N258">
            <v>0.44999998807907104</v>
          </cell>
          <cell r="O258">
            <v>1.1100000143051147</v>
          </cell>
          <cell r="P258">
            <v>1.5150000035762787</v>
          </cell>
          <cell r="Q258">
            <v>0.11999999731779099</v>
          </cell>
          <cell r="R258">
            <v>1.0499999523162842</v>
          </cell>
          <cell r="S258">
            <v>3.75</v>
          </cell>
          <cell r="T258">
            <v>3.9000000953674316</v>
          </cell>
          <cell r="U258">
            <v>0.6200000047683716</v>
          </cell>
          <cell r="W258">
            <v>0</v>
          </cell>
          <cell r="X258">
            <v>-1</v>
          </cell>
          <cell r="Y258">
            <v>1.4428572117876877</v>
          </cell>
          <cell r="Z258">
            <v>0.2620544996532184</v>
          </cell>
          <cell r="AA258">
            <v>4.520000100135803</v>
          </cell>
          <cell r="AB258">
            <v>0.25511643469451895</v>
          </cell>
          <cell r="AC258">
            <v>0.2138320383338912</v>
          </cell>
          <cell r="AD258">
            <v>0.5526431045709325</v>
          </cell>
          <cell r="AS258">
            <v>48.81999969482422</v>
          </cell>
          <cell r="AT258">
            <v>0.009999999776482582</v>
          </cell>
          <cell r="AU258">
            <v>31.649999618530273</v>
          </cell>
          <cell r="AW258">
            <v>0.5099999904632568</v>
          </cell>
          <cell r="AX258">
            <v>0.019999999552965164</v>
          </cell>
          <cell r="AY258">
            <v>0</v>
          </cell>
          <cell r="AZ258">
            <v>15.050000190734863</v>
          </cell>
          <cell r="BA258">
            <v>2.880000114440918</v>
          </cell>
          <cell r="BB258">
            <v>0.029999999329447746</v>
          </cell>
          <cell r="BD258">
            <v>0.009999999776482582</v>
          </cell>
          <cell r="BE258">
            <v>74.14737668017467</v>
          </cell>
          <cell r="BF258">
            <v>25.676641571572866</v>
          </cell>
          <cell r="BG258">
            <v>0.17598174825246105</v>
          </cell>
          <cell r="BH258">
            <v>1</v>
          </cell>
          <cell r="BI258">
            <v>47.970001220703125</v>
          </cell>
          <cell r="BJ258">
            <v>0.6100000143051147</v>
          </cell>
          <cell r="BK258">
            <v>7.46999979019165</v>
          </cell>
          <cell r="BM258">
            <v>8.010000228881836</v>
          </cell>
          <cell r="BN258">
            <v>0.18000000715255737</v>
          </cell>
          <cell r="BO258">
            <v>14.010000228881836</v>
          </cell>
          <cell r="BP258">
            <v>20.399999618530273</v>
          </cell>
          <cell r="BQ258">
            <v>0.4699999988079071</v>
          </cell>
          <cell r="BR258">
            <v>0.019999999552965164</v>
          </cell>
          <cell r="BT258">
            <v>0.09000000357627869</v>
          </cell>
          <cell r="BU258">
            <v>75.71397409437736</v>
          </cell>
          <cell r="BV258">
            <v>42.24045209979776</v>
          </cell>
          <cell r="BW258">
            <v>44.21049402697435</v>
          </cell>
          <cell r="BX258">
            <v>13.549053873227887</v>
          </cell>
          <cell r="BY258">
            <v>35.65430088671506</v>
          </cell>
          <cell r="BZ258">
            <v>1</v>
          </cell>
          <cell r="CA258">
            <v>54.52000045776367</v>
          </cell>
          <cell r="CB258">
            <v>0.1599999964237213</v>
          </cell>
          <cell r="CC258">
            <v>4.050000190734863</v>
          </cell>
          <cell r="CE258">
            <v>6.460000038146973</v>
          </cell>
          <cell r="CF258">
            <v>0.550000011920929</v>
          </cell>
          <cell r="CG258">
            <v>32.36000061035156</v>
          </cell>
          <cell r="CH258">
            <v>1.059999942779541</v>
          </cell>
          <cell r="CI258">
            <v>0.07999999821186066</v>
          </cell>
          <cell r="CJ258">
            <v>0</v>
          </cell>
          <cell r="CL258">
            <v>0.05999999865889549</v>
          </cell>
          <cell r="CM258">
            <v>89.92822434718495</v>
          </cell>
          <cell r="CN258">
            <v>88.06358647554917</v>
          </cell>
          <cell r="CO258">
            <v>2.073473467503368</v>
          </cell>
          <cell r="CP258">
            <v>9.862940056947464</v>
          </cell>
          <cell r="CQ258">
            <v>10.899676790699148</v>
          </cell>
          <cell r="CR258">
            <v>1</v>
          </cell>
          <cell r="CS258">
            <v>43.560001373291016</v>
          </cell>
          <cell r="CT258">
            <v>1.899999976158142</v>
          </cell>
          <cell r="CU258">
            <v>12.289999961853027</v>
          </cell>
          <cell r="CW258">
            <v>11.369999885559082</v>
          </cell>
          <cell r="CX258">
            <v>0.1899999976158142</v>
          </cell>
          <cell r="CY258">
            <v>14.859999656677246</v>
          </cell>
          <cell r="CZ258">
            <v>10.920000076293945</v>
          </cell>
          <cell r="DA258">
            <v>2.1600000858306885</v>
          </cell>
          <cell r="DB258">
            <v>0.1599999964237213</v>
          </cell>
          <cell r="DD258">
            <v>0.10000000149011612</v>
          </cell>
          <cell r="DE258">
            <v>2.049999952316284</v>
          </cell>
        </row>
        <row r="259">
          <cell r="A259">
            <v>434</v>
          </cell>
          <cell r="B259">
            <v>9961</v>
          </cell>
          <cell r="C259">
            <v>10000</v>
          </cell>
          <cell r="D259">
            <v>10</v>
          </cell>
          <cell r="E259">
            <v>725</v>
          </cell>
          <cell r="F259" t="str">
            <v>NiNiO</v>
          </cell>
          <cell r="G259" t="str">
            <v>Double Ag50Pd50 in Au caps</v>
          </cell>
          <cell r="H259" t="str">
            <v>1/2' PC</v>
          </cell>
          <cell r="I259" t="str">
            <v>Solid buffer in outer Au caps.</v>
          </cell>
          <cell r="J259">
            <v>277</v>
          </cell>
          <cell r="K259">
            <v>60.119998931884766</v>
          </cell>
          <cell r="L259">
            <v>0.1899999976158142</v>
          </cell>
          <cell r="M259">
            <v>14.6899995803833</v>
          </cell>
          <cell r="O259">
            <v>1.5099999904632568</v>
          </cell>
          <cell r="P259">
            <v>1.5099999904632568</v>
          </cell>
          <cell r="Q259">
            <v>0.009999999776482582</v>
          </cell>
          <cell r="R259">
            <v>0.3400000035762787</v>
          </cell>
          <cell r="S259">
            <v>4.130000114440918</v>
          </cell>
          <cell r="T259">
            <v>2.4800000190734863</v>
          </cell>
          <cell r="U259">
            <v>2.2200000286102295</v>
          </cell>
          <cell r="X259">
            <v>-1</v>
          </cell>
          <cell r="Y259">
            <v>4.441176395824624</v>
          </cell>
          <cell r="Z259">
            <v>0.28114365094714017</v>
          </cell>
          <cell r="AA259">
            <v>4.700000047683716</v>
          </cell>
          <cell r="AB259">
            <v>0.16717557127218302</v>
          </cell>
          <cell r="AC259">
            <v>0.2305343482205518</v>
          </cell>
          <cell r="AD259">
            <v>0.2863989548702481</v>
          </cell>
          <cell r="AS259">
            <v>56.439998626708984</v>
          </cell>
          <cell r="AT259">
            <v>0.03999999910593033</v>
          </cell>
          <cell r="AU259">
            <v>27.06999969482422</v>
          </cell>
          <cell r="AW259">
            <v>0.4000000059604645</v>
          </cell>
          <cell r="AX259">
            <v>0</v>
          </cell>
          <cell r="AY259">
            <v>0</v>
          </cell>
          <cell r="AZ259">
            <v>8.920000076293945</v>
          </cell>
          <cell r="BA259">
            <v>6.400000095367432</v>
          </cell>
          <cell r="BB259">
            <v>0.2199999988079071</v>
          </cell>
          <cell r="BE259">
            <v>42.96002820047733</v>
          </cell>
          <cell r="BF259">
            <v>55.77840725190225</v>
          </cell>
          <cell r="BG259">
            <v>1.2615645476204165</v>
          </cell>
          <cell r="BH259">
            <v>1</v>
          </cell>
          <cell r="CS259">
            <v>42.16999816894531</v>
          </cell>
          <cell r="CT259">
            <v>1.190000057220459</v>
          </cell>
          <cell r="CU259">
            <v>17.43000030517578</v>
          </cell>
          <cell r="CV259">
            <v>3.059999942779541</v>
          </cell>
          <cell r="CW259">
            <v>11.010000228881836</v>
          </cell>
          <cell r="CX259">
            <v>0.27000001072883606</v>
          </cell>
          <cell r="CY259">
            <v>9.539999961853027</v>
          </cell>
          <cell r="CZ259">
            <v>10.279999732971191</v>
          </cell>
          <cell r="DA259">
            <v>1.7799999713897705</v>
          </cell>
          <cell r="DB259">
            <v>0.8100000023841858</v>
          </cell>
          <cell r="DE259">
            <v>2.049999952316284</v>
          </cell>
          <cell r="GX259">
            <v>100</v>
          </cell>
        </row>
        <row r="260">
          <cell r="A260">
            <v>434</v>
          </cell>
          <cell r="B260">
            <v>9962</v>
          </cell>
          <cell r="C260">
            <v>13000</v>
          </cell>
          <cell r="D260">
            <v>13</v>
          </cell>
          <cell r="E260">
            <v>775</v>
          </cell>
          <cell r="F260" t="str">
            <v>NiNiO</v>
          </cell>
          <cell r="G260" t="str">
            <v>Double Ag50Pd50 in Au caps</v>
          </cell>
          <cell r="H260" t="str">
            <v>1/2' PC</v>
          </cell>
          <cell r="I260" t="str">
            <v>Solid buffer in outer Au caps.</v>
          </cell>
          <cell r="J260">
            <v>144</v>
          </cell>
          <cell r="K260">
            <v>59.599998474121094</v>
          </cell>
          <cell r="L260">
            <v>0.09000000357627869</v>
          </cell>
          <cell r="M260">
            <v>15.550000190734863</v>
          </cell>
          <cell r="O260">
            <v>1.3200000524520874</v>
          </cell>
          <cell r="P260">
            <v>1.3200000524520874</v>
          </cell>
          <cell r="Q260">
            <v>0.029999999329447746</v>
          </cell>
          <cell r="R260">
            <v>0.25999999046325684</v>
          </cell>
          <cell r="S260">
            <v>3.9600000381469727</v>
          </cell>
          <cell r="T260">
            <v>3.130000114440918</v>
          </cell>
          <cell r="U260">
            <v>1.8700000047683716</v>
          </cell>
          <cell r="X260">
            <v>-1</v>
          </cell>
          <cell r="Y260">
            <v>5.076923464882317</v>
          </cell>
          <cell r="Z260">
            <v>0.25466237875073816</v>
          </cell>
          <cell r="AA260">
            <v>5.0000001192092896</v>
          </cell>
          <cell r="AB260">
            <v>0.13981762827073232</v>
          </cell>
          <cell r="AC260">
            <v>0.20060790576422555</v>
          </cell>
          <cell r="AD260">
            <v>0.25985459691890345</v>
          </cell>
          <cell r="CS260">
            <v>43.75</v>
          </cell>
          <cell r="CT260">
            <v>0.7400000095367432</v>
          </cell>
          <cell r="CU260">
            <v>15</v>
          </cell>
          <cell r="CV260">
            <v>2.1700000762939453</v>
          </cell>
          <cell r="CW260">
            <v>10.989999771118164</v>
          </cell>
          <cell r="CX260">
            <v>0.07999999821186066</v>
          </cell>
          <cell r="CY260">
            <v>10.710000038146973</v>
          </cell>
          <cell r="CZ260">
            <v>11.09000015258789</v>
          </cell>
          <cell r="DA260">
            <v>1.9900000095367432</v>
          </cell>
          <cell r="DB260">
            <v>0.8999999761581421</v>
          </cell>
          <cell r="DE260">
            <v>2.049999952316284</v>
          </cell>
          <cell r="GX260">
            <v>100</v>
          </cell>
        </row>
        <row r="261">
          <cell r="A261">
            <v>434</v>
          </cell>
          <cell r="B261">
            <v>9963</v>
          </cell>
          <cell r="C261">
            <v>18000</v>
          </cell>
          <cell r="D261">
            <v>18</v>
          </cell>
          <cell r="E261">
            <v>760</v>
          </cell>
          <cell r="F261" t="str">
            <v>NiNiO</v>
          </cell>
          <cell r="G261" t="str">
            <v>Double Ag50Pd50 in Au caps</v>
          </cell>
          <cell r="H261" t="str">
            <v>1/2' PC</v>
          </cell>
          <cell r="I261" t="str">
            <v>Solid buffer in outer Au caps.</v>
          </cell>
          <cell r="J261">
            <v>165</v>
          </cell>
          <cell r="K261">
            <v>64.69999694824219</v>
          </cell>
          <cell r="L261">
            <v>0.11999999731779099</v>
          </cell>
          <cell r="M261">
            <v>14.1899995803833</v>
          </cell>
          <cell r="O261">
            <v>0.7400000095367432</v>
          </cell>
          <cell r="P261">
            <v>0.7400000095367432</v>
          </cell>
          <cell r="Q261">
            <v>0.009999999776482582</v>
          </cell>
          <cell r="R261">
            <v>0.3499999940395355</v>
          </cell>
          <cell r="S261">
            <v>2.430000066757202</v>
          </cell>
          <cell r="T261">
            <v>2.549999952316284</v>
          </cell>
          <cell r="U261">
            <v>2.759999990463257</v>
          </cell>
          <cell r="X261">
            <v>-1</v>
          </cell>
          <cell r="Y261">
            <v>2.114285777539624</v>
          </cell>
          <cell r="Z261">
            <v>0.17124736706240007</v>
          </cell>
          <cell r="AA261">
            <v>5.309999942779541</v>
          </cell>
          <cell r="AB261">
            <v>0.1125000007566996</v>
          </cell>
          <cell r="AC261">
            <v>0.11562500245927369</v>
          </cell>
          <cell r="AD261">
            <v>0.4574193814454946</v>
          </cell>
          <cell r="CS261">
            <v>44.959999084472656</v>
          </cell>
          <cell r="CT261">
            <v>0.44999998807907104</v>
          </cell>
          <cell r="CU261">
            <v>15.399999618530273</v>
          </cell>
          <cell r="CV261">
            <v>2.740000009536743</v>
          </cell>
          <cell r="CW261">
            <v>9.850000381469727</v>
          </cell>
          <cell r="CX261">
            <v>0.03999999910593033</v>
          </cell>
          <cell r="CY261">
            <v>11.420000076293945</v>
          </cell>
          <cell r="CZ261">
            <v>9.90999984741211</v>
          </cell>
          <cell r="DA261">
            <v>2.2100000381469727</v>
          </cell>
          <cell r="DB261">
            <v>0.949999988079071</v>
          </cell>
          <cell r="DE261">
            <v>2.0799999237060547</v>
          </cell>
          <cell r="GL261">
            <v>38.31999969482422</v>
          </cell>
          <cell r="GM261">
            <v>0.5799999833106995</v>
          </cell>
          <cell r="GN261">
            <v>21.40999984741211</v>
          </cell>
          <cell r="GO261">
            <v>23.309999465942383</v>
          </cell>
          <cell r="GP261">
            <v>0.33000001311302185</v>
          </cell>
          <cell r="GQ261">
            <v>5.039999961853027</v>
          </cell>
          <cell r="GR261">
            <v>9.890000343322754</v>
          </cell>
          <cell r="GS261">
            <v>0.05000000074505806</v>
          </cell>
          <cell r="GT261">
            <v>0.05999999865889549</v>
          </cell>
          <cell r="GW261">
            <v>1</v>
          </cell>
          <cell r="GX261">
            <v>100</v>
          </cell>
        </row>
        <row r="262">
          <cell r="A262">
            <v>441</v>
          </cell>
          <cell r="B262">
            <v>10029</v>
          </cell>
          <cell r="C262">
            <v>15000</v>
          </cell>
          <cell r="D262">
            <v>15</v>
          </cell>
          <cell r="E262">
            <v>1000</v>
          </cell>
          <cell r="F262" t="str">
            <v>ND</v>
          </cell>
          <cell r="G262" t="str">
            <v>Pt caps.</v>
          </cell>
          <cell r="H262" t="str">
            <v>PC</v>
          </cell>
          <cell r="I262" t="str">
            <v>Premelted at 1005</v>
          </cell>
          <cell r="J262">
            <v>72</v>
          </cell>
          <cell r="K262">
            <v>51.279998779296875</v>
          </cell>
          <cell r="L262">
            <v>0.18000000715255737</v>
          </cell>
          <cell r="M262">
            <v>20.739999771118164</v>
          </cell>
          <cell r="R262">
            <v>2.3299999237060547</v>
          </cell>
          <cell r="S262">
            <v>6.639999866485596</v>
          </cell>
          <cell r="T262">
            <v>5.550000190734863</v>
          </cell>
          <cell r="X262">
            <v>-1</v>
          </cell>
          <cell r="Y262">
            <v>0</v>
          </cell>
          <cell r="Z262">
            <v>0.3201542883203036</v>
          </cell>
          <cell r="AA262">
            <v>5.550000190734863</v>
          </cell>
          <cell r="AB262">
            <v>0.2956852652116195</v>
          </cell>
          <cell r="AC262">
            <v>0</v>
          </cell>
          <cell r="AD262">
            <v>1</v>
          </cell>
          <cell r="CS262">
            <v>43.540000915527344</v>
          </cell>
          <cell r="CT262">
            <v>0.3400000035762787</v>
          </cell>
          <cell r="CU262">
            <v>19.639999389648438</v>
          </cell>
          <cell r="CY262">
            <v>18.1299991607666</v>
          </cell>
          <cell r="CZ262">
            <v>11.140000343322754</v>
          </cell>
          <cell r="DA262">
            <v>3.119999885559082</v>
          </cell>
        </row>
        <row r="263">
          <cell r="A263">
            <v>452</v>
          </cell>
          <cell r="B263">
            <v>10148</v>
          </cell>
          <cell r="C263">
            <v>2000</v>
          </cell>
          <cell r="D263">
            <v>2</v>
          </cell>
          <cell r="E263">
            <v>600</v>
          </cell>
          <cell r="F263" t="str">
            <v>ND</v>
          </cell>
          <cell r="G263" t="str">
            <v>Pt or Au caps.</v>
          </cell>
          <cell r="H263" t="str">
            <v>Coldseal</v>
          </cell>
          <cell r="I263" t="str">
            <v>11.7 wt% B2O3 in fluid</v>
          </cell>
          <cell r="J263">
            <v>430</v>
          </cell>
          <cell r="K263">
            <v>36.83000183105469</v>
          </cell>
          <cell r="M263">
            <v>24.239999771118164</v>
          </cell>
          <cell r="O263">
            <v>0.4300000071525574</v>
          </cell>
          <cell r="P263">
            <v>0.4300000071525574</v>
          </cell>
          <cell r="R263">
            <v>0.019999999552965164</v>
          </cell>
          <cell r="S263">
            <v>0.75</v>
          </cell>
          <cell r="T263">
            <v>14.199999809265137</v>
          </cell>
          <cell r="U263">
            <v>0.2800000011920929</v>
          </cell>
          <cell r="V263">
            <v>0.019999999552965164</v>
          </cell>
          <cell r="X263">
            <v>-1</v>
          </cell>
          <cell r="Y263">
            <v>21.500000838190335</v>
          </cell>
          <cell r="Z263">
            <v>0.03094059435155693</v>
          </cell>
          <cell r="AA263">
            <v>14.47999981045723</v>
          </cell>
          <cell r="AB263">
            <v>0.01574012096497818</v>
          </cell>
          <cell r="AC263">
            <v>0.02880107249956237</v>
          </cell>
          <cell r="AD263">
            <v>0.07655711140826756</v>
          </cell>
          <cell r="CS263">
            <v>37.27000045776367</v>
          </cell>
          <cell r="CT263">
            <v>1.7799999713897705</v>
          </cell>
          <cell r="CU263">
            <v>13.920000076293945</v>
          </cell>
          <cell r="CW263">
            <v>23.90999984741211</v>
          </cell>
          <cell r="CX263">
            <v>0.4399999976158142</v>
          </cell>
          <cell r="CY263">
            <v>4.360000133514404</v>
          </cell>
          <cell r="CZ263">
            <v>10.760000228881836</v>
          </cell>
          <cell r="DA263">
            <v>3.7200000286102295</v>
          </cell>
        </row>
        <row r="264">
          <cell r="A264">
            <v>452</v>
          </cell>
          <cell r="B264">
            <v>10150</v>
          </cell>
          <cell r="C264">
            <v>2000</v>
          </cell>
          <cell r="D264">
            <v>2</v>
          </cell>
          <cell r="E264">
            <v>600</v>
          </cell>
          <cell r="F264" t="str">
            <v>ND</v>
          </cell>
          <cell r="G264" t="str">
            <v>Pt or Au caps.</v>
          </cell>
          <cell r="H264" t="str">
            <v>Coldseal</v>
          </cell>
          <cell r="I264" t="str">
            <v>18.4 wt% B2O3 in fluid</v>
          </cell>
          <cell r="J264">
            <v>325</v>
          </cell>
          <cell r="K264">
            <v>35.54999923706055</v>
          </cell>
          <cell r="M264">
            <v>21.739999771118164</v>
          </cell>
          <cell r="O264">
            <v>0.10999999940395355</v>
          </cell>
          <cell r="P264">
            <v>0.10999999940395355</v>
          </cell>
          <cell r="R264">
            <v>0.05999999865889549</v>
          </cell>
          <cell r="S264">
            <v>1.7000000476837158</v>
          </cell>
          <cell r="T264">
            <v>12.180000305175781</v>
          </cell>
          <cell r="U264">
            <v>0.38999998569488525</v>
          </cell>
          <cell r="X264">
            <v>-1</v>
          </cell>
          <cell r="Y264">
            <v>1.83333336437742</v>
          </cell>
          <cell r="Z264">
            <v>0.0781968751417461</v>
          </cell>
          <cell r="AA264">
            <v>12.570000290870667</v>
          </cell>
          <cell r="AB264">
            <v>0.009026687264737817</v>
          </cell>
          <cell r="AC264">
            <v>0.008634222677334163</v>
          </cell>
          <cell r="AD264">
            <v>0.4929617686460806</v>
          </cell>
          <cell r="AS264">
            <v>58.95000076293945</v>
          </cell>
          <cell r="AU264">
            <v>25.579999923706055</v>
          </cell>
          <cell r="AW264">
            <v>0.09000000357627869</v>
          </cell>
          <cell r="AZ264">
            <v>7</v>
          </cell>
          <cell r="BA264">
            <v>7.409999847412109</v>
          </cell>
          <cell r="BB264">
            <v>0.019999999552965164</v>
          </cell>
          <cell r="BE264">
            <v>34.25819449336591</v>
          </cell>
          <cell r="BF264">
            <v>65.62526322551514</v>
          </cell>
          <cell r="BG264">
            <v>0.11654228111893872</v>
          </cell>
          <cell r="BH264">
            <v>1</v>
          </cell>
          <cell r="CS264">
            <v>41.95000076293945</v>
          </cell>
          <cell r="CT264">
            <v>0.550000011920929</v>
          </cell>
          <cell r="CU264">
            <v>11.9399995803833</v>
          </cell>
          <cell r="CW264">
            <v>19.18000030517578</v>
          </cell>
          <cell r="CX264">
            <v>0.1599999964237213</v>
          </cell>
          <cell r="CY264">
            <v>8.729999542236328</v>
          </cell>
          <cell r="CZ264">
            <v>11.5</v>
          </cell>
          <cell r="DA264">
            <v>1.340000033378601</v>
          </cell>
        </row>
        <row r="265">
          <cell r="A265">
            <v>464</v>
          </cell>
          <cell r="B265">
            <v>10237</v>
          </cell>
          <cell r="C265">
            <v>1800</v>
          </cell>
          <cell r="D265">
            <v>1.8</v>
          </cell>
          <cell r="E265">
            <v>975</v>
          </cell>
          <cell r="F265" t="str">
            <v>-8.3</v>
          </cell>
          <cell r="G265" t="str">
            <v>Ag70Pd30</v>
          </cell>
          <cell r="H265" t="str">
            <v>Int.heat.</v>
          </cell>
          <cell r="I265" t="str">
            <v>Ni-Pd O2 sensor</v>
          </cell>
          <cell r="J265">
            <v>48</v>
          </cell>
          <cell r="K265">
            <v>60.900001525878906</v>
          </cell>
          <cell r="L265">
            <v>0.6700000166893005</v>
          </cell>
          <cell r="M265">
            <v>16.5</v>
          </cell>
          <cell r="O265">
            <v>3.680000066757202</v>
          </cell>
          <cell r="P265">
            <v>3.680000066757202</v>
          </cell>
          <cell r="R265">
            <v>1.899999976158142</v>
          </cell>
          <cell r="S265">
            <v>4.659999847412109</v>
          </cell>
          <cell r="T265">
            <v>5.199999809265137</v>
          </cell>
          <cell r="U265">
            <v>1.7799999713897705</v>
          </cell>
          <cell r="X265">
            <v>5.099999904632568</v>
          </cell>
          <cell r="Y265">
            <v>1.9368421647026937</v>
          </cell>
          <cell r="Z265">
            <v>0.28242423317649146</v>
          </cell>
          <cell r="AA265">
            <v>6.979999780654907</v>
          </cell>
          <cell r="AB265">
            <v>0.2977707055790091</v>
          </cell>
          <cell r="AC265">
            <v>0.2929936400039806</v>
          </cell>
          <cell r="AD265">
            <v>0.47924247222029376</v>
          </cell>
          <cell r="AS265">
            <v>51.29999923706055</v>
          </cell>
          <cell r="AT265">
            <v>0.09000000357627869</v>
          </cell>
          <cell r="AU265">
            <v>30.399999618530273</v>
          </cell>
          <cell r="AW265">
            <v>1.2200000286102295</v>
          </cell>
          <cell r="AY265">
            <v>0.4000000059604645</v>
          </cell>
          <cell r="AZ265">
            <v>14.25</v>
          </cell>
          <cell r="BA265">
            <v>2.299999952316284</v>
          </cell>
          <cell r="BB265">
            <v>0.23999999463558197</v>
          </cell>
          <cell r="BE265">
            <v>76.211870296115</v>
          </cell>
          <cell r="BF265">
            <v>22.259838599832932</v>
          </cell>
          <cell r="BG265">
            <v>1.528291104052073</v>
          </cell>
          <cell r="BH265">
            <v>1</v>
          </cell>
          <cell r="CA265">
            <v>53.5</v>
          </cell>
          <cell r="CB265">
            <v>0.20999999344348907</v>
          </cell>
          <cell r="CC265">
            <v>3</v>
          </cell>
          <cell r="CE265">
            <v>14.520000457763672</v>
          </cell>
          <cell r="CG265">
            <v>28</v>
          </cell>
          <cell r="CH265">
            <v>1.190000057220459</v>
          </cell>
          <cell r="CI265">
            <v>0.009999999776482582</v>
          </cell>
          <cell r="CJ265">
            <v>0.009999999776482582</v>
          </cell>
          <cell r="CM265">
            <v>77.4632881347143</v>
          </cell>
          <cell r="CN265">
            <v>75.6725662783064</v>
          </cell>
          <cell r="CO265">
            <v>2.3117039045563206</v>
          </cell>
          <cell r="CP265">
            <v>22.015729817137284</v>
          </cell>
          <cell r="CQ265">
            <v>23.171581769415443</v>
          </cell>
          <cell r="CR265">
            <v>1</v>
          </cell>
          <cell r="CS265">
            <v>46.400001525878906</v>
          </cell>
          <cell r="CT265">
            <v>1.3899999856948853</v>
          </cell>
          <cell r="CU265">
            <v>10.600000381469727</v>
          </cell>
          <cell r="CW265">
            <v>8.100000381469727</v>
          </cell>
          <cell r="CY265">
            <v>17.399999618530273</v>
          </cell>
          <cell r="CZ265">
            <v>11.420000076293945</v>
          </cell>
          <cell r="DA265">
            <v>2</v>
          </cell>
          <cell r="DB265">
            <v>0.3799999952316284</v>
          </cell>
          <cell r="GX265">
            <v>100</v>
          </cell>
        </row>
        <row r="266">
          <cell r="A266">
            <v>464</v>
          </cell>
          <cell r="B266">
            <v>10240</v>
          </cell>
          <cell r="C266">
            <v>1717</v>
          </cell>
          <cell r="D266">
            <v>1.717</v>
          </cell>
          <cell r="E266">
            <v>950</v>
          </cell>
          <cell r="F266" t="str">
            <v>-9.1</v>
          </cell>
          <cell r="G266" t="str">
            <v>Ag70Pd30</v>
          </cell>
          <cell r="H266" t="str">
            <v>Int.heat.</v>
          </cell>
          <cell r="I266" t="str">
            <v>Ni-Pd O2 sensor</v>
          </cell>
          <cell r="J266">
            <v>48</v>
          </cell>
          <cell r="K266">
            <v>63.29999923706055</v>
          </cell>
          <cell r="L266">
            <v>0.3700000047683716</v>
          </cell>
          <cell r="M266">
            <v>15.300000190734863</v>
          </cell>
          <cell r="O266">
            <v>2.200000047683716</v>
          </cell>
          <cell r="P266">
            <v>2.200000047683716</v>
          </cell>
          <cell r="R266">
            <v>1</v>
          </cell>
          <cell r="S266">
            <v>3.069999933242798</v>
          </cell>
          <cell r="T266">
            <v>4.400000095367432</v>
          </cell>
          <cell r="U266">
            <v>2.319999933242798</v>
          </cell>
          <cell r="X266">
            <v>5.099999904632568</v>
          </cell>
          <cell r="Y266">
            <v>2.200000047683716</v>
          </cell>
          <cell r="Z266">
            <v>0.20065358790661197</v>
          </cell>
          <cell r="AA266">
            <v>6.7200000286102295</v>
          </cell>
          <cell r="AB266">
            <v>0.2116935491623913</v>
          </cell>
          <cell r="AC266">
            <v>0.22177419664956527</v>
          </cell>
          <cell r="AD266">
            <v>0.4475743100422578</v>
          </cell>
          <cell r="AS266">
            <v>51.599998474121094</v>
          </cell>
          <cell r="AT266">
            <v>0.03999999910593033</v>
          </cell>
          <cell r="AU266">
            <v>30.399999618530273</v>
          </cell>
          <cell r="AW266">
            <v>0.6899999976158142</v>
          </cell>
          <cell r="AY266">
            <v>0.10000000149011612</v>
          </cell>
          <cell r="AZ266">
            <v>12.600000381469727</v>
          </cell>
          <cell r="BA266">
            <v>4.199999809265137</v>
          </cell>
          <cell r="BB266">
            <v>0.15000000596046448</v>
          </cell>
          <cell r="BE266">
            <v>61.82839708955676</v>
          </cell>
          <cell r="BF266">
            <v>37.29521615946077</v>
          </cell>
          <cell r="BG266">
            <v>0.8763867509824692</v>
          </cell>
          <cell r="BH266">
            <v>1</v>
          </cell>
          <cell r="CS266">
            <v>45.5</v>
          </cell>
          <cell r="CT266">
            <v>2.109999895095825</v>
          </cell>
          <cell r="CU266">
            <v>10.300000190734863</v>
          </cell>
          <cell r="CW266">
            <v>10.539999961853027</v>
          </cell>
          <cell r="CY266">
            <v>16</v>
          </cell>
          <cell r="CZ266">
            <v>11.239999771118164</v>
          </cell>
          <cell r="DA266">
            <v>1.899999976158142</v>
          </cell>
          <cell r="DB266">
            <v>0.3799999952316284</v>
          </cell>
          <cell r="EX266">
            <v>0.10000000149011612</v>
          </cell>
          <cell r="EY266">
            <v>8.399999618530273</v>
          </cell>
          <cell r="EZ266">
            <v>2.700000047683716</v>
          </cell>
          <cell r="FB266">
            <v>77.47000122070312</v>
          </cell>
          <cell r="FC266">
            <v>0.3100000023841858</v>
          </cell>
          <cell r="FD266">
            <v>3.200000047683716</v>
          </cell>
          <cell r="FE266">
            <v>0.10999999940395355</v>
          </cell>
          <cell r="FI266">
            <v>0.029999999329447746</v>
          </cell>
          <cell r="GK266">
            <v>1</v>
          </cell>
          <cell r="GX266">
            <v>100</v>
          </cell>
        </row>
        <row r="267">
          <cell r="A267">
            <v>464</v>
          </cell>
          <cell r="B267">
            <v>10241</v>
          </cell>
          <cell r="C267">
            <v>1010</v>
          </cell>
          <cell r="D267">
            <v>1.01</v>
          </cell>
          <cell r="E267">
            <v>950</v>
          </cell>
          <cell r="F267" t="str">
            <v>ND</v>
          </cell>
          <cell r="G267" t="str">
            <v>Ag70Pd30</v>
          </cell>
          <cell r="H267" t="str">
            <v>Int.heat.</v>
          </cell>
          <cell r="I267" t="str">
            <v>H2O-calc Moore e.a.1995</v>
          </cell>
          <cell r="J267">
            <v>48</v>
          </cell>
          <cell r="K267">
            <v>68.19999694824219</v>
          </cell>
          <cell r="L267">
            <v>0.4699999988079071</v>
          </cell>
          <cell r="M267">
            <v>14</v>
          </cell>
          <cell r="O267">
            <v>2.140000104904175</v>
          </cell>
          <cell r="P267">
            <v>2.140000104904175</v>
          </cell>
          <cell r="R267">
            <v>0.699999988079071</v>
          </cell>
          <cell r="S267">
            <v>2.450000047683716</v>
          </cell>
          <cell r="T267">
            <v>3.0999999046325684</v>
          </cell>
          <cell r="U267">
            <v>2.740000009536743</v>
          </cell>
          <cell r="X267">
            <v>3.700000047683716</v>
          </cell>
          <cell r="Y267">
            <v>3.0571430590688</v>
          </cell>
          <cell r="Z267">
            <v>0.1750000034059797</v>
          </cell>
          <cell r="AA267">
            <v>5.8399999141693115</v>
          </cell>
          <cell r="AB267">
            <v>0.20391705519269931</v>
          </cell>
          <cell r="AC267">
            <v>0.24654379068441892</v>
          </cell>
          <cell r="AD267">
            <v>0.36830394835834535</v>
          </cell>
          <cell r="AS267">
            <v>52.400001525878906</v>
          </cell>
          <cell r="AT267">
            <v>0.05000000074505806</v>
          </cell>
          <cell r="AU267">
            <v>30.299999237060547</v>
          </cell>
          <cell r="AW267">
            <v>0.7200000286102295</v>
          </cell>
          <cell r="AY267">
            <v>0.10000000149011612</v>
          </cell>
          <cell r="AZ267">
            <v>12.640000343322754</v>
          </cell>
          <cell r="BA267">
            <v>4.300000190734863</v>
          </cell>
          <cell r="BB267">
            <v>0.1599999964237213</v>
          </cell>
          <cell r="BE267">
            <v>61.32393448922912</v>
          </cell>
          <cell r="BF267">
            <v>37.75181436833832</v>
          </cell>
          <cell r="BG267">
            <v>0.9242511424325599</v>
          </cell>
          <cell r="BH267">
            <v>1</v>
          </cell>
          <cell r="BI267">
            <v>51.400001525878906</v>
          </cell>
          <cell r="BJ267">
            <v>1.1699999570846558</v>
          </cell>
          <cell r="BK267">
            <v>3.0999999046325684</v>
          </cell>
          <cell r="BM267">
            <v>6.050000190734863</v>
          </cell>
          <cell r="BO267">
            <v>15.5</v>
          </cell>
          <cell r="BP267">
            <v>21.010000228881836</v>
          </cell>
          <cell r="BQ267">
            <v>1.100000023841858</v>
          </cell>
          <cell r="BR267">
            <v>0.029999999329447746</v>
          </cell>
          <cell r="BU267">
            <v>82.0356217829593</v>
          </cell>
          <cell r="BV267">
            <v>45.59345786805472</v>
          </cell>
          <cell r="BW267">
            <v>44.42236570269339</v>
          </cell>
          <cell r="BX267">
            <v>9.98417642925189</v>
          </cell>
          <cell r="BY267">
            <v>32.19535928059859</v>
          </cell>
          <cell r="BZ267">
            <v>1</v>
          </cell>
          <cell r="CA267">
            <v>55</v>
          </cell>
          <cell r="CB267">
            <v>0.18000000715255737</v>
          </cell>
          <cell r="CC267">
            <v>0.8999999761581421</v>
          </cell>
          <cell r="CE267">
            <v>15.100000381469727</v>
          </cell>
          <cell r="CG267">
            <v>26.700000762939453</v>
          </cell>
          <cell r="CH267">
            <v>1.350000023841858</v>
          </cell>
          <cell r="CI267">
            <v>0.029999999329447746</v>
          </cell>
          <cell r="CJ267">
            <v>0.019999999552965164</v>
          </cell>
          <cell r="CM267">
            <v>75.91362513554022</v>
          </cell>
          <cell r="CN267">
            <v>73.87542411954178</v>
          </cell>
          <cell r="CO267">
            <v>2.684894855645916</v>
          </cell>
          <cell r="CP267">
            <v>23.43968102481232</v>
          </cell>
          <cell r="CQ267">
            <v>24.782128452635277</v>
          </cell>
          <cell r="CR267">
            <v>1</v>
          </cell>
          <cell r="CS267">
            <v>44.900001525878906</v>
          </cell>
          <cell r="CT267">
            <v>1.6699999570846558</v>
          </cell>
          <cell r="CU267">
            <v>12</v>
          </cell>
          <cell r="CW267">
            <v>9.3100004196167</v>
          </cell>
          <cell r="CY267">
            <v>16</v>
          </cell>
          <cell r="CZ267">
            <v>11.260000228881836</v>
          </cell>
          <cell r="DA267">
            <v>2.0999999046325684</v>
          </cell>
          <cell r="DB267">
            <v>0.38999998569488525</v>
          </cell>
          <cell r="EX267">
            <v>0.20000000298023224</v>
          </cell>
          <cell r="EY267">
            <v>12.010000228881836</v>
          </cell>
          <cell r="EZ267">
            <v>1.899999976158142</v>
          </cell>
          <cell r="FB267">
            <v>74.61000061035156</v>
          </cell>
          <cell r="FC267">
            <v>0.25</v>
          </cell>
          <cell r="FD267">
            <v>3.0999999046325684</v>
          </cell>
          <cell r="FE267">
            <v>0.12999999523162842</v>
          </cell>
          <cell r="FI267">
            <v>0.019999999552965164</v>
          </cell>
          <cell r="GK267">
            <v>1</v>
          </cell>
          <cell r="GX267">
            <v>100</v>
          </cell>
        </row>
        <row r="268">
          <cell r="A268">
            <v>464</v>
          </cell>
          <cell r="B268">
            <v>10242</v>
          </cell>
          <cell r="C268">
            <v>2482</v>
          </cell>
          <cell r="D268">
            <v>2.482</v>
          </cell>
          <cell r="E268">
            <v>935</v>
          </cell>
          <cell r="F268" t="str">
            <v>ND</v>
          </cell>
          <cell r="G268" t="str">
            <v>Ag70Pd30</v>
          </cell>
          <cell r="H268" t="str">
            <v>Int.heat.</v>
          </cell>
          <cell r="I268" t="str">
            <v>H2O-calc Moore e.a.1995</v>
          </cell>
          <cell r="J268">
            <v>48</v>
          </cell>
          <cell r="K268">
            <v>59.900001525878906</v>
          </cell>
          <cell r="L268">
            <v>0.3400000035762787</v>
          </cell>
          <cell r="M268">
            <v>15.5</v>
          </cell>
          <cell r="O268">
            <v>1.75</v>
          </cell>
          <cell r="P268">
            <v>1.75</v>
          </cell>
          <cell r="R268">
            <v>1.399999976158142</v>
          </cell>
          <cell r="S268">
            <v>4.329999923706055</v>
          </cell>
          <cell r="T268">
            <v>3.700000047683716</v>
          </cell>
          <cell r="U268">
            <v>1.7300000190734863</v>
          </cell>
          <cell r="X268">
            <v>6.099999904632568</v>
          </cell>
          <cell r="Y268">
            <v>1.2500000212873734</v>
          </cell>
          <cell r="Z268">
            <v>0.2793548337874874</v>
          </cell>
          <cell r="AA268">
            <v>5.430000066757202</v>
          </cell>
          <cell r="AB268">
            <v>0.2651515110465121</v>
          </cell>
          <cell r="AC268">
            <v>0.2039627029425257</v>
          </cell>
          <cell r="AD268">
            <v>0.5877901584670888</v>
          </cell>
          <cell r="AS268">
            <v>50.5</v>
          </cell>
          <cell r="AT268">
            <v>0.029999999329447746</v>
          </cell>
          <cell r="AU268">
            <v>30.100000381469727</v>
          </cell>
          <cell r="AW268">
            <v>0.6100000143051147</v>
          </cell>
          <cell r="AY268">
            <v>0.10000000149011612</v>
          </cell>
          <cell r="AZ268">
            <v>12.65999984741211</v>
          </cell>
          <cell r="BA268">
            <v>3.9000000953674316</v>
          </cell>
          <cell r="BB268">
            <v>0.12999999523162842</v>
          </cell>
          <cell r="BE268">
            <v>63.706805423067244</v>
          </cell>
          <cell r="BF268">
            <v>35.5142930383785</v>
          </cell>
          <cell r="BG268">
            <v>0.7789015385542584</v>
          </cell>
          <cell r="BH268">
            <v>1</v>
          </cell>
          <cell r="CS268">
            <v>45.400001525878906</v>
          </cell>
          <cell r="CT268">
            <v>1.4900000095367432</v>
          </cell>
          <cell r="CU268">
            <v>10.199999809265137</v>
          </cell>
          <cell r="CW268">
            <v>7.619999885559082</v>
          </cell>
          <cell r="CY268">
            <v>17.100000381469727</v>
          </cell>
          <cell r="CZ268">
            <v>11.239999771118164</v>
          </cell>
          <cell r="DA268">
            <v>2.0999999046325684</v>
          </cell>
          <cell r="DB268">
            <v>0.4000000059604645</v>
          </cell>
          <cell r="GX268">
            <v>100</v>
          </cell>
        </row>
        <row r="269">
          <cell r="A269">
            <v>464</v>
          </cell>
          <cell r="B269">
            <v>10244</v>
          </cell>
          <cell r="C269">
            <v>2851</v>
          </cell>
          <cell r="D269">
            <v>2.851</v>
          </cell>
          <cell r="E269">
            <v>900</v>
          </cell>
          <cell r="F269" t="str">
            <v>ND</v>
          </cell>
          <cell r="G269" t="str">
            <v>Ag70Pd30</v>
          </cell>
          <cell r="H269" t="str">
            <v>Int.heat.</v>
          </cell>
          <cell r="I269" t="str">
            <v>H2O-calc Moore e.a.1995</v>
          </cell>
          <cell r="J269">
            <v>48</v>
          </cell>
          <cell r="K269">
            <v>58.70000076293945</v>
          </cell>
          <cell r="L269">
            <v>0.5099999904632568</v>
          </cell>
          <cell r="M269">
            <v>15.5</v>
          </cell>
          <cell r="O269">
            <v>3.009999990463257</v>
          </cell>
          <cell r="P269">
            <v>3.009999990463257</v>
          </cell>
          <cell r="R269">
            <v>1.600000023841858</v>
          </cell>
          <cell r="S269">
            <v>4.480000019073486</v>
          </cell>
          <cell r="T269">
            <v>3.5</v>
          </cell>
          <cell r="U269">
            <v>1.6299999952316284</v>
          </cell>
          <cell r="X269">
            <v>6.599999904632568</v>
          </cell>
          <cell r="Y269">
            <v>1.8812499660067266</v>
          </cell>
          <cell r="Z269">
            <v>0.28903225929506365</v>
          </cell>
          <cell r="AA269">
            <v>5.129999995231628</v>
          </cell>
          <cell r="AB269">
            <v>0.31878850267282155</v>
          </cell>
          <cell r="AC269">
            <v>0.3090349063158183</v>
          </cell>
          <cell r="AD269">
            <v>0.48651442241287995</v>
          </cell>
          <cell r="AS269">
            <v>48.29999923706055</v>
          </cell>
          <cell r="AT269">
            <v>0.10000000149011612</v>
          </cell>
          <cell r="AU269">
            <v>32.20000076293945</v>
          </cell>
          <cell r="AW269">
            <v>0.5699999928474426</v>
          </cell>
          <cell r="AY269">
            <v>0.10000000149011612</v>
          </cell>
          <cell r="AZ269">
            <v>15.109999656677246</v>
          </cell>
          <cell r="BA269">
            <v>2.700000047683716</v>
          </cell>
          <cell r="BB269">
            <v>0.07999999821186066</v>
          </cell>
          <cell r="BE269">
            <v>75.20699568885385</v>
          </cell>
          <cell r="BF269">
            <v>24.318903322665</v>
          </cell>
          <cell r="BG269">
            <v>0.47410098848114757</v>
          </cell>
          <cell r="BH269">
            <v>1</v>
          </cell>
          <cell r="CS269">
            <v>44.900001525878906</v>
          </cell>
          <cell r="CT269">
            <v>1.5299999713897705</v>
          </cell>
          <cell r="CU269">
            <v>10.899999618530273</v>
          </cell>
          <cell r="CW269">
            <v>8.699999809265137</v>
          </cell>
          <cell r="CY269">
            <v>16.600000381469727</v>
          </cell>
          <cell r="CZ269">
            <v>11.180000305175781</v>
          </cell>
          <cell r="DA269">
            <v>2.0999999046325684</v>
          </cell>
          <cell r="DB269">
            <v>0.4000000059604645</v>
          </cell>
          <cell r="GX269">
            <v>100</v>
          </cell>
        </row>
        <row r="270">
          <cell r="A270">
            <v>464</v>
          </cell>
          <cell r="B270">
            <v>10256</v>
          </cell>
          <cell r="C270">
            <v>3027</v>
          </cell>
          <cell r="D270">
            <v>3.027</v>
          </cell>
          <cell r="E270">
            <v>1000</v>
          </cell>
          <cell r="F270" t="str">
            <v>ND</v>
          </cell>
          <cell r="G270" t="str">
            <v>Ag70Pd30</v>
          </cell>
          <cell r="H270" t="str">
            <v>Int.heat.</v>
          </cell>
          <cell r="I270" t="str">
            <v>H2O-calc Moore e.a.1995</v>
          </cell>
          <cell r="J270">
            <v>48</v>
          </cell>
          <cell r="K270">
            <v>53</v>
          </cell>
          <cell r="L270">
            <v>0.5099999904632568</v>
          </cell>
          <cell r="M270">
            <v>16.700000762939453</v>
          </cell>
          <cell r="O270">
            <v>4.840000152587891</v>
          </cell>
          <cell r="P270">
            <v>4.840000152587891</v>
          </cell>
          <cell r="R270">
            <v>3.4000000953674316</v>
          </cell>
          <cell r="S270">
            <v>5.159999847412109</v>
          </cell>
          <cell r="T270">
            <v>3.799999952316284</v>
          </cell>
          <cell r="U270">
            <v>1.2899999618530273</v>
          </cell>
          <cell r="X270">
            <v>6.400000095367432</v>
          </cell>
          <cell r="Y270">
            <v>1.4235294167145724</v>
          </cell>
          <cell r="Z270">
            <v>0.3089820126753019</v>
          </cell>
          <cell r="AA270">
            <v>5.0899999141693115</v>
          </cell>
          <cell r="AB270">
            <v>0.4366091598556847</v>
          </cell>
          <cell r="AC270">
            <v>0.36309077972407583</v>
          </cell>
          <cell r="AD270">
            <v>0.5559748224422454</v>
          </cell>
          <cell r="AE270">
            <v>39.400001525878906</v>
          </cell>
          <cell r="AF270">
            <v>0.019999999552965164</v>
          </cell>
          <cell r="AG270">
            <v>0.009999999776482582</v>
          </cell>
          <cell r="AH270">
            <v>15.760000228881836</v>
          </cell>
          <cell r="AJ270">
            <v>43.79999923706055</v>
          </cell>
          <cell r="AM270">
            <v>0.009999999776482582</v>
          </cell>
          <cell r="AP270">
            <v>83.20379143179429</v>
          </cell>
          <cell r="AQ270">
            <v>83.20379143179429</v>
          </cell>
          <cell r="AR270">
            <v>1</v>
          </cell>
          <cell r="CS270">
            <v>42.900001525878906</v>
          </cell>
          <cell r="CT270">
            <v>1.5099999904632568</v>
          </cell>
          <cell r="CU270">
            <v>12.199999809265137</v>
          </cell>
          <cell r="CW270">
            <v>9.050000190734863</v>
          </cell>
          <cell r="CY270">
            <v>16.200000762939453</v>
          </cell>
          <cell r="CZ270">
            <v>10.970000267028809</v>
          </cell>
          <cell r="DA270">
            <v>2.4200000762939453</v>
          </cell>
          <cell r="DB270">
            <v>0.4099999964237213</v>
          </cell>
        </row>
        <row r="271">
          <cell r="A271">
            <v>464</v>
          </cell>
          <cell r="B271">
            <v>10257</v>
          </cell>
          <cell r="C271">
            <v>2496</v>
          </cell>
          <cell r="D271">
            <v>2.496</v>
          </cell>
          <cell r="E271">
            <v>1000</v>
          </cell>
          <cell r="F271" t="str">
            <v>ND</v>
          </cell>
          <cell r="G271" t="str">
            <v>Ag70Pd30</v>
          </cell>
          <cell r="H271" t="str">
            <v>Int.heat.</v>
          </cell>
          <cell r="I271" t="str">
            <v>H2O-calc Moore e.a.1995</v>
          </cell>
          <cell r="J271">
            <v>48</v>
          </cell>
          <cell r="K271">
            <v>52.20000076293945</v>
          </cell>
          <cell r="L271">
            <v>0.49000000953674316</v>
          </cell>
          <cell r="M271">
            <v>16.700000762939453</v>
          </cell>
          <cell r="O271">
            <v>4.949999809265137</v>
          </cell>
          <cell r="P271">
            <v>4.949999809265137</v>
          </cell>
          <cell r="R271">
            <v>3.4000000953674316</v>
          </cell>
          <cell r="S271">
            <v>6.570000171661377</v>
          </cell>
          <cell r="T271">
            <v>3.9000000953674316</v>
          </cell>
          <cell r="U271">
            <v>1.190000057220459</v>
          </cell>
          <cell r="X271">
            <v>5.800000190734863</v>
          </cell>
          <cell r="Y271">
            <v>1.4558822560062898</v>
          </cell>
          <cell r="Z271">
            <v>0.3934131659587396</v>
          </cell>
          <cell r="AA271">
            <v>5.090000152587891</v>
          </cell>
          <cell r="AB271">
            <v>0.43712797432941497</v>
          </cell>
          <cell r="AC271">
            <v>0.3683035556689463</v>
          </cell>
          <cell r="AD271">
            <v>0.5504202839467093</v>
          </cell>
          <cell r="AE271">
            <v>39.599998474121094</v>
          </cell>
          <cell r="AF271">
            <v>0.019999999552965164</v>
          </cell>
          <cell r="AG271">
            <v>0.009999999776482582</v>
          </cell>
          <cell r="AH271">
            <v>14.710000038146973</v>
          </cell>
          <cell r="AJ271">
            <v>44.79999923706055</v>
          </cell>
          <cell r="AK271">
            <v>0.14000000059604645</v>
          </cell>
          <cell r="AL271">
            <v>0.009999999776482582</v>
          </cell>
          <cell r="AP271">
            <v>84.44425541811874</v>
          </cell>
          <cell r="AQ271">
            <v>84.28438355007222</v>
          </cell>
          <cell r="AR271">
            <v>1</v>
          </cell>
          <cell r="BI271">
            <v>50.20000076293945</v>
          </cell>
          <cell r="BJ271">
            <v>0.75</v>
          </cell>
          <cell r="BK271">
            <v>4.369999885559082</v>
          </cell>
          <cell r="BM271">
            <v>6.96999979019165</v>
          </cell>
          <cell r="BO271">
            <v>14.800000190734863</v>
          </cell>
          <cell r="BP271">
            <v>21.700000762939453</v>
          </cell>
          <cell r="BQ271">
            <v>0.3499999940395355</v>
          </cell>
          <cell r="BR271">
            <v>0.009999999776482582</v>
          </cell>
          <cell r="CS271">
            <v>42.79999923706055</v>
          </cell>
          <cell r="CT271">
            <v>1.7400000095367432</v>
          </cell>
          <cell r="CU271">
            <v>11.899999618530273</v>
          </cell>
          <cell r="CW271">
            <v>8.880000114440918</v>
          </cell>
          <cell r="CY271">
            <v>16.399999618530273</v>
          </cell>
          <cell r="CZ271">
            <v>11.119999885559082</v>
          </cell>
          <cell r="DA271">
            <v>2.440000057220459</v>
          </cell>
          <cell r="DB271">
            <v>0.4000000059604645</v>
          </cell>
        </row>
        <row r="272">
          <cell r="A272">
            <v>464</v>
          </cell>
          <cell r="B272">
            <v>10259</v>
          </cell>
          <cell r="C272">
            <v>2220</v>
          </cell>
          <cell r="D272">
            <v>2.22</v>
          </cell>
          <cell r="E272">
            <v>975</v>
          </cell>
          <cell r="F272" t="str">
            <v>ND</v>
          </cell>
          <cell r="G272" t="str">
            <v>Ag70Pd30</v>
          </cell>
          <cell r="H272" t="str">
            <v>Int.heat.</v>
          </cell>
          <cell r="I272" t="str">
            <v>H2O-calc Moore e.a.1995</v>
          </cell>
          <cell r="J272">
            <v>48</v>
          </cell>
          <cell r="K272">
            <v>56.20000076293945</v>
          </cell>
          <cell r="L272">
            <v>0.33000001311302185</v>
          </cell>
          <cell r="M272">
            <v>17.399999618530273</v>
          </cell>
          <cell r="O272">
            <v>2.930000066757202</v>
          </cell>
          <cell r="P272">
            <v>2.930000066757202</v>
          </cell>
          <cell r="R272">
            <v>2.200000047683716</v>
          </cell>
          <cell r="S272">
            <v>5</v>
          </cell>
          <cell r="T272">
            <v>3.0999999046325684</v>
          </cell>
          <cell r="U272">
            <v>1.440000057220459</v>
          </cell>
          <cell r="X272">
            <v>5.300000190734863</v>
          </cell>
          <cell r="Y272">
            <v>1.331818183295983</v>
          </cell>
          <cell r="Z272">
            <v>0.28735632813895057</v>
          </cell>
          <cell r="AA272">
            <v>4.539999961853027</v>
          </cell>
          <cell r="AB272">
            <v>0.3790072442757352</v>
          </cell>
          <cell r="AC272">
            <v>0.30299897038678547</v>
          </cell>
          <cell r="AD272">
            <v>0.5723476461582656</v>
          </cell>
          <cell r="AS272">
            <v>46.900001525878906</v>
          </cell>
          <cell r="AT272">
            <v>0.029999999329447746</v>
          </cell>
          <cell r="AU272">
            <v>32.099998474121094</v>
          </cell>
          <cell r="AW272">
            <v>0.9700000286102295</v>
          </cell>
          <cell r="AY272">
            <v>0.10000000149011612</v>
          </cell>
          <cell r="AZ272">
            <v>16.299999237060547</v>
          </cell>
          <cell r="BA272">
            <v>1.899999976158142</v>
          </cell>
          <cell r="BB272">
            <v>0.07999999821186066</v>
          </cell>
          <cell r="BE272">
            <v>82.18408725923831</v>
          </cell>
          <cell r="BF272">
            <v>17.335651844227183</v>
          </cell>
          <cell r="BG272">
            <v>0.48026089653450654</v>
          </cell>
          <cell r="BH272">
            <v>1</v>
          </cell>
          <cell r="CS272">
            <v>42.900001525878906</v>
          </cell>
          <cell r="CT272">
            <v>1.5700000524520874</v>
          </cell>
          <cell r="CU272">
            <v>11.899999618530273</v>
          </cell>
          <cell r="CW272">
            <v>7.71999979019165</v>
          </cell>
          <cell r="CY272">
            <v>17.299999237060547</v>
          </cell>
          <cell r="CZ272">
            <v>11.5</v>
          </cell>
          <cell r="DA272">
            <v>2.299999952316284</v>
          </cell>
          <cell r="DB272">
            <v>0.3100000023841858</v>
          </cell>
        </row>
        <row r="273">
          <cell r="A273">
            <v>464</v>
          </cell>
          <cell r="B273">
            <v>10260</v>
          </cell>
          <cell r="C273">
            <v>2806</v>
          </cell>
          <cell r="D273">
            <v>2.806</v>
          </cell>
          <cell r="E273">
            <v>950</v>
          </cell>
          <cell r="F273" t="str">
            <v>ND</v>
          </cell>
          <cell r="G273" t="str">
            <v>Ag70Pd30</v>
          </cell>
          <cell r="H273" t="str">
            <v>Int.heat.</v>
          </cell>
          <cell r="I273" t="str">
            <v>H2O-calc Moore e.a.1995</v>
          </cell>
          <cell r="J273">
            <v>48</v>
          </cell>
          <cell r="K273">
            <v>56.79999923706055</v>
          </cell>
          <cell r="L273">
            <v>0.3199999928474426</v>
          </cell>
          <cell r="M273">
            <v>17.700000762939453</v>
          </cell>
          <cell r="O273">
            <v>3.009999990463257</v>
          </cell>
          <cell r="P273">
            <v>3.009999990463257</v>
          </cell>
          <cell r="R273">
            <v>2.4000000953674316</v>
          </cell>
          <cell r="S273">
            <v>5.320000171661377</v>
          </cell>
          <cell r="T273">
            <v>3.299999952316284</v>
          </cell>
          <cell r="U273">
            <v>1.409999966621399</v>
          </cell>
          <cell r="X273">
            <v>6</v>
          </cell>
          <cell r="Y273">
            <v>1.25416661285692</v>
          </cell>
          <cell r="Z273">
            <v>0.3005649684942658</v>
          </cell>
          <cell r="AA273">
            <v>4.709999918937683</v>
          </cell>
          <cell r="AB273">
            <v>0.38586957398805244</v>
          </cell>
          <cell r="AC273">
            <v>0.29743082895701545</v>
          </cell>
          <cell r="AD273">
            <v>0.5869836382422416</v>
          </cell>
          <cell r="AS273">
            <v>46.900001525878906</v>
          </cell>
          <cell r="AT273">
            <v>0.009999999776482582</v>
          </cell>
          <cell r="AU273">
            <v>33.20000076293945</v>
          </cell>
          <cell r="AW273">
            <v>0.7900000214576721</v>
          </cell>
          <cell r="AY273">
            <v>0.10000000149011612</v>
          </cell>
          <cell r="AZ273">
            <v>16.700000762939453</v>
          </cell>
          <cell r="BA273">
            <v>1.899999976158142</v>
          </cell>
          <cell r="BB273">
            <v>0.05000000074505806</v>
          </cell>
          <cell r="BE273">
            <v>82.68225956906473</v>
          </cell>
          <cell r="BF273">
            <v>17.02299101423402</v>
          </cell>
          <cell r="BG273">
            <v>0.2947494167012543</v>
          </cell>
          <cell r="BH273">
            <v>1</v>
          </cell>
          <cell r="CS273">
            <v>43.400001525878906</v>
          </cell>
          <cell r="CT273">
            <v>1.590000033378601</v>
          </cell>
          <cell r="CU273">
            <v>12.300000190734863</v>
          </cell>
          <cell r="CW273">
            <v>9.390000343322754</v>
          </cell>
          <cell r="CY273">
            <v>16.200000762939453</v>
          </cell>
          <cell r="CZ273">
            <v>10.989999771118164</v>
          </cell>
          <cell r="DA273">
            <v>2.4000000953674316</v>
          </cell>
          <cell r="DB273">
            <v>0.3700000047683716</v>
          </cell>
        </row>
        <row r="274">
          <cell r="A274">
            <v>504</v>
          </cell>
          <cell r="B274">
            <v>10963</v>
          </cell>
          <cell r="C274">
            <v>2212</v>
          </cell>
          <cell r="D274">
            <v>2.212</v>
          </cell>
          <cell r="E274">
            <v>785</v>
          </cell>
          <cell r="F274" t="str">
            <v>NiNiO+2.7</v>
          </cell>
          <cell r="G274" t="str">
            <v>Au caps.</v>
          </cell>
          <cell r="H274" t="str">
            <v>Int.heat.</v>
          </cell>
          <cell r="I274" t="str">
            <v>PH2=0.4 bar</v>
          </cell>
          <cell r="J274">
            <v>470</v>
          </cell>
          <cell r="K274">
            <v>75.54000091552734</v>
          </cell>
          <cell r="L274">
            <v>0.17000000178813934</v>
          </cell>
          <cell r="M274">
            <v>14.380000114440918</v>
          </cell>
          <cell r="O274">
            <v>1.0399999618530273</v>
          </cell>
          <cell r="P274">
            <v>1.0399999618530273</v>
          </cell>
          <cell r="Q274">
            <v>0.07000000029802322</v>
          </cell>
          <cell r="R274">
            <v>0.3799999952316284</v>
          </cell>
          <cell r="S274">
            <v>1.9500000476837158</v>
          </cell>
          <cell r="T274">
            <v>3.690000057220459</v>
          </cell>
          <cell r="U274">
            <v>2.7799999713897705</v>
          </cell>
          <cell r="X274">
            <v>7.880000114440918</v>
          </cell>
          <cell r="Y274">
            <v>2.7368420392192294</v>
          </cell>
          <cell r="Z274">
            <v>0.13560500919088694</v>
          </cell>
          <cell r="AA274">
            <v>6.4700000286102295</v>
          </cell>
          <cell r="AB274">
            <v>0.114068438249671</v>
          </cell>
          <cell r="AC274">
            <v>0.13181241618993905</v>
          </cell>
          <cell r="AD274">
            <v>0.3944072609042518</v>
          </cell>
          <cell r="AS274">
            <v>58.04999923706055</v>
          </cell>
          <cell r="AU274">
            <v>25.399999618530273</v>
          </cell>
          <cell r="AW274">
            <v>0.6499999761581421</v>
          </cell>
          <cell r="AZ274">
            <v>8</v>
          </cell>
          <cell r="BA274">
            <v>6.289999961853027</v>
          </cell>
          <cell r="BB274">
            <v>0.3199999928474426</v>
          </cell>
          <cell r="BE274">
            <v>40.47866996569325</v>
          </cell>
          <cell r="BF274">
            <v>57.59347970654739</v>
          </cell>
          <cell r="BG274">
            <v>1.9278503277593586</v>
          </cell>
          <cell r="BH274">
            <v>1</v>
          </cell>
          <cell r="CS274">
            <v>48.349998474121094</v>
          </cell>
          <cell r="CT274">
            <v>1.0800000429153442</v>
          </cell>
          <cell r="CU274">
            <v>9.100000381469727</v>
          </cell>
          <cell r="CW274">
            <v>10.6899995803833</v>
          </cell>
          <cell r="CX274">
            <v>0.38999998569488525</v>
          </cell>
          <cell r="CY274">
            <v>16.280000686645508</v>
          </cell>
          <cell r="CZ274">
            <v>9.800000190734863</v>
          </cell>
          <cell r="DA274">
            <v>1.6200000047683716</v>
          </cell>
          <cell r="DB274">
            <v>0.33000001311302185</v>
          </cell>
          <cell r="DL274">
            <v>18.15999984741211</v>
          </cell>
          <cell r="DM274">
            <v>0.6899999976158142</v>
          </cell>
          <cell r="DN274">
            <v>63.97999954223633</v>
          </cell>
          <cell r="DO274">
            <v>14.130000114440918</v>
          </cell>
          <cell r="DP274">
            <v>0.1899999976158142</v>
          </cell>
          <cell r="DQ274">
            <v>1.1299999952316284</v>
          </cell>
          <cell r="DW274">
            <v>0.22728410322167844</v>
          </cell>
          <cell r="DX274">
            <v>0.01353471945107521</v>
          </cell>
          <cell r="DY274">
            <v>0.8013526996773087</v>
          </cell>
          <cell r="DZ274">
            <v>0.1966597093172014</v>
          </cell>
          <cell r="EA274">
            <v>0.028032746098527125</v>
          </cell>
          <cell r="EB274">
            <v>0</v>
          </cell>
          <cell r="EC274">
            <v>1.2668639777657906</v>
          </cell>
          <cell r="ED274">
            <v>0.1794068717799609</v>
          </cell>
          <cell r="EE274">
            <v>0.010683640618580615</v>
          </cell>
          <cell r="EG274">
            <v>0.15523348423247893</v>
          </cell>
          <cell r="EH274">
            <v>0.022127668471531546</v>
          </cell>
          <cell r="EI274">
            <v>0</v>
          </cell>
          <cell r="EJ274">
            <v>0.29717261582149757</v>
          </cell>
          <cell r="EK274">
            <v>0.49060920330842944</v>
          </cell>
          <cell r="EL274">
            <v>1</v>
          </cell>
          <cell r="EM274">
            <v>0.03470334091020853</v>
          </cell>
          <cell r="EN274">
            <v>0.9652966590897915</v>
          </cell>
          <cell r="EO274">
            <v>0</v>
          </cell>
          <cell r="EP274">
            <v>0.04315599226307943</v>
          </cell>
          <cell r="EQ274">
            <v>0</v>
          </cell>
          <cell r="ER274">
            <v>0.04315599226307943</v>
          </cell>
          <cell r="ES274">
            <v>0</v>
          </cell>
          <cell r="ET274">
            <v>4.315599226307943</v>
          </cell>
          <cell r="EU274">
            <v>0.5448032977203382</v>
          </cell>
          <cell r="EW274">
            <v>1</v>
          </cell>
          <cell r="EY274">
            <v>1.9500000476837158</v>
          </cell>
          <cell r="EZ274">
            <v>2.1500000953674316</v>
          </cell>
          <cell r="FA274">
            <v>62.65999984741211</v>
          </cell>
          <cell r="FB274">
            <v>29.1200008392334</v>
          </cell>
          <cell r="FC274">
            <v>0.5299999713897705</v>
          </cell>
          <cell r="FD274">
            <v>2</v>
          </cell>
          <cell r="GK274">
            <v>1</v>
          </cell>
        </row>
        <row r="275">
          <cell r="A275">
            <v>504</v>
          </cell>
          <cell r="B275">
            <v>10965</v>
          </cell>
          <cell r="C275">
            <v>2238</v>
          </cell>
          <cell r="D275">
            <v>2.238</v>
          </cell>
          <cell r="E275">
            <v>776</v>
          </cell>
          <cell r="F275" t="str">
            <v>NiNiO-0.01</v>
          </cell>
          <cell r="G275" t="str">
            <v>Au caps.</v>
          </cell>
          <cell r="H275" t="str">
            <v>Coldseal</v>
          </cell>
          <cell r="I275" t="str">
            <v>PH2=8.5 bar</v>
          </cell>
          <cell r="J275">
            <v>310</v>
          </cell>
          <cell r="K275">
            <v>75.45999908447266</v>
          </cell>
          <cell r="L275">
            <v>0.25999999046325684</v>
          </cell>
          <cell r="M275">
            <v>13.960000038146973</v>
          </cell>
          <cell r="O275">
            <v>1.0099999904632568</v>
          </cell>
          <cell r="P275">
            <v>1.0099999904632568</v>
          </cell>
          <cell r="Q275">
            <v>0.11999999731779099</v>
          </cell>
          <cell r="R275">
            <v>0.699999988079071</v>
          </cell>
          <cell r="S275">
            <v>2.0899999141693115</v>
          </cell>
          <cell r="T275">
            <v>3.640000104904175</v>
          </cell>
          <cell r="U275">
            <v>2.759999990463257</v>
          </cell>
          <cell r="X275">
            <v>7.420000076293945</v>
          </cell>
          <cell r="Y275">
            <v>1.4428571538049348</v>
          </cell>
          <cell r="Z275">
            <v>0.1497134604912748</v>
          </cell>
          <cell r="AA275">
            <v>6.400000095367432</v>
          </cell>
          <cell r="AB275">
            <v>0.14858199412195314</v>
          </cell>
          <cell r="AC275">
            <v>0.12453760558060571</v>
          </cell>
          <cell r="AD275">
            <v>0.5526431145060812</v>
          </cell>
          <cell r="AS275">
            <v>58.720001220703125</v>
          </cell>
          <cell r="AU275">
            <v>23.829999923706055</v>
          </cell>
          <cell r="AW275">
            <v>1.4700000286102295</v>
          </cell>
          <cell r="AZ275">
            <v>7.940000057220459</v>
          </cell>
          <cell r="BA275">
            <v>6.349999904632568</v>
          </cell>
          <cell r="BB275">
            <v>0.4099999964237213</v>
          </cell>
          <cell r="BE275">
            <v>39.86097611854485</v>
          </cell>
          <cell r="BF275">
            <v>57.688277473685936</v>
          </cell>
          <cell r="BG275">
            <v>2.4507464077692163</v>
          </cell>
          <cell r="BH275">
            <v>1</v>
          </cell>
          <cell r="CS275">
            <v>47.040000915527344</v>
          </cell>
          <cell r="CT275">
            <v>1.559999942779541</v>
          </cell>
          <cell r="CU275">
            <v>7.639999866485596</v>
          </cell>
          <cell r="CW275">
            <v>17.6299991607666</v>
          </cell>
          <cell r="CX275">
            <v>0.3100000023841858</v>
          </cell>
          <cell r="CY275">
            <v>12.770000457763672</v>
          </cell>
          <cell r="CZ275">
            <v>9</v>
          </cell>
          <cell r="DA275">
            <v>1.649999976158142</v>
          </cell>
          <cell r="DB275">
            <v>0.15000000596046448</v>
          </cell>
          <cell r="DL275">
            <v>46.95000076293945</v>
          </cell>
          <cell r="DM275">
            <v>0.7200000286102295</v>
          </cell>
          <cell r="DN275">
            <v>12.0600004196167</v>
          </cell>
          <cell r="DO275">
            <v>38.029998779296875</v>
          </cell>
          <cell r="DP275">
            <v>0.6499999761581421</v>
          </cell>
          <cell r="DQ275">
            <v>1.9800000190734863</v>
          </cell>
          <cell r="DW275">
            <v>0.5876095214385413</v>
          </cell>
          <cell r="DX275">
            <v>0.014123186124170841</v>
          </cell>
          <cell r="DY275">
            <v>0.151052109464137</v>
          </cell>
          <cell r="DZ275">
            <v>0.5292971298440763</v>
          </cell>
          <cell r="EA275">
            <v>0.04911932570264168</v>
          </cell>
          <cell r="EB275">
            <v>0</v>
          </cell>
          <cell r="EC275">
            <v>1.3312012725735671</v>
          </cell>
          <cell r="ED275">
            <v>0.4414129805499174</v>
          </cell>
          <cell r="EE275">
            <v>0.010609354434335054</v>
          </cell>
          <cell r="EG275">
            <v>0.3976086417201238</v>
          </cell>
          <cell r="EH275">
            <v>0.03689849665458997</v>
          </cell>
          <cell r="EI275">
            <v>0</v>
          </cell>
          <cell r="EJ275">
            <v>-0.2267653155341699</v>
          </cell>
          <cell r="EK275">
            <v>0.7378444838953274</v>
          </cell>
          <cell r="EL275">
            <v>0.9999999999999999</v>
          </cell>
          <cell r="EM275">
            <v>-0.049081942410253335</v>
          </cell>
          <cell r="EN275">
            <v>1.0490819424102533</v>
          </cell>
          <cell r="EO275">
            <v>0</v>
          </cell>
          <cell r="EP275">
            <v>0.04762675826814099</v>
          </cell>
          <cell r="EQ275">
            <v>0</v>
          </cell>
          <cell r="ER275">
            <v>0.04762675826814099</v>
          </cell>
          <cell r="ES275">
            <v>0</v>
          </cell>
          <cell r="ET275">
            <v>4.762675826814099</v>
          </cell>
          <cell r="EU275">
            <v>1.394595361763181</v>
          </cell>
          <cell r="EW275">
            <v>1</v>
          </cell>
        </row>
        <row r="276">
          <cell r="A276">
            <v>504</v>
          </cell>
          <cell r="B276">
            <v>10966</v>
          </cell>
          <cell r="C276">
            <v>2238</v>
          </cell>
          <cell r="D276">
            <v>2.238</v>
          </cell>
          <cell r="E276">
            <v>776</v>
          </cell>
          <cell r="F276" t="str">
            <v>NiNiO-0.01</v>
          </cell>
          <cell r="G276" t="str">
            <v>Au caps.</v>
          </cell>
          <cell r="H276" t="str">
            <v>Coldseal</v>
          </cell>
          <cell r="I276" t="str">
            <v>PH2=8.5 bar</v>
          </cell>
          <cell r="J276">
            <v>310</v>
          </cell>
          <cell r="K276">
            <v>75.93000030517578</v>
          </cell>
          <cell r="L276">
            <v>0.23000000417232513</v>
          </cell>
          <cell r="M276">
            <v>14.039999961853027</v>
          </cell>
          <cell r="O276">
            <v>0.8700000047683716</v>
          </cell>
          <cell r="P276">
            <v>0.8700000047683716</v>
          </cell>
          <cell r="Q276">
            <v>0.07999999821186066</v>
          </cell>
          <cell r="R276">
            <v>0.5400000214576721</v>
          </cell>
          <cell r="S276">
            <v>2</v>
          </cell>
          <cell r="T276">
            <v>3.5999999046325684</v>
          </cell>
          <cell r="U276">
            <v>2.7300000190734863</v>
          </cell>
          <cell r="X276">
            <v>7.760000228881836</v>
          </cell>
          <cell r="Y276">
            <v>1.6111110559216275</v>
          </cell>
          <cell r="Z276">
            <v>0.14245014283718246</v>
          </cell>
          <cell r="AA276">
            <v>6.329999923706055</v>
          </cell>
          <cell r="AB276">
            <v>0.12596899614326373</v>
          </cell>
          <cell r="AC276">
            <v>0.11240310211836681</v>
          </cell>
          <cell r="AD276">
            <v>0.52524277036134</v>
          </cell>
          <cell r="AS276">
            <v>57.65999984741211</v>
          </cell>
          <cell r="AU276">
            <v>25.760000228881836</v>
          </cell>
          <cell r="AW276">
            <v>0.4399999976158142</v>
          </cell>
          <cell r="AZ276">
            <v>8.420000076293945</v>
          </cell>
          <cell r="BA276">
            <v>6.010000228881836</v>
          </cell>
          <cell r="BB276">
            <v>0.36000001430511475</v>
          </cell>
          <cell r="BE276">
            <v>42.68818023867325</v>
          </cell>
          <cell r="BF276">
            <v>55.13869248969241</v>
          </cell>
          <cell r="BG276">
            <v>2.1731272716343426</v>
          </cell>
          <cell r="BH276">
            <v>1</v>
          </cell>
          <cell r="CS276">
            <v>48.970001220703125</v>
          </cell>
          <cell r="CT276">
            <v>1.4900000095367432</v>
          </cell>
          <cell r="CU276">
            <v>7.119999885559082</v>
          </cell>
          <cell r="CW276">
            <v>13.050000190734863</v>
          </cell>
          <cell r="CX276">
            <v>0.5600000023841858</v>
          </cell>
          <cell r="CY276">
            <v>14.149999618530273</v>
          </cell>
          <cell r="CZ276">
            <v>10.5</v>
          </cell>
          <cell r="DA276">
            <v>1.2400000095367432</v>
          </cell>
          <cell r="DB276">
            <v>0.23000000417232513</v>
          </cell>
          <cell r="DL276">
            <v>50.70000076293945</v>
          </cell>
          <cell r="DM276">
            <v>0.28999999165534973</v>
          </cell>
          <cell r="DN276">
            <v>6.960000038146973</v>
          </cell>
          <cell r="DO276">
            <v>35.380001068115234</v>
          </cell>
          <cell r="DP276">
            <v>1.5800000429153442</v>
          </cell>
          <cell r="DQ276">
            <v>4.829999923706055</v>
          </cell>
          <cell r="DW276">
            <v>0.6345431885223961</v>
          </cell>
          <cell r="DX276">
            <v>0.0056885051325098026</v>
          </cell>
          <cell r="DY276">
            <v>0.08717434917518753</v>
          </cell>
          <cell r="DZ276">
            <v>0.49241476782345495</v>
          </cell>
          <cell r="EA276">
            <v>0.11982138237921246</v>
          </cell>
          <cell r="EB276">
            <v>0</v>
          </cell>
          <cell r="EC276">
            <v>1.3396421930327609</v>
          </cell>
          <cell r="ED276">
            <v>0.4736661713273452</v>
          </cell>
          <cell r="EE276">
            <v>0.00424628692802802</v>
          </cell>
          <cell r="EG276">
            <v>0.3675718564139111</v>
          </cell>
          <cell r="EH276">
            <v>0.08944282510836252</v>
          </cell>
          <cell r="EI276">
            <v>0</v>
          </cell>
          <cell r="EJ276">
            <v>-0.28490862958271834</v>
          </cell>
          <cell r="EK276">
            <v>0.7175533462189827</v>
          </cell>
          <cell r="EL276">
            <v>1</v>
          </cell>
          <cell r="EM276">
            <v>-0.015129521430854692</v>
          </cell>
          <cell r="EN276">
            <v>1.0151295214308547</v>
          </cell>
          <cell r="EO276">
            <v>0</v>
          </cell>
          <cell r="EP276">
            <v>0.1108342620278448</v>
          </cell>
          <cell r="EQ276">
            <v>0</v>
          </cell>
          <cell r="ER276">
            <v>0.1108342620278448</v>
          </cell>
          <cell r="ES276">
            <v>0</v>
          </cell>
          <cell r="ET276">
            <v>11.08342620278448</v>
          </cell>
          <cell r="EU276">
            <v>1.522890322345554</v>
          </cell>
          <cell r="EW276">
            <v>1</v>
          </cell>
        </row>
        <row r="277">
          <cell r="A277">
            <v>504</v>
          </cell>
          <cell r="B277">
            <v>10967</v>
          </cell>
          <cell r="C277">
            <v>2238</v>
          </cell>
          <cell r="D277">
            <v>2.238</v>
          </cell>
          <cell r="E277">
            <v>776</v>
          </cell>
          <cell r="F277" t="str">
            <v>NiNiO+1.04</v>
          </cell>
          <cell r="G277" t="str">
            <v>Au caps.</v>
          </cell>
          <cell r="H277" t="str">
            <v>Coldseal</v>
          </cell>
          <cell r="I277" t="str">
            <v>PH2=2.6 bar</v>
          </cell>
          <cell r="J277">
            <v>310</v>
          </cell>
          <cell r="K277">
            <v>75.61000061035156</v>
          </cell>
          <cell r="L277">
            <v>0.2199999988079071</v>
          </cell>
          <cell r="M277">
            <v>14.199999809265137</v>
          </cell>
          <cell r="O277">
            <v>1.149999976158142</v>
          </cell>
          <cell r="P277">
            <v>1.149999976158142</v>
          </cell>
          <cell r="Q277">
            <v>0.05999999865889549</v>
          </cell>
          <cell r="R277">
            <v>0.4000000059604645</v>
          </cell>
          <cell r="S277">
            <v>1.940000057220459</v>
          </cell>
          <cell r="T277">
            <v>3.490000009536743</v>
          </cell>
          <cell r="U277">
            <v>2.940000057220459</v>
          </cell>
          <cell r="X277">
            <v>7.940000057220459</v>
          </cell>
          <cell r="Y277">
            <v>2.874999897554518</v>
          </cell>
          <cell r="Z277">
            <v>0.13661972417454954</v>
          </cell>
          <cell r="AA277">
            <v>6.430000066757202</v>
          </cell>
          <cell r="AB277">
            <v>0.12218044963256483</v>
          </cell>
          <cell r="AC277">
            <v>0.1441102718188767</v>
          </cell>
          <cell r="AD277">
            <v>0.38270759132806775</v>
          </cell>
          <cell r="AS277">
            <v>59.4900016784668</v>
          </cell>
          <cell r="AU277">
            <v>24.239999771118164</v>
          </cell>
          <cell r="AW277">
            <v>0.5699999928474426</v>
          </cell>
          <cell r="AZ277">
            <v>7.610000133514404</v>
          </cell>
          <cell r="BA277">
            <v>6.519999980926514</v>
          </cell>
          <cell r="BB277">
            <v>0.4699999988079071</v>
          </cell>
          <cell r="BE277">
            <v>38.11039460421487</v>
          </cell>
          <cell r="BF277">
            <v>59.08711756228649</v>
          </cell>
          <cell r="BG277">
            <v>2.8024878334986454</v>
          </cell>
          <cell r="BH277">
            <v>1</v>
          </cell>
          <cell r="CS277">
            <v>49.0099983215332</v>
          </cell>
          <cell r="CT277">
            <v>1.2300000190734863</v>
          </cell>
          <cell r="CU277">
            <v>8.850000381469727</v>
          </cell>
          <cell r="CW277">
            <v>13.880000114440918</v>
          </cell>
          <cell r="CX277">
            <v>0.3100000023841858</v>
          </cell>
          <cell r="CY277">
            <v>12.0600004196167</v>
          </cell>
          <cell r="CZ277">
            <v>9</v>
          </cell>
          <cell r="DA277">
            <v>1.6399999856948853</v>
          </cell>
          <cell r="DB277">
            <v>0.38999998569488525</v>
          </cell>
          <cell r="DL277">
            <v>44.349998474121094</v>
          </cell>
          <cell r="DM277">
            <v>0.36000001430511475</v>
          </cell>
          <cell r="DN277">
            <v>16.200000762939453</v>
          </cell>
          <cell r="DO277">
            <v>35.060001373291016</v>
          </cell>
          <cell r="DP277">
            <v>0.699999988079071</v>
          </cell>
          <cell r="DQ277">
            <v>2.299999952316284</v>
          </cell>
          <cell r="DW277">
            <v>0.5550688169476983</v>
          </cell>
          <cell r="DX277">
            <v>0.007061593062085421</v>
          </cell>
          <cell r="DY277">
            <v>0.20290582117910136</v>
          </cell>
          <cell r="DZ277">
            <v>0.4879610490367574</v>
          </cell>
          <cell r="EA277">
            <v>0.05705780085130945</v>
          </cell>
          <cell r="EB277">
            <v>0</v>
          </cell>
          <cell r="EC277">
            <v>1.3100550810769518</v>
          </cell>
          <cell r="ED277">
            <v>0.4236988390529313</v>
          </cell>
          <cell r="EE277">
            <v>0.005390302411010325</v>
          </cell>
          <cell r="EG277">
            <v>0.37247368914871976</v>
          </cell>
          <cell r="EH277">
            <v>0.04355374188114607</v>
          </cell>
          <cell r="EI277">
            <v>0</v>
          </cell>
          <cell r="EJ277">
            <v>-0.186117980516873</v>
          </cell>
          <cell r="EK277">
            <v>0.7134750971717854</v>
          </cell>
          <cell r="EL277">
            <v>1</v>
          </cell>
          <cell r="EM277">
            <v>-0.029825550062414417</v>
          </cell>
          <cell r="EN277">
            <v>1.0298255500624145</v>
          </cell>
          <cell r="EO277">
            <v>0</v>
          </cell>
          <cell r="EP277">
            <v>0.05753247384291631</v>
          </cell>
          <cell r="EQ277">
            <v>0</v>
          </cell>
          <cell r="ER277">
            <v>0.05753247384291631</v>
          </cell>
          <cell r="ES277">
            <v>0</v>
          </cell>
          <cell r="ET277">
            <v>5.7532473842916305</v>
          </cell>
          <cell r="EU277">
            <v>1.3157771200667083</v>
          </cell>
          <cell r="EW277">
            <v>1</v>
          </cell>
        </row>
        <row r="278">
          <cell r="A278">
            <v>504</v>
          </cell>
          <cell r="B278">
            <v>10968</v>
          </cell>
          <cell r="C278">
            <v>2238</v>
          </cell>
          <cell r="D278">
            <v>2.238</v>
          </cell>
          <cell r="E278">
            <v>776</v>
          </cell>
          <cell r="F278" t="str">
            <v>NiNiO+1.04</v>
          </cell>
          <cell r="G278" t="str">
            <v>Au caps.</v>
          </cell>
          <cell r="H278" t="str">
            <v>Coldseal</v>
          </cell>
          <cell r="I278" t="str">
            <v>PH2=2.6 bar</v>
          </cell>
          <cell r="J278">
            <v>310</v>
          </cell>
          <cell r="K278">
            <v>76.16000366210938</v>
          </cell>
          <cell r="L278">
            <v>0.23000000417232513</v>
          </cell>
          <cell r="M278">
            <v>14.270000457763672</v>
          </cell>
          <cell r="O278">
            <v>0.949999988079071</v>
          </cell>
          <cell r="P278">
            <v>0.949999988079071</v>
          </cell>
          <cell r="Q278">
            <v>0.05000000074505806</v>
          </cell>
          <cell r="R278">
            <v>0.38999998569488525</v>
          </cell>
          <cell r="S278">
            <v>1.7400000095367432</v>
          </cell>
          <cell r="T278">
            <v>3.359999895095825</v>
          </cell>
          <cell r="U278">
            <v>2.869999885559082</v>
          </cell>
          <cell r="X278">
            <v>8.109999656677246</v>
          </cell>
          <cell r="Y278">
            <v>2.435897494679139</v>
          </cell>
          <cell r="Z278">
            <v>0.12193412429710797</v>
          </cell>
          <cell r="AA278">
            <v>6.229999780654907</v>
          </cell>
          <cell r="AB278">
            <v>0.11426684383025885</v>
          </cell>
          <cell r="AC278">
            <v>0.1254953789824457</v>
          </cell>
          <cell r="AD278">
            <v>0.42254508127036533</v>
          </cell>
          <cell r="AS278">
            <v>58.279998779296875</v>
          </cell>
          <cell r="AU278">
            <v>24.809999465942383</v>
          </cell>
          <cell r="AW278">
            <v>0.7300000190734863</v>
          </cell>
          <cell r="AZ278">
            <v>8.170000076293945</v>
          </cell>
          <cell r="BA278">
            <v>6.170000076293945</v>
          </cell>
          <cell r="BB278">
            <v>0.4099999964237213</v>
          </cell>
          <cell r="BE278">
            <v>41.21370969348911</v>
          </cell>
          <cell r="BF278">
            <v>56.32370889004607</v>
          </cell>
          <cell r="BG278">
            <v>2.462581416464822</v>
          </cell>
          <cell r="BH278">
            <v>1</v>
          </cell>
          <cell r="CS278">
            <v>49.45000076293945</v>
          </cell>
          <cell r="CT278">
            <v>1.5700000524520874</v>
          </cell>
          <cell r="CU278">
            <v>7.559999942779541</v>
          </cell>
          <cell r="CW278">
            <v>11.3100004196167</v>
          </cell>
          <cell r="CX278">
            <v>0.47999998927116394</v>
          </cell>
          <cell r="CY278">
            <v>15.15999984741211</v>
          </cell>
          <cell r="CZ278">
            <v>10.5</v>
          </cell>
          <cell r="DA278">
            <v>1.4600000381469727</v>
          </cell>
          <cell r="DB278">
            <v>0.2199999988079071</v>
          </cell>
          <cell r="DL278">
            <v>47.36000061035156</v>
          </cell>
          <cell r="DM278">
            <v>0.15000000596046448</v>
          </cell>
          <cell r="DN278">
            <v>10.9399995803833</v>
          </cell>
          <cell r="DO278">
            <v>34.619998931884766</v>
          </cell>
          <cell r="DP278">
            <v>1.340000033378601</v>
          </cell>
          <cell r="DQ278">
            <v>3.7100000381469727</v>
          </cell>
          <cell r="DW278">
            <v>0.5927409337966403</v>
          </cell>
          <cell r="DX278">
            <v>0.0029423304425355923</v>
          </cell>
          <cell r="DY278">
            <v>0.1370240428404722</v>
          </cell>
          <cell r="DZ278">
            <v>0.48183714588566134</v>
          </cell>
          <cell r="EA278">
            <v>0.0920367164015622</v>
          </cell>
          <cell r="EB278">
            <v>0</v>
          </cell>
          <cell r="EC278">
            <v>1.3065811693668716</v>
          </cell>
          <cell r="ED278">
            <v>0.4536579492293341</v>
          </cell>
          <cell r="EE278">
            <v>0.0022519308493948015</v>
          </cell>
          <cell r="EG278">
            <v>0.36877704744447265</v>
          </cell>
          <cell r="EH278">
            <v>0.07044087161164302</v>
          </cell>
          <cell r="EI278">
            <v>0</v>
          </cell>
          <cell r="EJ278">
            <v>-0.24289782930806303</v>
          </cell>
          <cell r="EK278">
            <v>0.7165470776176911</v>
          </cell>
          <cell r="EL278">
            <v>1</v>
          </cell>
          <cell r="EM278">
            <v>-0.009357860922701654</v>
          </cell>
          <cell r="EN278">
            <v>1.0093578609227016</v>
          </cell>
          <cell r="EO278">
            <v>0</v>
          </cell>
          <cell r="EP278">
            <v>0.08950692533554415</v>
          </cell>
          <cell r="EQ278">
            <v>0</v>
          </cell>
          <cell r="ER278">
            <v>0.08950692533554415</v>
          </cell>
          <cell r="ES278">
            <v>0</v>
          </cell>
          <cell r="ET278">
            <v>8.950692533554415</v>
          </cell>
          <cell r="EU278">
            <v>1.42202871540601</v>
          </cell>
          <cell r="EW278">
            <v>1</v>
          </cell>
        </row>
        <row r="279">
          <cell r="A279">
            <v>504</v>
          </cell>
          <cell r="B279">
            <v>10969</v>
          </cell>
          <cell r="C279">
            <v>2245</v>
          </cell>
          <cell r="D279">
            <v>2.245</v>
          </cell>
          <cell r="E279">
            <v>776</v>
          </cell>
          <cell r="F279" t="str">
            <v>NiNiO+1.71</v>
          </cell>
          <cell r="G279" t="str">
            <v>Au caps.</v>
          </cell>
          <cell r="H279" t="str">
            <v>Coldseal</v>
          </cell>
          <cell r="I279" t="str">
            <v>PH2=1.2 bar</v>
          </cell>
          <cell r="J279">
            <v>310</v>
          </cell>
          <cell r="K279">
            <v>75.69000244140625</v>
          </cell>
          <cell r="L279">
            <v>0.25999999046325684</v>
          </cell>
          <cell r="M279">
            <v>14.039999961853027</v>
          </cell>
          <cell r="O279">
            <v>1.2699999809265137</v>
          </cell>
          <cell r="P279">
            <v>1.2699999809265137</v>
          </cell>
          <cell r="Q279">
            <v>0.10000000149011612</v>
          </cell>
          <cell r="R279">
            <v>0.38999998569488525</v>
          </cell>
          <cell r="S279">
            <v>1.9199999570846558</v>
          </cell>
          <cell r="T279">
            <v>3.5299999713897705</v>
          </cell>
          <cell r="U279">
            <v>2.799999952316284</v>
          </cell>
          <cell r="X279">
            <v>8.220000267028809</v>
          </cell>
          <cell r="Y279">
            <v>3.2564103269483002</v>
          </cell>
          <cell r="Z279">
            <v>0.1367521340670467</v>
          </cell>
          <cell r="AA279">
            <v>6.329999923706055</v>
          </cell>
          <cell r="AB279">
            <v>0.12828535547278144</v>
          </cell>
          <cell r="AC279">
            <v>0.1589486856519175</v>
          </cell>
          <cell r="AD279">
            <v>0.3537389239404974</v>
          </cell>
          <cell r="AS279">
            <v>61.04999923706055</v>
          </cell>
          <cell r="AU279">
            <v>23.65999984741211</v>
          </cell>
          <cell r="AW279">
            <v>0.41999998688697815</v>
          </cell>
          <cell r="AZ279">
            <v>6.829999923706055</v>
          </cell>
          <cell r="BA279">
            <v>7.139999866485596</v>
          </cell>
          <cell r="BB279">
            <v>0.44999998807907104</v>
          </cell>
          <cell r="BE279">
            <v>33.66778581539021</v>
          </cell>
          <cell r="BF279">
            <v>63.69106181318659</v>
          </cell>
          <cell r="BG279">
            <v>2.6411523714232032</v>
          </cell>
          <cell r="BH279">
            <v>1</v>
          </cell>
          <cell r="CS279">
            <v>48.0099983215332</v>
          </cell>
          <cell r="CT279">
            <v>1.190000057220459</v>
          </cell>
          <cell r="CU279">
            <v>8.579999923706055</v>
          </cell>
          <cell r="CW279">
            <v>12.449999809265137</v>
          </cell>
          <cell r="CX279">
            <v>0.3799999952316284</v>
          </cell>
          <cell r="CY279">
            <v>13.850000381469727</v>
          </cell>
          <cell r="CZ279">
            <v>9.609999656677246</v>
          </cell>
          <cell r="DA279">
            <v>1.3799999952316284</v>
          </cell>
          <cell r="DB279">
            <v>0.3100000023841858</v>
          </cell>
          <cell r="DL279">
            <v>26.149999618530273</v>
          </cell>
          <cell r="DM279">
            <v>1.0199999809265137</v>
          </cell>
          <cell r="DN279">
            <v>51.34000015258789</v>
          </cell>
          <cell r="DO279">
            <v>20.93000030517578</v>
          </cell>
          <cell r="DP279">
            <v>0.1599999964237213</v>
          </cell>
          <cell r="DQ279">
            <v>1.3600000143051147</v>
          </cell>
          <cell r="DW279">
            <v>0.3272841003570747</v>
          </cell>
          <cell r="DX279">
            <v>0.020007845840065</v>
          </cell>
          <cell r="DY279">
            <v>0.6430360740554595</v>
          </cell>
          <cell r="DZ279">
            <v>0.29130132644642703</v>
          </cell>
          <cell r="EA279">
            <v>0.03373852677512068</v>
          </cell>
          <cell r="EB279">
            <v>0</v>
          </cell>
          <cell r="EC279">
            <v>1.315367873474147</v>
          </cell>
          <cell r="ED279">
            <v>0.24881564082346988</v>
          </cell>
          <cell r="EE279">
            <v>0.015210836636309445</v>
          </cell>
          <cell r="EG279">
            <v>0.2214599674515712</v>
          </cell>
          <cell r="EH279">
            <v>0.02564949886301431</v>
          </cell>
          <cell r="EI279">
            <v>0</v>
          </cell>
          <cell r="EJ279">
            <v>0.15382788171675083</v>
          </cell>
          <cell r="EK279">
            <v>0.5564961419604556</v>
          </cell>
          <cell r="EL279">
            <v>1</v>
          </cell>
          <cell r="EM279">
            <v>0.08998433485835801</v>
          </cell>
          <cell r="EN279">
            <v>0.9100156651416419</v>
          </cell>
          <cell r="EO279">
            <v>0</v>
          </cell>
          <cell r="EP279">
            <v>0.044060278157768216</v>
          </cell>
          <cell r="EQ279">
            <v>0</v>
          </cell>
          <cell r="ER279">
            <v>0.044060278157768216</v>
          </cell>
          <cell r="ES279">
            <v>0</v>
          </cell>
          <cell r="ET279">
            <v>4.406027815776822</v>
          </cell>
          <cell r="EU279">
            <v>0.772636410273326</v>
          </cell>
          <cell r="EW279">
            <v>1</v>
          </cell>
          <cell r="EY279">
            <v>3.9100000858306885</v>
          </cell>
          <cell r="EZ279">
            <v>2.049999952316284</v>
          </cell>
          <cell r="FA279">
            <v>57.790000915527344</v>
          </cell>
          <cell r="FB279">
            <v>31.229999542236328</v>
          </cell>
          <cell r="FC279">
            <v>0.47999998927116394</v>
          </cell>
          <cell r="FD279">
            <v>1.5499999523162842</v>
          </cell>
          <cell r="GK279">
            <v>1</v>
          </cell>
        </row>
        <row r="280">
          <cell r="A280">
            <v>504</v>
          </cell>
          <cell r="B280">
            <v>10970</v>
          </cell>
          <cell r="C280">
            <v>2245</v>
          </cell>
          <cell r="D280">
            <v>2.245</v>
          </cell>
          <cell r="E280">
            <v>776</v>
          </cell>
          <cell r="F280" t="str">
            <v>NiNiO+1.71</v>
          </cell>
          <cell r="G280" t="str">
            <v>Au caps.</v>
          </cell>
          <cell r="H280" t="str">
            <v>Coldseal</v>
          </cell>
          <cell r="I280" t="str">
            <v>PH2=1.2 bar</v>
          </cell>
          <cell r="J280">
            <v>310</v>
          </cell>
          <cell r="K280">
            <v>77.08000183105469</v>
          </cell>
          <cell r="L280">
            <v>0.1599999964237213</v>
          </cell>
          <cell r="M280">
            <v>14.039999961853027</v>
          </cell>
          <cell r="O280">
            <v>0.949999988079071</v>
          </cell>
          <cell r="P280">
            <v>0.949999988079071</v>
          </cell>
          <cell r="Q280">
            <v>0.09000000357627869</v>
          </cell>
          <cell r="R280">
            <v>0.3400000035762787</v>
          </cell>
          <cell r="S280">
            <v>1.5299999713897705</v>
          </cell>
          <cell r="T280">
            <v>3.4100000858306885</v>
          </cell>
          <cell r="U280">
            <v>2.4000000953674316</v>
          </cell>
          <cell r="X280">
            <v>8.09000015258789</v>
          </cell>
          <cell r="Y280">
            <v>2.794117582607435</v>
          </cell>
          <cell r="Z280">
            <v>0.10897435723267894</v>
          </cell>
          <cell r="AA280">
            <v>5.81000018119812</v>
          </cell>
          <cell r="AB280">
            <v>0.11478872926396957</v>
          </cell>
          <cell r="AC280">
            <v>0.1338028119649001</v>
          </cell>
          <cell r="AD280">
            <v>0.3894712562920189</v>
          </cell>
          <cell r="AS280">
            <v>60.040000915527344</v>
          </cell>
          <cell r="AU280">
            <v>24.719999313354492</v>
          </cell>
          <cell r="AW280">
            <v>0.3199999928474426</v>
          </cell>
          <cell r="AZ280">
            <v>8.130000114440918</v>
          </cell>
          <cell r="BA280">
            <v>6.480000019073486</v>
          </cell>
          <cell r="BB280">
            <v>0.3199999928474426</v>
          </cell>
          <cell r="BE280">
            <v>40.173299242775634</v>
          </cell>
          <cell r="BF280">
            <v>57.943988220685966</v>
          </cell>
          <cell r="BG280">
            <v>1.8827125365383992</v>
          </cell>
          <cell r="BH280">
            <v>1</v>
          </cell>
          <cell r="CS280">
            <v>52.56999969482422</v>
          </cell>
          <cell r="CT280">
            <v>1.4700000286102295</v>
          </cell>
          <cell r="CU280">
            <v>6.889999866485596</v>
          </cell>
          <cell r="CW280">
            <v>12.390000343322754</v>
          </cell>
          <cell r="CX280">
            <v>0.6800000071525574</v>
          </cell>
          <cell r="CY280">
            <v>15.859999656677246</v>
          </cell>
          <cell r="CZ280">
            <v>8.869999885559082</v>
          </cell>
          <cell r="DA280">
            <v>1.149999976158142</v>
          </cell>
          <cell r="DB280">
            <v>0.20999999344348907</v>
          </cell>
          <cell r="DL280">
            <v>28.09000015258789</v>
          </cell>
          <cell r="DM280">
            <v>0.550000011920929</v>
          </cell>
          <cell r="DN280">
            <v>45.81999969482422</v>
          </cell>
          <cell r="DO280">
            <v>22.559999465942383</v>
          </cell>
          <cell r="DP280">
            <v>0.1599999964237213</v>
          </cell>
          <cell r="DQ280">
            <v>1.4199999570846558</v>
          </cell>
          <cell r="DW280">
            <v>0.3515644574791976</v>
          </cell>
          <cell r="DX280">
            <v>0.010788544761101</v>
          </cell>
          <cell r="DY280">
            <v>0.5738977917688404</v>
          </cell>
          <cell r="DZ280">
            <v>0.3139874664710144</v>
          </cell>
          <cell r="EA280">
            <v>0.03522698975650349</v>
          </cell>
          <cell r="EB280">
            <v>0</v>
          </cell>
          <cell r="EC280">
            <v>1.2854652502366568</v>
          </cell>
          <cell r="ED280">
            <v>0.2734919963137657</v>
          </cell>
          <cell r="EE280">
            <v>0.008392715990661596</v>
          </cell>
          <cell r="EG280">
            <v>0.2442597856404198</v>
          </cell>
          <cell r="EH280">
            <v>0.027404077823199133</v>
          </cell>
          <cell r="EI280">
            <v>0</v>
          </cell>
          <cell r="EJ280">
            <v>0.11129329138180699</v>
          </cell>
          <cell r="EK280">
            <v>0.5794179184905667</v>
          </cell>
          <cell r="EL280">
            <v>1</v>
          </cell>
          <cell r="EM280">
            <v>0.07012278356435654</v>
          </cell>
          <cell r="EN280">
            <v>0.9298772164356434</v>
          </cell>
          <cell r="EO280">
            <v>0</v>
          </cell>
          <cell r="EP280">
            <v>0.045159994182263415</v>
          </cell>
          <cell r="EQ280">
            <v>0</v>
          </cell>
          <cell r="ER280">
            <v>0.045159994182263415</v>
          </cell>
          <cell r="ES280">
            <v>0</v>
          </cell>
          <cell r="ET280">
            <v>4.515999418226341</v>
          </cell>
          <cell r="EU280">
            <v>0.8346215352566403</v>
          </cell>
          <cell r="EW280">
            <v>1</v>
          </cell>
          <cell r="EY280">
            <v>3.9200000762939453</v>
          </cell>
          <cell r="EZ280">
            <v>2.5</v>
          </cell>
          <cell r="FA280">
            <v>57.70000076293945</v>
          </cell>
          <cell r="FB280">
            <v>31.59000015258789</v>
          </cell>
          <cell r="FC280">
            <v>0.4000000059604645</v>
          </cell>
          <cell r="FD280">
            <v>1.559999942779541</v>
          </cell>
          <cell r="GK280">
            <v>1</v>
          </cell>
        </row>
        <row r="281">
          <cell r="A281">
            <v>504</v>
          </cell>
          <cell r="B281">
            <v>10971</v>
          </cell>
          <cell r="C281">
            <v>2300</v>
          </cell>
          <cell r="D281">
            <v>2.3</v>
          </cell>
          <cell r="E281">
            <v>834</v>
          </cell>
          <cell r="F281" t="str">
            <v>NiNiO+2.01</v>
          </cell>
          <cell r="G281" t="str">
            <v>Au caps.</v>
          </cell>
          <cell r="H281" t="str">
            <v>Int.heat.</v>
          </cell>
          <cell r="I281" t="str">
            <v>PH2=1 bar</v>
          </cell>
          <cell r="J281">
            <v>328</v>
          </cell>
          <cell r="K281">
            <v>73.58999633789062</v>
          </cell>
          <cell r="L281">
            <v>0.33000001311302185</v>
          </cell>
          <cell r="M281">
            <v>15.609999656677246</v>
          </cell>
          <cell r="O281">
            <v>1.600000023841858</v>
          </cell>
          <cell r="P281">
            <v>1.600000023841858</v>
          </cell>
          <cell r="Q281">
            <v>0.05999999865889549</v>
          </cell>
          <cell r="R281">
            <v>0.4099999964237213</v>
          </cell>
          <cell r="S281">
            <v>2.1500000953674316</v>
          </cell>
          <cell r="T281">
            <v>3.8399999141693115</v>
          </cell>
          <cell r="U281">
            <v>2.4100000858306885</v>
          </cell>
          <cell r="X281">
            <v>7.800000190734863</v>
          </cell>
          <cell r="Y281">
            <v>3.902439116580653</v>
          </cell>
          <cell r="Z281">
            <v>0.13773223207264837</v>
          </cell>
          <cell r="AA281">
            <v>6.25</v>
          </cell>
          <cell r="AB281">
            <v>0.14648910476706584</v>
          </cell>
          <cell r="AC281">
            <v>0.1937046028954385</v>
          </cell>
          <cell r="AD281">
            <v>0.3135400595211276</v>
          </cell>
          <cell r="AS281">
            <v>56.540000915527344</v>
          </cell>
          <cell r="AU281">
            <v>26.479999542236328</v>
          </cell>
          <cell r="AW281">
            <v>0.4300000071525574</v>
          </cell>
          <cell r="AZ281">
            <v>10.130000114440918</v>
          </cell>
          <cell r="BA281">
            <v>5.409999847412109</v>
          </cell>
          <cell r="BB281">
            <v>0.23000000417232513</v>
          </cell>
          <cell r="BE281">
            <v>50.16372890670357</v>
          </cell>
          <cell r="BF281">
            <v>48.4801598906127</v>
          </cell>
          <cell r="BG281">
            <v>1.356111202683735</v>
          </cell>
          <cell r="BH281">
            <v>1</v>
          </cell>
          <cell r="CS281">
            <v>46.68000030517578</v>
          </cell>
          <cell r="CT281">
            <v>1.6699999570846558</v>
          </cell>
          <cell r="CU281">
            <v>9.949999809265137</v>
          </cell>
          <cell r="CW281">
            <v>11.130000114440918</v>
          </cell>
          <cell r="CX281">
            <v>0.27000001072883606</v>
          </cell>
          <cell r="CY281">
            <v>14.170000076293945</v>
          </cell>
          <cell r="CZ281">
            <v>10.4399995803833</v>
          </cell>
          <cell r="DA281">
            <v>2.0899999141693115</v>
          </cell>
          <cell r="DB281">
            <v>0.4000000059604645</v>
          </cell>
          <cell r="EY281">
            <v>3.880000114440918</v>
          </cell>
          <cell r="EZ281">
            <v>2.630000114440918</v>
          </cell>
          <cell r="FA281">
            <v>57.65999984741211</v>
          </cell>
          <cell r="FB281">
            <v>30.3700008392334</v>
          </cell>
          <cell r="FC281">
            <v>0.5600000023841858</v>
          </cell>
          <cell r="FD281">
            <v>2.1500000953674316</v>
          </cell>
          <cell r="GK281">
            <v>1</v>
          </cell>
        </row>
        <row r="282">
          <cell r="A282">
            <v>504</v>
          </cell>
          <cell r="B282">
            <v>10972</v>
          </cell>
          <cell r="C282">
            <v>2300</v>
          </cell>
          <cell r="D282">
            <v>2.3</v>
          </cell>
          <cell r="E282">
            <v>834</v>
          </cell>
          <cell r="F282" t="str">
            <v>NiNiO+1.93</v>
          </cell>
          <cell r="G282" t="str">
            <v>Au caps.</v>
          </cell>
          <cell r="H282" t="str">
            <v>Int.heat.</v>
          </cell>
          <cell r="I282" t="str">
            <v>PH2=1 bar</v>
          </cell>
          <cell r="J282">
            <v>328</v>
          </cell>
          <cell r="K282">
            <v>74.45999908447266</v>
          </cell>
          <cell r="L282">
            <v>0.3499999940395355</v>
          </cell>
          <cell r="M282">
            <v>15.279999732971191</v>
          </cell>
          <cell r="O282">
            <v>1.0099999904632568</v>
          </cell>
          <cell r="P282">
            <v>1.0099999904632568</v>
          </cell>
          <cell r="Q282">
            <v>0.09000000357627869</v>
          </cell>
          <cell r="R282">
            <v>0.27000001072883606</v>
          </cell>
          <cell r="S282">
            <v>1.9299999475479126</v>
          </cell>
          <cell r="T282">
            <v>4.099999904632568</v>
          </cell>
          <cell r="U282">
            <v>2.5199999809265137</v>
          </cell>
          <cell r="X282">
            <v>7.760000228881836</v>
          </cell>
          <cell r="Y282">
            <v>3.740740556775795</v>
          </cell>
          <cell r="Z282">
            <v>0.12630889929816932</v>
          </cell>
          <cell r="AA282">
            <v>6.619999885559082</v>
          </cell>
          <cell r="AB282">
            <v>0.09810126798358454</v>
          </cell>
          <cell r="AC282">
            <v>0.12784810189138027</v>
          </cell>
          <cell r="AD282">
            <v>0.32271937407723095</v>
          </cell>
          <cell r="AS282">
            <v>56.599998474121094</v>
          </cell>
          <cell r="AU282">
            <v>26.219999313354492</v>
          </cell>
          <cell r="AW282">
            <v>0.5400000214576721</v>
          </cell>
          <cell r="AZ282">
            <v>10</v>
          </cell>
          <cell r="BA282">
            <v>5.389999866485596</v>
          </cell>
          <cell r="BB282">
            <v>0.27000001072883606</v>
          </cell>
          <cell r="BE282">
            <v>49.81243688278133</v>
          </cell>
          <cell r="BF282">
            <v>48.58620425463878</v>
          </cell>
          <cell r="BG282">
            <v>1.6013588625798931</v>
          </cell>
          <cell r="BH282">
            <v>1</v>
          </cell>
          <cell r="CS282">
            <v>47.08000183105469</v>
          </cell>
          <cell r="CT282">
            <v>1.8200000524520874</v>
          </cell>
          <cell r="CU282">
            <v>9.789999961853027</v>
          </cell>
          <cell r="CW282">
            <v>10.4399995803833</v>
          </cell>
          <cell r="CX282">
            <v>0.30000001192092896</v>
          </cell>
          <cell r="CY282">
            <v>14.520000457763672</v>
          </cell>
          <cell r="CZ282">
            <v>10.460000038146973</v>
          </cell>
          <cell r="DA282">
            <v>2.069999933242798</v>
          </cell>
          <cell r="DB282">
            <v>0.4000000059604645</v>
          </cell>
          <cell r="EY282">
            <v>4.21999979019165</v>
          </cell>
          <cell r="EZ282">
            <v>2.680000066757202</v>
          </cell>
          <cell r="FA282">
            <v>57.709999084472656</v>
          </cell>
          <cell r="FB282">
            <v>30.510000228881836</v>
          </cell>
          <cell r="FC282">
            <v>0.6499999761581421</v>
          </cell>
          <cell r="FD282">
            <v>2.4000000953674316</v>
          </cell>
          <cell r="GK282">
            <v>1</v>
          </cell>
        </row>
        <row r="283">
          <cell r="A283">
            <v>504</v>
          </cell>
          <cell r="B283">
            <v>10973</v>
          </cell>
          <cell r="C283">
            <v>2300</v>
          </cell>
          <cell r="D283">
            <v>2.3</v>
          </cell>
          <cell r="E283">
            <v>834</v>
          </cell>
          <cell r="F283" t="str">
            <v>NiNiO+1.82</v>
          </cell>
          <cell r="G283" t="str">
            <v>Au caps.</v>
          </cell>
          <cell r="H283" t="str">
            <v>Int.heat.</v>
          </cell>
          <cell r="I283" t="str">
            <v>PH2=1 bar</v>
          </cell>
          <cell r="J283">
            <v>328</v>
          </cell>
          <cell r="K283">
            <v>75.08999633789062</v>
          </cell>
          <cell r="L283">
            <v>0.3199999928474426</v>
          </cell>
          <cell r="M283">
            <v>14.069999694824219</v>
          </cell>
          <cell r="O283">
            <v>1.6799999475479126</v>
          </cell>
          <cell r="P283">
            <v>1.6799999475479126</v>
          </cell>
          <cell r="Q283">
            <v>0.07999999821186066</v>
          </cell>
          <cell r="R283">
            <v>0.3100000023841858</v>
          </cell>
          <cell r="S283">
            <v>1.7799999713897705</v>
          </cell>
          <cell r="T283">
            <v>3.799999952316284</v>
          </cell>
          <cell r="U283">
            <v>2.859999895095825</v>
          </cell>
          <cell r="X283">
            <v>6.559999942779541</v>
          </cell>
          <cell r="Y283">
            <v>5.419354627829562</v>
          </cell>
          <cell r="Z283">
            <v>0.1265103063253484</v>
          </cell>
          <cell r="AA283">
            <v>6.659999847412109</v>
          </cell>
          <cell r="AB283">
            <v>0.13294797723708898</v>
          </cell>
          <cell r="AC283">
            <v>0.19421965166562427</v>
          </cell>
          <cell r="AD283">
            <v>0.2474990155176962</v>
          </cell>
          <cell r="AS283">
            <v>58.33000183105469</v>
          </cell>
          <cell r="AU283">
            <v>25.299999237060547</v>
          </cell>
          <cell r="AW283">
            <v>0.5299999713897705</v>
          </cell>
          <cell r="AZ283">
            <v>8.880000114440918</v>
          </cell>
          <cell r="BA283">
            <v>5.96999979019165</v>
          </cell>
          <cell r="BB283">
            <v>0.36000001430511475</v>
          </cell>
          <cell r="BE283">
            <v>44.15264806568128</v>
          </cell>
          <cell r="BF283">
            <v>53.716106823281066</v>
          </cell>
          <cell r="BG283">
            <v>2.131245111037657</v>
          </cell>
          <cell r="BH283">
            <v>1</v>
          </cell>
          <cell r="CA283">
            <v>53.9900016784668</v>
          </cell>
          <cell r="CB283">
            <v>0.23000000417232513</v>
          </cell>
          <cell r="CC283">
            <v>2.7300000190734863</v>
          </cell>
          <cell r="CE283">
            <v>17.559999465942383</v>
          </cell>
          <cell r="CF283">
            <v>0.7599999904632568</v>
          </cell>
          <cell r="CG283">
            <v>23.489999771118164</v>
          </cell>
          <cell r="CH283">
            <v>1.7200000286102295</v>
          </cell>
          <cell r="CI283">
            <v>0.20999999344348907</v>
          </cell>
          <cell r="CM283">
            <v>70.45234763129814</v>
          </cell>
          <cell r="CN283">
            <v>67.93334453847345</v>
          </cell>
          <cell r="CO283">
            <v>3.5754707650162465</v>
          </cell>
          <cell r="CP283">
            <v>28.491184696510295</v>
          </cell>
          <cell r="CQ283">
            <v>30.27892007901842</v>
          </cell>
          <cell r="CR283">
            <v>1</v>
          </cell>
          <cell r="CS283">
            <v>48.77000045776367</v>
          </cell>
          <cell r="CT283">
            <v>1.7699999809265137</v>
          </cell>
          <cell r="CU283">
            <v>8.90999984741211</v>
          </cell>
          <cell r="CW283">
            <v>10.239999771118164</v>
          </cell>
          <cell r="CX283">
            <v>0.33000001311302185</v>
          </cell>
          <cell r="CY283">
            <v>14.34000015258789</v>
          </cell>
          <cell r="CZ283">
            <v>10.09000015258789</v>
          </cell>
          <cell r="DA283">
            <v>1.9700000286102295</v>
          </cell>
          <cell r="DB283">
            <v>0.4399999976158142</v>
          </cell>
          <cell r="DL283">
            <v>25.18000030517578</v>
          </cell>
          <cell r="DM283">
            <v>2.369999885559082</v>
          </cell>
          <cell r="DN283">
            <v>55.290000915527344</v>
          </cell>
          <cell r="DO283">
            <v>18.989999771118164</v>
          </cell>
          <cell r="DP283">
            <v>0.2199999988079071</v>
          </cell>
          <cell r="DQ283">
            <v>1.9199999570846558</v>
          </cell>
          <cell r="DW283">
            <v>0.31514393373186206</v>
          </cell>
          <cell r="DX283">
            <v>0.04648881689994277</v>
          </cell>
          <cell r="DY283">
            <v>0.692510031507106</v>
          </cell>
          <cell r="DZ283">
            <v>0.26430062311925073</v>
          </cell>
          <cell r="EA283">
            <v>0.047630859763945814</v>
          </cell>
          <cell r="EB283">
            <v>0</v>
          </cell>
          <cell r="EC283">
            <v>1.3660742650221074</v>
          </cell>
          <cell r="ED283">
            <v>0.23069311954775903</v>
          </cell>
          <cell r="EE283">
            <v>0.03403095870427691</v>
          </cell>
          <cell r="EG283">
            <v>0.1934745642214214</v>
          </cell>
          <cell r="EH283">
            <v>0.034866962202215995</v>
          </cell>
          <cell r="EI283">
            <v>0</v>
          </cell>
          <cell r="EJ283">
            <v>0.17125280220020506</v>
          </cell>
          <cell r="EK283">
            <v>0.5291561573455431</v>
          </cell>
          <cell r="EL283">
            <v>1</v>
          </cell>
          <cell r="EM283">
            <v>0.16577521063690678</v>
          </cell>
          <cell r="EN283">
            <v>0.8342247893630932</v>
          </cell>
          <cell r="EO283">
            <v>0</v>
          </cell>
          <cell r="EP283">
            <v>0.06181832090530752</v>
          </cell>
          <cell r="EQ283">
            <v>0</v>
          </cell>
          <cell r="ER283">
            <v>0.06181832090530752</v>
          </cell>
          <cell r="ES283">
            <v>0</v>
          </cell>
          <cell r="ET283">
            <v>6.181832090530752</v>
          </cell>
          <cell r="EU283">
            <v>0.7518559641288313</v>
          </cell>
          <cell r="EW283">
            <v>1</v>
          </cell>
          <cell r="EY283">
            <v>4.659999847412109</v>
          </cell>
          <cell r="EZ283">
            <v>2.299999952316284</v>
          </cell>
          <cell r="FA283">
            <v>57.2599983215332</v>
          </cell>
          <cell r="FB283">
            <v>31.079999923706055</v>
          </cell>
          <cell r="FC283">
            <v>0.550000011920929</v>
          </cell>
          <cell r="FD283">
            <v>2.309999942779541</v>
          </cell>
          <cell r="GK283">
            <v>1</v>
          </cell>
        </row>
        <row r="284">
          <cell r="A284">
            <v>504</v>
          </cell>
          <cell r="B284">
            <v>10975</v>
          </cell>
          <cell r="C284">
            <v>2088</v>
          </cell>
          <cell r="D284">
            <v>2.088</v>
          </cell>
          <cell r="E284">
            <v>866</v>
          </cell>
          <cell r="F284" t="str">
            <v>NiNiO+1.0</v>
          </cell>
          <cell r="G284" t="str">
            <v>Au caps.</v>
          </cell>
          <cell r="H284" t="str">
            <v>Int.heat.</v>
          </cell>
          <cell r="I284" t="str">
            <v>PH2=3.1 bar</v>
          </cell>
          <cell r="J284">
            <v>162</v>
          </cell>
          <cell r="K284">
            <v>73.25</v>
          </cell>
          <cell r="L284">
            <v>0.25999999046325684</v>
          </cell>
          <cell r="M284">
            <v>15.720000267028809</v>
          </cell>
          <cell r="O284">
            <v>1.809999942779541</v>
          </cell>
          <cell r="P284">
            <v>1.809999942779541</v>
          </cell>
          <cell r="Q284">
            <v>0.05999999865889549</v>
          </cell>
          <cell r="R284">
            <v>0.27000001072883606</v>
          </cell>
          <cell r="S284">
            <v>2.259999990463257</v>
          </cell>
          <cell r="T284">
            <v>3.880000114440918</v>
          </cell>
          <cell r="U284">
            <v>2.490000009536743</v>
          </cell>
          <cell r="X284">
            <v>7.78000020980835</v>
          </cell>
          <cell r="Y284">
            <v>6.703703225394845</v>
          </cell>
          <cell r="Z284">
            <v>0.14376590025913613</v>
          </cell>
          <cell r="AA284">
            <v>6.370000123977661</v>
          </cell>
          <cell r="AB284">
            <v>0.13905325104661787</v>
          </cell>
          <cell r="AC284">
            <v>0.21420117469608765</v>
          </cell>
          <cell r="AD284">
            <v>0.21004087341815125</v>
          </cell>
          <cell r="AS284">
            <v>56.720001220703125</v>
          </cell>
          <cell r="AU284">
            <v>27.530000686645508</v>
          </cell>
          <cell r="AW284">
            <v>0.4099999964237213</v>
          </cell>
          <cell r="AZ284">
            <v>9.960000038146973</v>
          </cell>
          <cell r="BA284">
            <v>5.579999923706055</v>
          </cell>
          <cell r="BB284">
            <v>0.23999999463558197</v>
          </cell>
          <cell r="BE284">
            <v>48.95933134978468</v>
          </cell>
          <cell r="BF284">
            <v>49.635998131089</v>
          </cell>
          <cell r="BG284">
            <v>1.40467051912632</v>
          </cell>
          <cell r="BH284">
            <v>1</v>
          </cell>
          <cell r="CS284">
            <v>45.58000183105469</v>
          </cell>
          <cell r="CT284">
            <v>1.9700000286102295</v>
          </cell>
          <cell r="CU284">
            <v>9.890000343322754</v>
          </cell>
          <cell r="CW284">
            <v>13.479999542236328</v>
          </cell>
          <cell r="CX284">
            <v>0.28999999165534973</v>
          </cell>
          <cell r="CY284">
            <v>14.229999542236328</v>
          </cell>
          <cell r="CZ284">
            <v>10.399999618530273</v>
          </cell>
          <cell r="DA284">
            <v>1.9900000095367432</v>
          </cell>
          <cell r="DB284">
            <v>0.23999999463558197</v>
          </cell>
          <cell r="EY284">
            <v>8.529999732971191</v>
          </cell>
          <cell r="EZ284">
            <v>3.2100000381469727</v>
          </cell>
          <cell r="FA284">
            <v>48.720001220703125</v>
          </cell>
          <cell r="FB284">
            <v>35.79999923706055</v>
          </cell>
          <cell r="FC284">
            <v>0.4000000059604645</v>
          </cell>
          <cell r="FD284">
            <v>1.8600000143051147</v>
          </cell>
          <cell r="GK284">
            <v>1</v>
          </cell>
        </row>
        <row r="285">
          <cell r="A285">
            <v>504</v>
          </cell>
          <cell r="B285">
            <v>10976</v>
          </cell>
          <cell r="C285">
            <v>2088</v>
          </cell>
          <cell r="D285">
            <v>2.088</v>
          </cell>
          <cell r="E285">
            <v>866</v>
          </cell>
          <cell r="F285" t="str">
            <v>NiNiO+0.91</v>
          </cell>
          <cell r="G285" t="str">
            <v>Au caps.</v>
          </cell>
          <cell r="H285" t="str">
            <v>Int.heat.</v>
          </cell>
          <cell r="I285" t="str">
            <v>PH2=3.1 bar</v>
          </cell>
          <cell r="J285">
            <v>162</v>
          </cell>
          <cell r="K285">
            <v>74.1500015258789</v>
          </cell>
          <cell r="L285">
            <v>0.3799999952316284</v>
          </cell>
          <cell r="M285">
            <v>14.670000076293945</v>
          </cell>
          <cell r="O285">
            <v>1.9500000476837158</v>
          </cell>
          <cell r="P285">
            <v>1.9500000476837158</v>
          </cell>
          <cell r="Q285">
            <v>0.10000000149011612</v>
          </cell>
          <cell r="R285">
            <v>0.2800000011920929</v>
          </cell>
          <cell r="S285">
            <v>2.0299999713897705</v>
          </cell>
          <cell r="T285">
            <v>3.7799999713897705</v>
          </cell>
          <cell r="U285">
            <v>2.6600000858306885</v>
          </cell>
          <cell r="X285">
            <v>6.989999771118164</v>
          </cell>
          <cell r="Y285">
            <v>6.964285854934429</v>
          </cell>
          <cell r="Z285">
            <v>0.13837763877521436</v>
          </cell>
          <cell r="AA285">
            <v>6.440000057220459</v>
          </cell>
          <cell r="AB285">
            <v>0.1447520195705077</v>
          </cell>
          <cell r="AC285">
            <v>0.22491349755723566</v>
          </cell>
          <cell r="AD285">
            <v>0.2037833287902887</v>
          </cell>
          <cell r="AS285">
            <v>58.119998931884766</v>
          </cell>
          <cell r="AU285">
            <v>26.770000457763672</v>
          </cell>
          <cell r="AW285">
            <v>0.7400000095367432</v>
          </cell>
          <cell r="AZ285">
            <v>9.670000076293945</v>
          </cell>
          <cell r="BA285">
            <v>5.630000114440918</v>
          </cell>
          <cell r="BB285">
            <v>0.20999999344348907</v>
          </cell>
          <cell r="BE285">
            <v>48.08989033701008</v>
          </cell>
          <cell r="BF285">
            <v>50.66664431198983</v>
          </cell>
          <cell r="BG285">
            <v>1.24346535100009</v>
          </cell>
          <cell r="BH285">
            <v>1</v>
          </cell>
          <cell r="CA285">
            <v>53.59000015258789</v>
          </cell>
          <cell r="CB285">
            <v>0.2199999988079071</v>
          </cell>
          <cell r="CC285">
            <v>1.7100000381469727</v>
          </cell>
          <cell r="CE285">
            <v>21.559999465942383</v>
          </cell>
          <cell r="CF285">
            <v>0.8500000238418579</v>
          </cell>
          <cell r="CG285">
            <v>21.239999771118164</v>
          </cell>
          <cell r="CH285">
            <v>1.7300000190734863</v>
          </cell>
          <cell r="CI285">
            <v>0.03999999910593033</v>
          </cell>
          <cell r="CM285">
            <v>63.715275549898934</v>
          </cell>
          <cell r="CN285">
            <v>61.42399627183656</v>
          </cell>
          <cell r="CO285">
            <v>3.5961223714208863</v>
          </cell>
          <cell r="CP285">
            <v>34.97988135674257</v>
          </cell>
          <cell r="CQ285">
            <v>36.77794254245301</v>
          </cell>
          <cell r="CR285">
            <v>1</v>
          </cell>
          <cell r="CS285">
            <v>46.47999954223633</v>
          </cell>
          <cell r="CT285">
            <v>2.1500000953674316</v>
          </cell>
          <cell r="CU285">
            <v>9.25</v>
          </cell>
          <cell r="CW285">
            <v>14.109999656677246</v>
          </cell>
          <cell r="CX285">
            <v>0.36000001430511475</v>
          </cell>
          <cell r="CY285">
            <v>13.789999961853027</v>
          </cell>
          <cell r="CZ285">
            <v>10.1899995803833</v>
          </cell>
          <cell r="DA285">
            <v>2.119999885559082</v>
          </cell>
          <cell r="DB285">
            <v>0.3100000023841858</v>
          </cell>
          <cell r="EY285">
            <v>10.75</v>
          </cell>
          <cell r="EZ285">
            <v>2.450000047683716</v>
          </cell>
          <cell r="FA285">
            <v>45.43000030517578</v>
          </cell>
          <cell r="FB285">
            <v>37.9900016784668</v>
          </cell>
          <cell r="FC285">
            <v>0.49000000953674316</v>
          </cell>
          <cell r="FD285">
            <v>1.7000000476837158</v>
          </cell>
          <cell r="GK285">
            <v>1</v>
          </cell>
        </row>
        <row r="286">
          <cell r="A286">
            <v>504</v>
          </cell>
          <cell r="B286">
            <v>10977</v>
          </cell>
          <cell r="C286">
            <v>2088</v>
          </cell>
          <cell r="D286">
            <v>2.088</v>
          </cell>
          <cell r="E286">
            <v>866</v>
          </cell>
          <cell r="F286" t="str">
            <v>NiNiO+0.81</v>
          </cell>
          <cell r="G286" t="str">
            <v>Au caps.</v>
          </cell>
          <cell r="H286" t="str">
            <v>Int.heat.</v>
          </cell>
          <cell r="I286" t="str">
            <v>PH2=3.1 bar</v>
          </cell>
          <cell r="J286">
            <v>162</v>
          </cell>
          <cell r="K286">
            <v>74.16999816894531</v>
          </cell>
          <cell r="L286">
            <v>0.3100000023841858</v>
          </cell>
          <cell r="M286">
            <v>14.300000190734863</v>
          </cell>
          <cell r="O286">
            <v>1.8600000143051147</v>
          </cell>
          <cell r="P286">
            <v>1.8600000143051147</v>
          </cell>
          <cell r="Q286">
            <v>0.09000000357627869</v>
          </cell>
          <cell r="R286">
            <v>0.25999999046325684</v>
          </cell>
          <cell r="S286">
            <v>1.9199999570846558</v>
          </cell>
          <cell r="T286">
            <v>4.03000020980835</v>
          </cell>
          <cell r="U286">
            <v>3.069999933242798</v>
          </cell>
          <cell r="X286">
            <v>5.820000171661377</v>
          </cell>
          <cell r="Y286">
            <v>7.153846471267351</v>
          </cell>
          <cell r="Z286">
            <v>0.1342657294738112</v>
          </cell>
          <cell r="AA286">
            <v>7.1000001430511475</v>
          </cell>
          <cell r="AB286">
            <v>0.12906724279144863</v>
          </cell>
          <cell r="AC286">
            <v>0.20173535623478214</v>
          </cell>
          <cell r="AD286">
            <v>0.19946058127094432</v>
          </cell>
          <cell r="AS286">
            <v>59.77000045776367</v>
          </cell>
          <cell r="AU286">
            <v>25.440000534057617</v>
          </cell>
          <cell r="AW286">
            <v>0.8700000047683716</v>
          </cell>
          <cell r="AZ286">
            <v>8.420000076293945</v>
          </cell>
          <cell r="BA286">
            <v>6.110000133514404</v>
          </cell>
          <cell r="BB286">
            <v>0.38999998569488525</v>
          </cell>
          <cell r="BE286">
            <v>42.22432826864292</v>
          </cell>
          <cell r="BF286">
            <v>55.44703178756829</v>
          </cell>
          <cell r="BG286">
            <v>2.3286399437887866</v>
          </cell>
          <cell r="BH286">
            <v>1</v>
          </cell>
          <cell r="CA286">
            <v>53.04999923706055</v>
          </cell>
          <cell r="CB286">
            <v>0.1899999976158142</v>
          </cell>
          <cell r="CC286">
            <v>1.809999942779541</v>
          </cell>
          <cell r="CE286">
            <v>22.6299991607666</v>
          </cell>
          <cell r="CF286">
            <v>0.6700000166893005</v>
          </cell>
          <cell r="CG286">
            <v>20.209999084472656</v>
          </cell>
          <cell r="CH286">
            <v>1.6399999856948853</v>
          </cell>
          <cell r="CI286">
            <v>0.09000000357627869</v>
          </cell>
          <cell r="CM286">
            <v>61.41717047517702</v>
          </cell>
          <cell r="CN286">
            <v>59.2930651405655</v>
          </cell>
          <cell r="CO286">
            <v>3.4584877782183394</v>
          </cell>
          <cell r="CP286">
            <v>37.24844708121615</v>
          </cell>
          <cell r="CQ286">
            <v>38.97769097032532</v>
          </cell>
          <cell r="CR286">
            <v>1</v>
          </cell>
          <cell r="CS286">
            <v>45.279998779296875</v>
          </cell>
          <cell r="CT286">
            <v>2.0299999713897705</v>
          </cell>
          <cell r="CU286">
            <v>9.0600004196167</v>
          </cell>
          <cell r="CW286">
            <v>13.989999771118164</v>
          </cell>
          <cell r="CX286">
            <v>0.20000000298023224</v>
          </cell>
          <cell r="CY286">
            <v>13.5</v>
          </cell>
          <cell r="CZ286">
            <v>10.90999984741211</v>
          </cell>
          <cell r="DA286">
            <v>2.1700000762939453</v>
          </cell>
          <cell r="DB286">
            <v>0.3799999952316284</v>
          </cell>
          <cell r="DL286">
            <v>44.40999984741211</v>
          </cell>
          <cell r="DM286">
            <v>0.4099999964237213</v>
          </cell>
          <cell r="DN286">
            <v>17.399999618530273</v>
          </cell>
          <cell r="DO286">
            <v>34.97999954223633</v>
          </cell>
          <cell r="DP286">
            <v>0.5799999833106995</v>
          </cell>
          <cell r="DQ286">
            <v>2.450000047683716</v>
          </cell>
          <cell r="DW286">
            <v>0.5558197728086621</v>
          </cell>
          <cell r="DX286">
            <v>0.008042369486538277</v>
          </cell>
          <cell r="DY286">
            <v>0.21793586696555953</v>
          </cell>
          <cell r="DZ286">
            <v>0.48684759279382506</v>
          </cell>
          <cell r="EA286">
            <v>0.0607789642193926</v>
          </cell>
          <cell r="EB286">
            <v>0</v>
          </cell>
          <cell r="EC286">
            <v>1.3294245662739776</v>
          </cell>
          <cell r="ED286">
            <v>0.41809049336772575</v>
          </cell>
          <cell r="EE286">
            <v>0.0060495117139883255</v>
          </cell>
          <cell r="EG286">
            <v>0.3662092646281759</v>
          </cell>
          <cell r="EH286">
            <v>0.045718249655743774</v>
          </cell>
          <cell r="EI286">
            <v>0</v>
          </cell>
          <cell r="EJ286">
            <v>-0.17556049844943988</v>
          </cell>
          <cell r="EK286">
            <v>0.705702243711982</v>
          </cell>
          <cell r="EL286">
            <v>1</v>
          </cell>
          <cell r="EM286">
            <v>-0.03568802135185217</v>
          </cell>
          <cell r="EN286">
            <v>1.0356880213518522</v>
          </cell>
          <cell r="EO286">
            <v>0</v>
          </cell>
          <cell r="EP286">
            <v>0.06084243118103307</v>
          </cell>
          <cell r="EQ286">
            <v>0</v>
          </cell>
          <cell r="ER286">
            <v>0.06084243118103307</v>
          </cell>
          <cell r="ES286">
            <v>0</v>
          </cell>
          <cell r="ET286">
            <v>6.084243118103307</v>
          </cell>
          <cell r="EU286">
            <v>1.3012957617994292</v>
          </cell>
          <cell r="EW286">
            <v>1</v>
          </cell>
          <cell r="EY286">
            <v>10.739999771118164</v>
          </cell>
          <cell r="EZ286">
            <v>2.450000047683716</v>
          </cell>
          <cell r="FA286">
            <v>45.939998626708984</v>
          </cell>
          <cell r="FB286">
            <v>38.779998779296875</v>
          </cell>
          <cell r="FC286">
            <v>0.23000000417232513</v>
          </cell>
          <cell r="FD286">
            <v>1.5199999809265137</v>
          </cell>
          <cell r="GK286">
            <v>1</v>
          </cell>
        </row>
        <row r="287">
          <cell r="A287">
            <v>504</v>
          </cell>
          <cell r="B287">
            <v>10980</v>
          </cell>
          <cell r="C287">
            <v>2250</v>
          </cell>
          <cell r="D287">
            <v>2.25</v>
          </cell>
          <cell r="E287">
            <v>899</v>
          </cell>
          <cell r="F287" t="str">
            <v>NiNiO+1.2</v>
          </cell>
          <cell r="G287" t="str">
            <v>Au caps.</v>
          </cell>
          <cell r="H287" t="str">
            <v>Int.heat.</v>
          </cell>
          <cell r="I287" t="str">
            <v>PH2=2.8 bar</v>
          </cell>
          <cell r="J287">
            <v>191</v>
          </cell>
          <cell r="K287">
            <v>68.05000305175781</v>
          </cell>
          <cell r="L287">
            <v>0.3700000047683716</v>
          </cell>
          <cell r="M287">
            <v>16.690000534057617</v>
          </cell>
          <cell r="O287">
            <v>3.3399999141693115</v>
          </cell>
          <cell r="P287">
            <v>3.3399999141693115</v>
          </cell>
          <cell r="Q287">
            <v>0.07999999821186066</v>
          </cell>
          <cell r="R287">
            <v>1.0800000429153442</v>
          </cell>
          <cell r="S287">
            <v>3.9600000381469727</v>
          </cell>
          <cell r="T287">
            <v>4.610000133514404</v>
          </cell>
          <cell r="U287">
            <v>1.8200000524520874</v>
          </cell>
          <cell r="X287">
            <v>6.960000038146973</v>
          </cell>
          <cell r="Y287">
            <v>3.0925923902311525</v>
          </cell>
          <cell r="Z287">
            <v>0.23726781973830355</v>
          </cell>
          <cell r="AA287">
            <v>6.430000185966492</v>
          </cell>
          <cell r="AB287">
            <v>0.253456217856479</v>
          </cell>
          <cell r="AC287">
            <v>0.3078340894132066</v>
          </cell>
          <cell r="AD287">
            <v>0.36562578378840077</v>
          </cell>
          <cell r="CS287">
            <v>45.63999938964844</v>
          </cell>
          <cell r="CT287">
            <v>1.9600000381469727</v>
          </cell>
          <cell r="CU287">
            <v>10.5600004196167</v>
          </cell>
          <cell r="CW287">
            <v>12.4399995803833</v>
          </cell>
          <cell r="CX287">
            <v>0.2199999988079071</v>
          </cell>
          <cell r="CY287">
            <v>13.859999656677246</v>
          </cell>
          <cell r="CZ287">
            <v>10.75</v>
          </cell>
          <cell r="DA287">
            <v>2.200000047683716</v>
          </cell>
          <cell r="DB287">
            <v>0.3700000047683716</v>
          </cell>
          <cell r="EY287">
            <v>6.449999809265137</v>
          </cell>
          <cell r="EZ287">
            <v>3.700000047683716</v>
          </cell>
          <cell r="FA287">
            <v>53.52000045776367</v>
          </cell>
          <cell r="FB287">
            <v>34.099998474121094</v>
          </cell>
          <cell r="FC287">
            <v>0.2199999988079071</v>
          </cell>
          <cell r="FD287">
            <v>2.2300000190734863</v>
          </cell>
          <cell r="GK287">
            <v>1</v>
          </cell>
        </row>
        <row r="288">
          <cell r="A288">
            <v>504</v>
          </cell>
          <cell r="B288">
            <v>10981</v>
          </cell>
          <cell r="C288">
            <v>2250</v>
          </cell>
          <cell r="D288">
            <v>2.25</v>
          </cell>
          <cell r="E288">
            <v>899</v>
          </cell>
          <cell r="F288" t="str">
            <v>NiNiO+1.2</v>
          </cell>
          <cell r="G288" t="str">
            <v>Au caps.</v>
          </cell>
          <cell r="H288" t="str">
            <v>Int.heat.</v>
          </cell>
          <cell r="I288" t="str">
            <v>PH2=2.8 bar</v>
          </cell>
          <cell r="J288">
            <v>191</v>
          </cell>
          <cell r="K288">
            <v>68.83999633789062</v>
          </cell>
          <cell r="L288">
            <v>0.33000001311302185</v>
          </cell>
          <cell r="M288">
            <v>16.850000381469727</v>
          </cell>
          <cell r="O288">
            <v>2.259999990463257</v>
          </cell>
          <cell r="P288">
            <v>2.259999990463257</v>
          </cell>
          <cell r="Q288">
            <v>0.10000000149011612</v>
          </cell>
          <cell r="R288">
            <v>1.1799999475479126</v>
          </cell>
          <cell r="S288">
            <v>4.03000020980835</v>
          </cell>
          <cell r="T288">
            <v>4.579999923706055</v>
          </cell>
          <cell r="U288">
            <v>1.8200000524520874</v>
          </cell>
          <cell r="X288">
            <v>6.239999771118164</v>
          </cell>
          <cell r="Y288">
            <v>1.915254314340969</v>
          </cell>
          <cell r="Z288">
            <v>0.2391691465028226</v>
          </cell>
          <cell r="AA288">
            <v>6.399999976158142</v>
          </cell>
          <cell r="AB288">
            <v>0.2347560937935791</v>
          </cell>
          <cell r="AC288">
            <v>0.22967479778215477</v>
          </cell>
          <cell r="AD288">
            <v>0.4820403848527298</v>
          </cell>
          <cell r="AS288">
            <v>54.13999938964844</v>
          </cell>
          <cell r="AU288">
            <v>29.079999923706055</v>
          </cell>
          <cell r="AW288">
            <v>0.5400000214576721</v>
          </cell>
          <cell r="AZ288">
            <v>12.1899995803833</v>
          </cell>
          <cell r="BA288">
            <v>4.730000019073486</v>
          </cell>
          <cell r="BB288">
            <v>0.14000000059604645</v>
          </cell>
          <cell r="BE288">
            <v>58.28025109623528</v>
          </cell>
          <cell r="BF288">
            <v>40.922795630127034</v>
          </cell>
          <cell r="BG288">
            <v>0.7969532736376834</v>
          </cell>
          <cell r="BH288">
            <v>1</v>
          </cell>
          <cell r="CS288">
            <v>47.66999816894531</v>
          </cell>
          <cell r="CT288">
            <v>1.690000057220459</v>
          </cell>
          <cell r="CU288">
            <v>10.149999618530273</v>
          </cell>
          <cell r="CW288">
            <v>8.170000076293945</v>
          </cell>
          <cell r="CX288">
            <v>0.30000001192092896</v>
          </cell>
          <cell r="CY288">
            <v>17.31999969482422</v>
          </cell>
          <cell r="CZ288">
            <v>10.270000457763672</v>
          </cell>
          <cell r="DA288">
            <v>2.0799999237060547</v>
          </cell>
          <cell r="DB288">
            <v>0.20000000298023224</v>
          </cell>
        </row>
        <row r="289">
          <cell r="A289">
            <v>504</v>
          </cell>
          <cell r="B289">
            <v>10982</v>
          </cell>
          <cell r="C289">
            <v>2250</v>
          </cell>
          <cell r="D289">
            <v>2.25</v>
          </cell>
          <cell r="E289">
            <v>899</v>
          </cell>
          <cell r="F289" t="str">
            <v>NiNiO+1.11</v>
          </cell>
          <cell r="G289" t="str">
            <v>Au caps.</v>
          </cell>
          <cell r="H289" t="str">
            <v>Int.heat.</v>
          </cell>
          <cell r="I289" t="str">
            <v>PH2=2.8 bar</v>
          </cell>
          <cell r="J289">
            <v>191</v>
          </cell>
          <cell r="K289">
            <v>69.6500015258789</v>
          </cell>
          <cell r="L289">
            <v>0.3799999952316284</v>
          </cell>
          <cell r="M289">
            <v>15.920000076293945</v>
          </cell>
          <cell r="O289">
            <v>3.1500000953674316</v>
          </cell>
          <cell r="P289">
            <v>3.1500000953674316</v>
          </cell>
          <cell r="Q289">
            <v>0.07999999821186066</v>
          </cell>
          <cell r="R289">
            <v>0.8999999761581421</v>
          </cell>
          <cell r="S289">
            <v>3.3399999141693115</v>
          </cell>
          <cell r="T289">
            <v>4.590000152587891</v>
          </cell>
          <cell r="U289">
            <v>1.9900000095367432</v>
          </cell>
          <cell r="X289">
            <v>6.039999961853027</v>
          </cell>
          <cell r="Y289">
            <v>3.5000001986821547</v>
          </cell>
          <cell r="Z289">
            <v>0.2097989885780728</v>
          </cell>
          <cell r="AA289">
            <v>6.580000162124634</v>
          </cell>
          <cell r="AB289">
            <v>0.23283160577993461</v>
          </cell>
          <cell r="AC289">
            <v>0.29633114074596417</v>
          </cell>
          <cell r="AD289">
            <v>0.337426901625328</v>
          </cell>
          <cell r="AS289">
            <v>57.7400016784668</v>
          </cell>
          <cell r="AU289">
            <v>25.670000076293945</v>
          </cell>
          <cell r="AW289">
            <v>0.7799999713897705</v>
          </cell>
          <cell r="AZ289">
            <v>9.109999656677246</v>
          </cell>
          <cell r="BA289">
            <v>5.710000038146973</v>
          </cell>
          <cell r="BB289">
            <v>0.4099999964237213</v>
          </cell>
          <cell r="BE289">
            <v>45.707513316535504</v>
          </cell>
          <cell r="BF289">
            <v>51.84319682298668</v>
          </cell>
          <cell r="BG289">
            <v>2.449289860477819</v>
          </cell>
          <cell r="BH289">
            <v>1</v>
          </cell>
          <cell r="CS289">
            <v>45.7400016784668</v>
          </cell>
          <cell r="CT289">
            <v>2.259999990463257</v>
          </cell>
          <cell r="CU289">
            <v>10.0600004196167</v>
          </cell>
          <cell r="CW289">
            <v>13.479999542236328</v>
          </cell>
          <cell r="CX289">
            <v>0.20999999344348907</v>
          </cell>
          <cell r="CY289">
            <v>13.829999923706055</v>
          </cell>
          <cell r="CZ289">
            <v>10.399999618530273</v>
          </cell>
          <cell r="DA289">
            <v>2.2200000286102295</v>
          </cell>
          <cell r="DB289">
            <v>0.33000001311302185</v>
          </cell>
        </row>
        <row r="290">
          <cell r="A290">
            <v>504</v>
          </cell>
          <cell r="B290">
            <v>10983</v>
          </cell>
          <cell r="C290">
            <v>2250</v>
          </cell>
          <cell r="D290">
            <v>2.25</v>
          </cell>
          <cell r="E290">
            <v>899</v>
          </cell>
          <cell r="F290" t="str">
            <v>NiNiO+1.01</v>
          </cell>
          <cell r="G290" t="str">
            <v>Au caps.</v>
          </cell>
          <cell r="H290" t="str">
            <v>Int.heat.</v>
          </cell>
          <cell r="I290" t="str">
            <v>PH2=2.8 bar</v>
          </cell>
          <cell r="J290">
            <v>191</v>
          </cell>
          <cell r="K290">
            <v>70.7699966430664</v>
          </cell>
          <cell r="L290">
            <v>0.4699999988079071</v>
          </cell>
          <cell r="M290">
            <v>15.25</v>
          </cell>
          <cell r="O290">
            <v>2.9100000858306885</v>
          </cell>
          <cell r="P290">
            <v>2.9100000858306885</v>
          </cell>
          <cell r="Q290">
            <v>0.029999999329447746</v>
          </cell>
          <cell r="R290">
            <v>0.7599999904632568</v>
          </cell>
          <cell r="S290">
            <v>2.950000047683716</v>
          </cell>
          <cell r="T290">
            <v>4.519999980926514</v>
          </cell>
          <cell r="U290">
            <v>2.3299999237060547</v>
          </cell>
          <cell r="X290">
            <v>5.659999847412109</v>
          </cell>
          <cell r="Y290">
            <v>3.8289475294031283</v>
          </cell>
          <cell r="Z290">
            <v>0.19344262607762072</v>
          </cell>
          <cell r="AA290">
            <v>6.849999904632568</v>
          </cell>
          <cell r="AB290">
            <v>0.21055133435309403</v>
          </cell>
          <cell r="AC290">
            <v>0.2766159782420836</v>
          </cell>
          <cell r="AD290">
            <v>0.31764645431737526</v>
          </cell>
          <cell r="CA290">
            <v>51.83000183105469</v>
          </cell>
          <cell r="CB290">
            <v>0.25999999046325684</v>
          </cell>
          <cell r="CC290">
            <v>2.1700000762939453</v>
          </cell>
          <cell r="CE290">
            <v>19.350000381469727</v>
          </cell>
          <cell r="CF290">
            <v>0.6200000047683716</v>
          </cell>
          <cell r="CG290">
            <v>21.31999969482422</v>
          </cell>
          <cell r="CH290">
            <v>3.5899999141693115</v>
          </cell>
          <cell r="CI290">
            <v>0.10000000149011612</v>
          </cell>
          <cell r="CM290">
            <v>66.26071229451546</v>
          </cell>
          <cell r="CN290">
            <v>61.3412172517272</v>
          </cell>
          <cell r="CO290">
            <v>7.424452397858471</v>
          </cell>
          <cell r="CP290">
            <v>31.234330350414336</v>
          </cell>
          <cell r="CQ290">
            <v>34.94655654934357</v>
          </cell>
          <cell r="CR290">
            <v>1</v>
          </cell>
          <cell r="CS290">
            <v>45.119998931884766</v>
          </cell>
          <cell r="CT290">
            <v>2.5799999237060547</v>
          </cell>
          <cell r="CU290">
            <v>9.550000190734863</v>
          </cell>
          <cell r="CW290">
            <v>14.210000038146973</v>
          </cell>
          <cell r="CX290">
            <v>0.2199999988079071</v>
          </cell>
          <cell r="CY290">
            <v>14.15999984741211</v>
          </cell>
          <cell r="CZ290">
            <v>10.920000076293945</v>
          </cell>
          <cell r="DA290">
            <v>2.1600000858306885</v>
          </cell>
          <cell r="DB290">
            <v>0.33000001311302185</v>
          </cell>
          <cell r="EY290">
            <v>10.710000038146973</v>
          </cell>
          <cell r="EZ290">
            <v>2.5799999237060547</v>
          </cell>
          <cell r="FA290">
            <v>46.15999984741211</v>
          </cell>
          <cell r="FB290">
            <v>37.52000045776367</v>
          </cell>
          <cell r="FC290">
            <v>0.4099999964237213</v>
          </cell>
          <cell r="FD290">
            <v>2.200000047683716</v>
          </cell>
          <cell r="GK290">
            <v>1</v>
          </cell>
        </row>
        <row r="291">
          <cell r="A291">
            <v>504</v>
          </cell>
          <cell r="B291">
            <v>10987</v>
          </cell>
          <cell r="C291">
            <v>2237</v>
          </cell>
          <cell r="D291">
            <v>2.237</v>
          </cell>
          <cell r="E291">
            <v>781</v>
          </cell>
          <cell r="F291" t="str">
            <v>NiNiO+2.27</v>
          </cell>
          <cell r="G291" t="str">
            <v>Au caps.</v>
          </cell>
          <cell r="H291" t="str">
            <v>Int.heat.</v>
          </cell>
          <cell r="I291" t="str">
            <v>PH2=0.6 bar</v>
          </cell>
          <cell r="J291">
            <v>330</v>
          </cell>
          <cell r="K291">
            <v>75.5999984741211</v>
          </cell>
          <cell r="L291">
            <v>0.23000000417232513</v>
          </cell>
          <cell r="M291">
            <v>14.640000343322754</v>
          </cell>
          <cell r="O291">
            <v>1.1799999475479126</v>
          </cell>
          <cell r="P291">
            <v>1.1799999475479126</v>
          </cell>
          <cell r="Q291">
            <v>0.029999999329447746</v>
          </cell>
          <cell r="R291">
            <v>0.3100000023841858</v>
          </cell>
          <cell r="S291">
            <v>1.840000033378601</v>
          </cell>
          <cell r="T291">
            <v>3.490000009536743</v>
          </cell>
          <cell r="U291">
            <v>2.690000057220459</v>
          </cell>
          <cell r="X291">
            <v>7.659999847412109</v>
          </cell>
          <cell r="Y291">
            <v>3.806451414427823</v>
          </cell>
          <cell r="Z291">
            <v>0.1256830594418543</v>
          </cell>
          <cell r="AA291">
            <v>6.180000066757202</v>
          </cell>
          <cell r="AB291">
            <v>0.11734028346803323</v>
          </cell>
          <cell r="AC291">
            <v>0.15384614667279375</v>
          </cell>
          <cell r="AD291">
            <v>0.3189250291882622</v>
          </cell>
          <cell r="AS291">
            <v>59.43000030517578</v>
          </cell>
          <cell r="AU291">
            <v>24.940000534057617</v>
          </cell>
          <cell r="AW291">
            <v>0.4399999976158142</v>
          </cell>
          <cell r="AZ291">
            <v>8.15999984741211</v>
          </cell>
          <cell r="BA291">
            <v>6.360000133514404</v>
          </cell>
          <cell r="BB291">
            <v>0.4399999976158142</v>
          </cell>
          <cell r="BE291">
            <v>40.4099473210422</v>
          </cell>
          <cell r="BF291">
            <v>56.99564688460371</v>
          </cell>
          <cell r="BG291">
            <v>2.5944057943540884</v>
          </cell>
          <cell r="BH291">
            <v>1</v>
          </cell>
          <cell r="CS291">
            <v>49.380001068115234</v>
          </cell>
          <cell r="CT291">
            <v>1.149999976158142</v>
          </cell>
          <cell r="CU291">
            <v>8.369999885559082</v>
          </cell>
          <cell r="CW291">
            <v>11.430000305175781</v>
          </cell>
          <cell r="CX291">
            <v>0.4300000071525574</v>
          </cell>
          <cell r="CY291">
            <v>14.579999923706055</v>
          </cell>
          <cell r="CZ291">
            <v>9.829999923706055</v>
          </cell>
          <cell r="DA291">
            <v>1.6399999856948853</v>
          </cell>
          <cell r="DB291">
            <v>0.3700000047683716</v>
          </cell>
          <cell r="DL291">
            <v>23.059999465942383</v>
          </cell>
          <cell r="DM291">
            <v>0.5699999928474426</v>
          </cell>
          <cell r="DN291">
            <v>54.72999954223633</v>
          </cell>
          <cell r="DO291">
            <v>17.959999084472656</v>
          </cell>
          <cell r="DP291">
            <v>0.3199999928474426</v>
          </cell>
          <cell r="DQ291">
            <v>1.3799999952316284</v>
          </cell>
          <cell r="DW291">
            <v>0.28861075677024256</v>
          </cell>
          <cell r="DX291">
            <v>0.011180855097046737</v>
          </cell>
          <cell r="DY291">
            <v>0.6854959862504549</v>
          </cell>
          <cell r="DZ291">
            <v>0.2499651925465923</v>
          </cell>
          <cell r="EA291">
            <v>0.03423468110224828</v>
          </cell>
          <cell r="EB291">
            <v>0</v>
          </cell>
          <cell r="EC291">
            <v>1.2694874717665847</v>
          </cell>
          <cell r="ED291">
            <v>0.227344312715918</v>
          </cell>
          <cell r="EE291">
            <v>0.008807377265005821</v>
          </cell>
          <cell r="EG291">
            <v>0.19690244930006867</v>
          </cell>
          <cell r="EH291">
            <v>0.026967324895777207</v>
          </cell>
          <cell r="EI291">
            <v>0</v>
          </cell>
          <cell r="EJ291">
            <v>0.20317399730315816</v>
          </cell>
          <cell r="EK291">
            <v>0.5337069878201408</v>
          </cell>
          <cell r="EL291">
            <v>1</v>
          </cell>
          <cell r="EM291">
            <v>0.04154788260500571</v>
          </cell>
          <cell r="EN291">
            <v>0.9584521173949943</v>
          </cell>
          <cell r="EO291">
            <v>0</v>
          </cell>
          <cell r="EP291">
            <v>0.04809802105102144</v>
          </cell>
          <cell r="EQ291">
            <v>0</v>
          </cell>
          <cell r="ER291">
            <v>0.04809802105102144</v>
          </cell>
          <cell r="ES291">
            <v>0</v>
          </cell>
          <cell r="ET291">
            <v>4.809802105102144</v>
          </cell>
          <cell r="EU291">
            <v>0.6896947384938286</v>
          </cell>
          <cell r="EW291">
            <v>1</v>
          </cell>
          <cell r="EY291">
            <v>3.5299999713897705</v>
          </cell>
          <cell r="EZ291">
            <v>2.3499999046325684</v>
          </cell>
          <cell r="FA291">
            <v>60.619998931884766</v>
          </cell>
          <cell r="FB291">
            <v>31.520000457763672</v>
          </cell>
          <cell r="FC291">
            <v>0.5600000023841858</v>
          </cell>
          <cell r="FD291">
            <v>1.7899999618530273</v>
          </cell>
          <cell r="GK291">
            <v>1</v>
          </cell>
        </row>
        <row r="292">
          <cell r="A292">
            <v>504</v>
          </cell>
          <cell r="B292">
            <v>10990</v>
          </cell>
          <cell r="C292">
            <v>2237</v>
          </cell>
          <cell r="D292">
            <v>2.237</v>
          </cell>
          <cell r="E292">
            <v>781</v>
          </cell>
          <cell r="F292" t="str">
            <v>NiNiO+2.27</v>
          </cell>
          <cell r="G292" t="str">
            <v>Au caps.</v>
          </cell>
          <cell r="H292" t="str">
            <v>Int.heat.</v>
          </cell>
          <cell r="I292" t="str">
            <v>PH2=0.6 bar</v>
          </cell>
          <cell r="J292">
            <v>330</v>
          </cell>
          <cell r="K292">
            <v>76.55999755859375</v>
          </cell>
          <cell r="L292">
            <v>0.20999999344348907</v>
          </cell>
          <cell r="M292">
            <v>13.520000457763672</v>
          </cell>
          <cell r="O292">
            <v>1.2000000476837158</v>
          </cell>
          <cell r="P292">
            <v>1.2000000476837158</v>
          </cell>
          <cell r="Q292">
            <v>0.029999999329447746</v>
          </cell>
          <cell r="R292">
            <v>0.3400000035762787</v>
          </cell>
          <cell r="S292">
            <v>1.6299999952316284</v>
          </cell>
          <cell r="T292">
            <v>3.759999990463257</v>
          </cell>
          <cell r="U292">
            <v>2.75</v>
          </cell>
          <cell r="X292">
            <v>6.519999980926514</v>
          </cell>
          <cell r="Y292">
            <v>3.529411867828104</v>
          </cell>
          <cell r="Z292">
            <v>0.12056212574280081</v>
          </cell>
          <cell r="AA292">
            <v>6.509999990463257</v>
          </cell>
          <cell r="AB292">
            <v>0.11677018913616208</v>
          </cell>
          <cell r="AC292">
            <v>0.1490683281321864</v>
          </cell>
          <cell r="AD292">
            <v>0.3355585709776592</v>
          </cell>
          <cell r="CA292">
            <v>52.81999969482422</v>
          </cell>
          <cell r="CB292">
            <v>0.3700000047683716</v>
          </cell>
          <cell r="CC292">
            <v>3.0999999046325684</v>
          </cell>
          <cell r="CE292">
            <v>17.84000015258789</v>
          </cell>
          <cell r="CF292">
            <v>0.9900000095367432</v>
          </cell>
          <cell r="CG292">
            <v>23.8799991607666</v>
          </cell>
          <cell r="CH292">
            <v>0.8100000023841858</v>
          </cell>
          <cell r="CI292">
            <v>0.1599999964237213</v>
          </cell>
          <cell r="CM292">
            <v>70.46581209613387</v>
          </cell>
          <cell r="CN292">
            <v>69.27562720166462</v>
          </cell>
          <cell r="CO292">
            <v>1.689024590883207</v>
          </cell>
          <cell r="CP292">
            <v>29.035348207452166</v>
          </cell>
          <cell r="CQ292">
            <v>29.87986050289377</v>
          </cell>
          <cell r="CR292">
            <v>1</v>
          </cell>
          <cell r="CS292">
            <v>49.459999084472656</v>
          </cell>
          <cell r="CT292">
            <v>1.2200000286102295</v>
          </cell>
          <cell r="CU292">
            <v>7.920000076293945</v>
          </cell>
          <cell r="CW292">
            <v>12.5600004196167</v>
          </cell>
          <cell r="CX292">
            <v>0.5899999737739563</v>
          </cell>
          <cell r="CY292">
            <v>16.360000610351562</v>
          </cell>
          <cell r="CZ292">
            <v>8.010000228881836</v>
          </cell>
          <cell r="DA292">
            <v>1.4299999475479126</v>
          </cell>
          <cell r="DB292">
            <v>0.23000000417232513</v>
          </cell>
          <cell r="DL292">
            <v>25.809999465942383</v>
          </cell>
          <cell r="DM292">
            <v>0.6299999952316284</v>
          </cell>
          <cell r="DN292">
            <v>53.290000915527344</v>
          </cell>
          <cell r="DO292">
            <v>20.600000381469727</v>
          </cell>
          <cell r="DP292">
            <v>0.18000000715255737</v>
          </cell>
          <cell r="DQ292">
            <v>1.3600000143051147</v>
          </cell>
          <cell r="DW292">
            <v>0.3230287792984028</v>
          </cell>
          <cell r="DX292">
            <v>0.012357787274060974</v>
          </cell>
          <cell r="DY292">
            <v>0.6674599313067052</v>
          </cell>
          <cell r="DZ292">
            <v>0.28670842562936294</v>
          </cell>
          <cell r="EA292">
            <v>0.03373852677512068</v>
          </cell>
          <cell r="EB292">
            <v>0</v>
          </cell>
          <cell r="EC292">
            <v>1.3232934502836524</v>
          </cell>
          <cell r="ED292">
            <v>0.2441097091723385</v>
          </cell>
          <cell r="EE292">
            <v>0.00933865974430089</v>
          </cell>
          <cell r="EG292">
            <v>0.21666277088268368</v>
          </cell>
          <cell r="EH292">
            <v>0.02549587679731107</v>
          </cell>
          <cell r="EI292">
            <v>0</v>
          </cell>
          <cell r="EJ292">
            <v>0.16911192191102203</v>
          </cell>
          <cell r="EK292">
            <v>0.5519438323750275</v>
          </cell>
          <cell r="EL292">
            <v>1</v>
          </cell>
          <cell r="EM292">
            <v>0.05233190980760432</v>
          </cell>
          <cell r="EN292">
            <v>0.9476680901923956</v>
          </cell>
          <cell r="EO292">
            <v>0</v>
          </cell>
          <cell r="EP292">
            <v>0.044153314003733936</v>
          </cell>
          <cell r="EQ292">
            <v>0</v>
          </cell>
          <cell r="ER292">
            <v>0.044153314003733936</v>
          </cell>
          <cell r="ES292">
            <v>0</v>
          </cell>
          <cell r="ET292">
            <v>4.415331400373393</v>
          </cell>
          <cell r="EU292">
            <v>0.7443681438280125</v>
          </cell>
          <cell r="EW292">
            <v>1</v>
          </cell>
          <cell r="EY292">
            <v>3.799999952316284</v>
          </cell>
          <cell r="EZ292">
            <v>2.5299999713897705</v>
          </cell>
          <cell r="FA292">
            <v>58.7599983215332</v>
          </cell>
          <cell r="FB292">
            <v>31.530000686645508</v>
          </cell>
          <cell r="FC292">
            <v>0.3700000047683716</v>
          </cell>
          <cell r="FD292">
            <v>1.7699999809265137</v>
          </cell>
          <cell r="GK292">
            <v>1</v>
          </cell>
        </row>
        <row r="293">
          <cell r="A293">
            <v>504</v>
          </cell>
          <cell r="B293">
            <v>10991</v>
          </cell>
          <cell r="C293">
            <v>3890</v>
          </cell>
          <cell r="D293">
            <v>3.89</v>
          </cell>
          <cell r="E293">
            <v>780</v>
          </cell>
          <cell r="F293" t="str">
            <v>NiNiO+2.63</v>
          </cell>
          <cell r="G293" t="str">
            <v>Au caps.</v>
          </cell>
          <cell r="H293" t="str">
            <v>Int.heat.</v>
          </cell>
          <cell r="I293" t="str">
            <v>PH2=0.71 bar</v>
          </cell>
          <cell r="J293">
            <v>354</v>
          </cell>
          <cell r="K293">
            <v>74.94000244140625</v>
          </cell>
          <cell r="L293">
            <v>0.09000000357627869</v>
          </cell>
          <cell r="M293">
            <v>15.4399995803833</v>
          </cell>
          <cell r="O293">
            <v>0.8799999952316284</v>
          </cell>
          <cell r="P293">
            <v>0.8799999952316284</v>
          </cell>
          <cell r="Q293">
            <v>0.05999999865889549</v>
          </cell>
          <cell r="R293">
            <v>0.25</v>
          </cell>
          <cell r="S293">
            <v>2.3299999237060547</v>
          </cell>
          <cell r="T293">
            <v>3.5299999713897705</v>
          </cell>
          <cell r="U293">
            <v>2.4700000286102295</v>
          </cell>
          <cell r="X293">
            <v>8.5</v>
          </cell>
          <cell r="Y293">
            <v>3.5199999809265137</v>
          </cell>
          <cell r="Z293">
            <v>0.1509067349112073</v>
          </cell>
          <cell r="AA293">
            <v>6</v>
          </cell>
          <cell r="AB293">
            <v>0.09677419327871942</v>
          </cell>
          <cell r="AC293">
            <v>0.12342215930156397</v>
          </cell>
          <cell r="AD293">
            <v>0.336154191416783</v>
          </cell>
          <cell r="AS293">
            <v>58.380001068115234</v>
          </cell>
          <cell r="AU293">
            <v>25.559999465942383</v>
          </cell>
          <cell r="AW293">
            <v>0.8500000238418579</v>
          </cell>
          <cell r="AZ293">
            <v>8.210000038146973</v>
          </cell>
          <cell r="BA293">
            <v>6.460000038146973</v>
          </cell>
          <cell r="BB293">
            <v>0.3799999952316284</v>
          </cell>
          <cell r="BE293">
            <v>40.33888692727667</v>
          </cell>
          <cell r="BF293">
            <v>57.43805176228739</v>
          </cell>
          <cell r="BG293">
            <v>2.223061310435945</v>
          </cell>
          <cell r="BH293">
            <v>1</v>
          </cell>
          <cell r="CS293">
            <v>47.25</v>
          </cell>
          <cell r="CT293">
            <v>1.0199999809265137</v>
          </cell>
          <cell r="CU293">
            <v>10.489999771118164</v>
          </cell>
          <cell r="CW293">
            <v>12.350000381469727</v>
          </cell>
          <cell r="CX293">
            <v>0.4000000059604645</v>
          </cell>
          <cell r="CY293">
            <v>13.260000228881836</v>
          </cell>
          <cell r="CZ293">
            <v>10.149999618530273</v>
          </cell>
          <cell r="DA293">
            <v>1.8200000524520874</v>
          </cell>
          <cell r="DB293">
            <v>0.4000000059604645</v>
          </cell>
          <cell r="DL293">
            <v>18.530000686645508</v>
          </cell>
          <cell r="DM293">
            <v>0.6100000143051147</v>
          </cell>
          <cell r="DN293">
            <v>64.20999908447266</v>
          </cell>
          <cell r="DO293">
            <v>15.109999656677246</v>
          </cell>
          <cell r="DP293">
            <v>0.18000000715255737</v>
          </cell>
          <cell r="DQ293">
            <v>0.7699999809265137</v>
          </cell>
          <cell r="DW293">
            <v>0.23191490221083239</v>
          </cell>
          <cell r="DX293">
            <v>0.011965476938115237</v>
          </cell>
          <cell r="DY293">
            <v>0.8042334554668419</v>
          </cell>
          <cell r="DZ293">
            <v>0.21029922973802712</v>
          </cell>
          <cell r="EA293">
            <v>0.019101959338291084</v>
          </cell>
          <cell r="EB293">
            <v>0</v>
          </cell>
          <cell r="EC293">
            <v>1.2775150236921076</v>
          </cell>
          <cell r="ED293">
            <v>0.18153594901810402</v>
          </cell>
          <cell r="EE293">
            <v>0.009366212307651908</v>
          </cell>
          <cell r="EG293">
            <v>0.1646158564384219</v>
          </cell>
          <cell r="EH293">
            <v>0.014952434205497708</v>
          </cell>
          <cell r="EI293">
            <v>0</v>
          </cell>
          <cell r="EJ293">
            <v>0.29423188965614006</v>
          </cell>
          <cell r="EK293">
            <v>0.4999135148126063</v>
          </cell>
          <cell r="EL293">
            <v>1</v>
          </cell>
          <cell r="EM293">
            <v>0.030850694543436082</v>
          </cell>
          <cell r="EN293">
            <v>0.969149305456564</v>
          </cell>
          <cell r="EO293">
            <v>0</v>
          </cell>
          <cell r="EP293">
            <v>0.02904141210739097</v>
          </cell>
          <cell r="EQ293">
            <v>0</v>
          </cell>
          <cell r="ER293">
            <v>0.02904141210739097</v>
          </cell>
          <cell r="ES293">
            <v>0</v>
          </cell>
          <cell r="ET293">
            <v>2.904141210739097</v>
          </cell>
          <cell r="EU293">
            <v>0.552826567719637</v>
          </cell>
          <cell r="EW293">
            <v>1</v>
          </cell>
          <cell r="EY293">
            <v>1.850000023841858</v>
          </cell>
          <cell r="EZ293">
            <v>2.319999933242798</v>
          </cell>
          <cell r="FA293">
            <v>62.560001373291016</v>
          </cell>
          <cell r="FB293">
            <v>30.100000381469727</v>
          </cell>
          <cell r="FC293">
            <v>0.6299999952316284</v>
          </cell>
          <cell r="FD293">
            <v>1.3300000429153442</v>
          </cell>
          <cell r="GK293">
            <v>1</v>
          </cell>
        </row>
        <row r="294">
          <cell r="A294">
            <v>504</v>
          </cell>
          <cell r="B294">
            <v>10992</v>
          </cell>
          <cell r="C294">
            <v>3890</v>
          </cell>
          <cell r="D294">
            <v>3.89</v>
          </cell>
          <cell r="E294">
            <v>780</v>
          </cell>
          <cell r="F294" t="str">
            <v>NiNiO+2.54</v>
          </cell>
          <cell r="G294" t="str">
            <v>Au caps.</v>
          </cell>
          <cell r="H294" t="str">
            <v>Int.heat.</v>
          </cell>
          <cell r="I294" t="str">
            <v>PH2=0.71 bar</v>
          </cell>
          <cell r="J294">
            <v>354</v>
          </cell>
          <cell r="K294">
            <v>76.18000030517578</v>
          </cell>
          <cell r="L294">
            <v>0.1599999964237213</v>
          </cell>
          <cell r="M294">
            <v>14.460000038146973</v>
          </cell>
          <cell r="O294">
            <v>0.9599999785423279</v>
          </cell>
          <cell r="P294">
            <v>0.9599999785423279</v>
          </cell>
          <cell r="Q294">
            <v>0.019999999552965164</v>
          </cell>
          <cell r="R294">
            <v>0.3100000023841858</v>
          </cell>
          <cell r="S294">
            <v>1.7400000095367432</v>
          </cell>
          <cell r="T294">
            <v>3.2799999713897705</v>
          </cell>
          <cell r="U294">
            <v>2.880000114440918</v>
          </cell>
          <cell r="X294">
            <v>8.079999923706055</v>
          </cell>
          <cell r="Y294">
            <v>3.0967741005130422</v>
          </cell>
          <cell r="Z294">
            <v>0.12033195054954658</v>
          </cell>
          <cell r="AA294">
            <v>6.1600000858306885</v>
          </cell>
          <cell r="AB294">
            <v>0.10632570451646611</v>
          </cell>
          <cell r="AC294">
            <v>0.1292059178892197</v>
          </cell>
          <cell r="AD294">
            <v>0.3653124254721424</v>
          </cell>
          <cell r="AS294">
            <v>60.75</v>
          </cell>
          <cell r="AU294">
            <v>24.309999465942383</v>
          </cell>
          <cell r="AW294">
            <v>0.49000000953674316</v>
          </cell>
          <cell r="AZ294">
            <v>6.860000133514404</v>
          </cell>
          <cell r="BA294">
            <v>7.179999828338623</v>
          </cell>
          <cell r="BB294">
            <v>0.44999998807907104</v>
          </cell>
          <cell r="BE294">
            <v>33.645859706788535</v>
          </cell>
          <cell r="BF294">
            <v>63.72625075683071</v>
          </cell>
          <cell r="BG294">
            <v>2.6278895363807493</v>
          </cell>
          <cell r="BH294">
            <v>1</v>
          </cell>
          <cell r="CS294">
            <v>49.06999969482422</v>
          </cell>
          <cell r="CT294">
            <v>0.8500000238418579</v>
          </cell>
          <cell r="CU294">
            <v>9.569999694824219</v>
          </cell>
          <cell r="CW294">
            <v>12.130000114440918</v>
          </cell>
          <cell r="CX294">
            <v>0.4099999964237213</v>
          </cell>
          <cell r="CY294">
            <v>13.869999885559082</v>
          </cell>
          <cell r="CZ294">
            <v>9.649999618530273</v>
          </cell>
          <cell r="DA294">
            <v>1.659999966621399</v>
          </cell>
          <cell r="DB294">
            <v>0.46000000834465027</v>
          </cell>
          <cell r="DL294">
            <v>19.3700008392334</v>
          </cell>
          <cell r="DM294">
            <v>0.7300000190734863</v>
          </cell>
          <cell r="DN294">
            <v>65.02999877929688</v>
          </cell>
          <cell r="DO294">
            <v>15.729999542236328</v>
          </cell>
          <cell r="DP294">
            <v>0.14000000059604645</v>
          </cell>
          <cell r="DQ294">
            <v>0.8700000047683716</v>
          </cell>
          <cell r="DW294">
            <v>0.24242804554735164</v>
          </cell>
          <cell r="DX294">
            <v>0.014319341292143711</v>
          </cell>
          <cell r="DY294">
            <v>0.8145039927266642</v>
          </cell>
          <cell r="DZ294">
            <v>0.21892831652381808</v>
          </cell>
          <cell r="EA294">
            <v>0.021582733931242163</v>
          </cell>
          <cell r="EB294">
            <v>0</v>
          </cell>
          <cell r="EC294">
            <v>1.3117624300212198</v>
          </cell>
          <cell r="ED294">
            <v>0.18481093832168222</v>
          </cell>
          <cell r="EE294">
            <v>0.010916108713307235</v>
          </cell>
          <cell r="EG294">
            <v>0.1668963156082131</v>
          </cell>
          <cell r="EH294">
            <v>0.016453233784789086</v>
          </cell>
          <cell r="EI294">
            <v>0</v>
          </cell>
          <cell r="EJ294">
            <v>0.28613201464332827</v>
          </cell>
          <cell r="EK294">
            <v>0.501687704536893</v>
          </cell>
          <cell r="EL294">
            <v>0.9999999999999998</v>
          </cell>
          <cell r="EM294">
            <v>0.03674862035806021</v>
          </cell>
          <cell r="EN294">
            <v>0.9632513796419399</v>
          </cell>
          <cell r="EO294">
            <v>0</v>
          </cell>
          <cell r="EP294">
            <v>0.03175435980427062</v>
          </cell>
          <cell r="EQ294">
            <v>0</v>
          </cell>
          <cell r="ER294">
            <v>0.03175435980427062</v>
          </cell>
          <cell r="ES294">
            <v>0</v>
          </cell>
          <cell r="ET294">
            <v>3.175435980427062</v>
          </cell>
          <cell r="EU294">
            <v>0.5649309197084853</v>
          </cell>
          <cell r="EW294">
            <v>1</v>
          </cell>
          <cell r="EY294">
            <v>2.069999933242798</v>
          </cell>
          <cell r="EZ294">
            <v>2.380000114440918</v>
          </cell>
          <cell r="FA294">
            <v>63.34000015258789</v>
          </cell>
          <cell r="FB294">
            <v>30.93000030517578</v>
          </cell>
          <cell r="FC294">
            <v>0.5199999809265137</v>
          </cell>
          <cell r="FD294">
            <v>1.3700000047683716</v>
          </cell>
          <cell r="GK294">
            <v>1</v>
          </cell>
        </row>
        <row r="295">
          <cell r="A295">
            <v>504</v>
          </cell>
          <cell r="B295">
            <v>10993</v>
          </cell>
          <cell r="C295">
            <v>3890</v>
          </cell>
          <cell r="D295">
            <v>3.89</v>
          </cell>
          <cell r="E295">
            <v>780</v>
          </cell>
          <cell r="F295" t="str">
            <v>NiNiO+2.44</v>
          </cell>
          <cell r="G295" t="str">
            <v>Au caps.</v>
          </cell>
          <cell r="H295" t="str">
            <v>Int.heat.</v>
          </cell>
          <cell r="I295" t="str">
            <v>PH2=0.71 bar</v>
          </cell>
          <cell r="J295">
            <v>354</v>
          </cell>
          <cell r="K295">
            <v>77.30999755859375</v>
          </cell>
          <cell r="L295">
            <v>0.15000000596046448</v>
          </cell>
          <cell r="M295">
            <v>13.199999809265137</v>
          </cell>
          <cell r="O295">
            <v>0.9900000095367432</v>
          </cell>
          <cell r="P295">
            <v>0.9900000095367432</v>
          </cell>
          <cell r="Q295">
            <v>0.07000000029802322</v>
          </cell>
          <cell r="R295">
            <v>0.25</v>
          </cell>
          <cell r="S295">
            <v>1.5700000524520874</v>
          </cell>
          <cell r="T295">
            <v>3.3499999046325684</v>
          </cell>
          <cell r="U295">
            <v>3.0999999046325684</v>
          </cell>
          <cell r="X295">
            <v>7.269999980926514</v>
          </cell>
          <cell r="Y295">
            <v>3.9600000381469727</v>
          </cell>
          <cell r="Z295">
            <v>0.11893939963166496</v>
          </cell>
          <cell r="AA295">
            <v>6.449999809265137</v>
          </cell>
          <cell r="AB295">
            <v>0.09687906662193449</v>
          </cell>
          <cell r="AC295">
            <v>0.12873862586007023</v>
          </cell>
          <cell r="AD295">
            <v>0.31039720267836207</v>
          </cell>
          <cell r="AS295">
            <v>59.380001068115234</v>
          </cell>
          <cell r="AU295">
            <v>24.25</v>
          </cell>
          <cell r="AW295">
            <v>0.6700000166893005</v>
          </cell>
          <cell r="AZ295">
            <v>7.519999980926514</v>
          </cell>
          <cell r="BA295">
            <v>6.639999866485596</v>
          </cell>
          <cell r="BB295">
            <v>0.7799999713897705</v>
          </cell>
          <cell r="BE295">
            <v>36.74644726278981</v>
          </cell>
          <cell r="BF295">
            <v>58.71539902434686</v>
          </cell>
          <cell r="BG295">
            <v>4.538153712863334</v>
          </cell>
          <cell r="BH295">
            <v>1</v>
          </cell>
          <cell r="CS295">
            <v>48.86000061035156</v>
          </cell>
          <cell r="CT295">
            <v>1.059999942779541</v>
          </cell>
          <cell r="CU295">
            <v>8.710000038146973</v>
          </cell>
          <cell r="CW295">
            <v>13.960000038146973</v>
          </cell>
          <cell r="CX295">
            <v>0.5199999809265137</v>
          </cell>
          <cell r="CY295">
            <v>13.760000228881836</v>
          </cell>
          <cell r="CZ295">
            <v>8.789999961853027</v>
          </cell>
          <cell r="DA295">
            <v>1.6699999570846558</v>
          </cell>
          <cell r="DB295">
            <v>0.3100000023841858</v>
          </cell>
          <cell r="DL295">
            <v>20.700000762939453</v>
          </cell>
          <cell r="DM295">
            <v>0.5600000023841858</v>
          </cell>
          <cell r="DN295">
            <v>60.290000915527344</v>
          </cell>
          <cell r="DO295">
            <v>17.049999237060547</v>
          </cell>
          <cell r="DP295">
            <v>0.18000000715255737</v>
          </cell>
          <cell r="DQ295">
            <v>0.7799999713897705</v>
          </cell>
          <cell r="DW295">
            <v>0.25907385185155757</v>
          </cell>
          <cell r="DX295">
            <v>0.010984699929073869</v>
          </cell>
          <cell r="DY295">
            <v>0.755135282008108</v>
          </cell>
          <cell r="DZ295">
            <v>0.23729991979207443</v>
          </cell>
          <cell r="EA295">
            <v>0.019350036501854885</v>
          </cell>
          <cell r="EB295">
            <v>0</v>
          </cell>
          <cell r="EC295">
            <v>1.2818437900826687</v>
          </cell>
          <cell r="ED295">
            <v>0.20211031473253802</v>
          </cell>
          <cell r="EE295">
            <v>0.008569452856939334</v>
          </cell>
          <cell r="EG295">
            <v>0.18512389858109815</v>
          </cell>
          <cell r="EH295">
            <v>0.01509547157895656</v>
          </cell>
          <cell r="EI295">
            <v>0</v>
          </cell>
          <cell r="EJ295">
            <v>0.2538799176779846</v>
          </cell>
          <cell r="EK295">
            <v>0.5203448431535815</v>
          </cell>
          <cell r="EL295">
            <v>1</v>
          </cell>
          <cell r="EM295">
            <v>0.032651832387607126</v>
          </cell>
          <cell r="EN295">
            <v>0.9673481676123928</v>
          </cell>
          <cell r="EO295">
            <v>0</v>
          </cell>
          <cell r="EP295">
            <v>0.028192631678279616</v>
          </cell>
          <cell r="EQ295">
            <v>0</v>
          </cell>
          <cell r="ER295">
            <v>0.028192631678279616</v>
          </cell>
          <cell r="ES295">
            <v>0</v>
          </cell>
          <cell r="ET295">
            <v>2.8192631678279616</v>
          </cell>
          <cell r="EU295">
            <v>0.6153124107602889</v>
          </cell>
          <cell r="EW295">
            <v>1</v>
          </cell>
          <cell r="EY295">
            <v>2.450000047683716</v>
          </cell>
          <cell r="EZ295">
            <v>2.200000047683716</v>
          </cell>
          <cell r="FA295">
            <v>62.619998931884766</v>
          </cell>
          <cell r="FB295">
            <v>31.290000915527344</v>
          </cell>
          <cell r="FC295">
            <v>0.4300000071525574</v>
          </cell>
          <cell r="FD295">
            <v>1.350000023841858</v>
          </cell>
          <cell r="GK295">
            <v>1</v>
          </cell>
        </row>
        <row r="296">
          <cell r="A296">
            <v>509</v>
          </cell>
          <cell r="B296">
            <v>11031</v>
          </cell>
          <cell r="C296">
            <v>5000</v>
          </cell>
          <cell r="D296">
            <v>5</v>
          </cell>
          <cell r="E296">
            <v>800</v>
          </cell>
          <cell r="F296" t="str">
            <v>ND</v>
          </cell>
          <cell r="G296" t="str">
            <v>Gold caps.</v>
          </cell>
          <cell r="H296" t="str">
            <v>Int.heat.</v>
          </cell>
          <cell r="I296" t="str">
            <v>Amphibolite + minor andesitite</v>
          </cell>
          <cell r="J296">
            <v>96</v>
          </cell>
          <cell r="K296">
            <v>72.61000061035156</v>
          </cell>
          <cell r="M296">
            <v>15.359999656677246</v>
          </cell>
          <cell r="O296">
            <v>1.190000057220459</v>
          </cell>
          <cell r="P296">
            <v>1.190000057220459</v>
          </cell>
          <cell r="R296">
            <v>0.15000000596046448</v>
          </cell>
          <cell r="S296">
            <v>2.509999990463257</v>
          </cell>
          <cell r="T296">
            <v>5.630000114440918</v>
          </cell>
          <cell r="U296">
            <v>2.549999952316284</v>
          </cell>
          <cell r="X296">
            <v>-1</v>
          </cell>
          <cell r="Y296">
            <v>7.933333399560714</v>
          </cell>
          <cell r="Z296">
            <v>0.1634114613649824</v>
          </cell>
          <cell r="AA296">
            <v>8.180000066757202</v>
          </cell>
          <cell r="AB296">
            <v>0.07825630508426643</v>
          </cell>
          <cell r="AC296">
            <v>0.125000004304432</v>
          </cell>
          <cell r="AD296">
            <v>0.18345804894487747</v>
          </cell>
          <cell r="AS296">
            <v>58.83000183105469</v>
          </cell>
          <cell r="AU296">
            <v>23.489999771118164</v>
          </cell>
          <cell r="AW296">
            <v>0.3799999952316284</v>
          </cell>
          <cell r="AY296">
            <v>0</v>
          </cell>
          <cell r="AZ296">
            <v>5.579999923706055</v>
          </cell>
          <cell r="BA296">
            <v>8.130000114440918</v>
          </cell>
          <cell r="BB296">
            <v>0.38999998569488525</v>
          </cell>
          <cell r="BE296">
            <v>26.883099439448017</v>
          </cell>
          <cell r="BF296">
            <v>70.87974164855696</v>
          </cell>
          <cell r="BG296">
            <v>2.2371589119950244</v>
          </cell>
          <cell r="BH296">
            <v>1</v>
          </cell>
          <cell r="CA296">
            <v>50.5099983215332</v>
          </cell>
          <cell r="CB296">
            <v>0.27000001072883606</v>
          </cell>
          <cell r="CC296">
            <v>1.7100000381469727</v>
          </cell>
          <cell r="CE296">
            <v>14.6899995803833</v>
          </cell>
          <cell r="CF296">
            <v>0.36000001430511475</v>
          </cell>
          <cell r="CG296">
            <v>24.309999465942383</v>
          </cell>
          <cell r="CH296">
            <v>1.1699999570846558</v>
          </cell>
          <cell r="CI296">
            <v>0</v>
          </cell>
          <cell r="CM296">
            <v>74.68159056615352</v>
          </cell>
          <cell r="CN296">
            <v>72.80073683227658</v>
          </cell>
          <cell r="CO296">
            <v>2.5184971552137183</v>
          </cell>
          <cell r="CP296">
            <v>24.680766012509704</v>
          </cell>
          <cell r="CQ296">
            <v>25.94001459011656</v>
          </cell>
          <cell r="CR296">
            <v>1</v>
          </cell>
          <cell r="CS296">
            <v>43.310001373291016</v>
          </cell>
          <cell r="CT296">
            <v>1.2999999523162842</v>
          </cell>
          <cell r="CU296">
            <v>10.220000267028809</v>
          </cell>
          <cell r="CW296">
            <v>16.18000030517578</v>
          </cell>
          <cell r="CX296">
            <v>0.4000000059604645</v>
          </cell>
          <cell r="CY296">
            <v>9.619999885559082</v>
          </cell>
          <cell r="CZ296">
            <v>11.770000457763672</v>
          </cell>
          <cell r="DA296">
            <v>1.850000023841858</v>
          </cell>
          <cell r="DB296">
            <v>1.1799999475479126</v>
          </cell>
        </row>
        <row r="297">
          <cell r="A297">
            <v>509</v>
          </cell>
          <cell r="B297">
            <v>11032</v>
          </cell>
          <cell r="C297">
            <v>5000</v>
          </cell>
          <cell r="D297">
            <v>5</v>
          </cell>
          <cell r="E297">
            <v>900</v>
          </cell>
          <cell r="F297" t="str">
            <v>ND</v>
          </cell>
          <cell r="G297" t="str">
            <v>Gold caps.</v>
          </cell>
          <cell r="H297" t="str">
            <v>Int.heat.</v>
          </cell>
          <cell r="I297" t="str">
            <v>Amphibolite + minor andesitite</v>
          </cell>
          <cell r="J297">
            <v>96</v>
          </cell>
          <cell r="K297">
            <v>68.0199966430664</v>
          </cell>
          <cell r="M297">
            <v>18.149999618530273</v>
          </cell>
          <cell r="O297">
            <v>1.5800000429153442</v>
          </cell>
          <cell r="P297">
            <v>1.5800000429153442</v>
          </cell>
          <cell r="R297">
            <v>0.3100000023841858</v>
          </cell>
          <cell r="S297">
            <v>3.7100000381469727</v>
          </cell>
          <cell r="T297">
            <v>5.78000020980835</v>
          </cell>
          <cell r="U297">
            <v>2.450000047683716</v>
          </cell>
          <cell r="X297">
            <v>-1</v>
          </cell>
          <cell r="Y297">
            <v>5.096774292786089</v>
          </cell>
          <cell r="Z297">
            <v>0.2044077198965471</v>
          </cell>
          <cell r="AA297">
            <v>8.230000257492065</v>
          </cell>
          <cell r="AB297">
            <v>0.10869565127764114</v>
          </cell>
          <cell r="AC297">
            <v>0.15612648178276262</v>
          </cell>
          <cell r="AD297">
            <v>0.25910475375757186</v>
          </cell>
          <cell r="AS297">
            <v>53.63999938964844</v>
          </cell>
          <cell r="AU297">
            <v>25.75</v>
          </cell>
          <cell r="AW297">
            <v>0.7099999785423279</v>
          </cell>
          <cell r="AY297">
            <v>0.10999999940395355</v>
          </cell>
          <cell r="AZ297">
            <v>8.079999923706055</v>
          </cell>
          <cell r="BA297">
            <v>5.389999866485596</v>
          </cell>
          <cell r="BB297">
            <v>0.6800000071525574</v>
          </cell>
          <cell r="BE297">
            <v>43.3395535592177</v>
          </cell>
          <cell r="BF297">
            <v>52.31765381439653</v>
          </cell>
          <cell r="BG297">
            <v>4.342792626385773</v>
          </cell>
          <cell r="BH297">
            <v>1</v>
          </cell>
          <cell r="BI297">
            <v>49.33000183105469</v>
          </cell>
          <cell r="BJ297">
            <v>0.6800000071525574</v>
          </cell>
          <cell r="BK297">
            <v>2.7899999618530273</v>
          </cell>
          <cell r="BM297">
            <v>7.389999866485596</v>
          </cell>
          <cell r="BN297">
            <v>0.1599999964237213</v>
          </cell>
          <cell r="BO297">
            <v>14.949999809265137</v>
          </cell>
          <cell r="BP297">
            <v>19.59000015258789</v>
          </cell>
          <cell r="BQ297">
            <v>0.47999998927116394</v>
          </cell>
          <cell r="BR297">
            <v>0</v>
          </cell>
          <cell r="BU297">
            <v>78.28860127952268</v>
          </cell>
          <cell r="BV297">
            <v>45.06106982589509</v>
          </cell>
          <cell r="BW297">
            <v>42.44236186439398</v>
          </cell>
          <cell r="BX297">
            <v>12.496568309710934</v>
          </cell>
          <cell r="BY297">
            <v>33.717749241907924</v>
          </cell>
          <cell r="BZ297">
            <v>1</v>
          </cell>
          <cell r="CS297">
            <v>41.9900016784668</v>
          </cell>
          <cell r="CT297">
            <v>0.8100000023841858</v>
          </cell>
          <cell r="CU297">
            <v>11.1899995803833</v>
          </cell>
          <cell r="CW297">
            <v>15.949999809265137</v>
          </cell>
          <cell r="CX297">
            <v>0.1899999976158142</v>
          </cell>
          <cell r="CY297">
            <v>10.40999984741211</v>
          </cell>
          <cell r="CZ297">
            <v>11.579999923706055</v>
          </cell>
          <cell r="DA297">
            <v>1.899999976158142</v>
          </cell>
          <cell r="DB297">
            <v>1.2200000286102295</v>
          </cell>
        </row>
        <row r="298">
          <cell r="A298">
            <v>509</v>
          </cell>
          <cell r="B298">
            <v>11033</v>
          </cell>
          <cell r="C298">
            <v>5000</v>
          </cell>
          <cell r="D298">
            <v>5</v>
          </cell>
          <cell r="E298">
            <v>990</v>
          </cell>
          <cell r="F298" t="str">
            <v>ND</v>
          </cell>
          <cell r="G298" t="str">
            <v>Gold caps.</v>
          </cell>
          <cell r="H298" t="str">
            <v>Int.heat.</v>
          </cell>
          <cell r="I298" t="str">
            <v>Amphibolite + minor andesitite</v>
          </cell>
          <cell r="J298">
            <v>96</v>
          </cell>
          <cell r="K298">
            <v>60.02000045776367</v>
          </cell>
          <cell r="M298">
            <v>24.209999084472656</v>
          </cell>
          <cell r="O298">
            <v>1.2100000381469727</v>
          </cell>
          <cell r="P298">
            <v>1.2100000381469727</v>
          </cell>
          <cell r="R298">
            <v>0.7699999809265137</v>
          </cell>
          <cell r="S298">
            <v>7.300000190734863</v>
          </cell>
          <cell r="T298">
            <v>5.710000038146973</v>
          </cell>
          <cell r="U298">
            <v>0.7799999713897705</v>
          </cell>
          <cell r="X298">
            <v>-1</v>
          </cell>
          <cell r="Y298">
            <v>1.571428659895579</v>
          </cell>
          <cell r="Z298">
            <v>0.3015283133743197</v>
          </cell>
          <cell r="AA298">
            <v>6.490000009536743</v>
          </cell>
          <cell r="AB298">
            <v>0.16233766178931314</v>
          </cell>
          <cell r="AC298">
            <v>0.14285714687837037</v>
          </cell>
          <cell r="AD298">
            <v>0.5314573594967776</v>
          </cell>
          <cell r="AS298">
            <v>51.38999938964844</v>
          </cell>
          <cell r="AU298">
            <v>25.010000228881836</v>
          </cell>
          <cell r="AW298">
            <v>2.1700000762939453</v>
          </cell>
          <cell r="AY298">
            <v>0.44999998807907104</v>
          </cell>
          <cell r="AZ298">
            <v>9.350000381469727</v>
          </cell>
          <cell r="BA298">
            <v>4.070000171661377</v>
          </cell>
          <cell r="BB298">
            <v>0.8399999737739563</v>
          </cell>
          <cell r="BE298">
            <v>52.779265983398425</v>
          </cell>
          <cell r="BF298">
            <v>41.575030235886814</v>
          </cell>
          <cell r="BG298">
            <v>5.645703780714761</v>
          </cell>
          <cell r="BH298">
            <v>1</v>
          </cell>
          <cell r="BI298">
            <v>52.31999969482422</v>
          </cell>
          <cell r="BJ298">
            <v>0.3400000035762787</v>
          </cell>
          <cell r="BK298">
            <v>2.490000009536743</v>
          </cell>
          <cell r="BM298">
            <v>10.170000076293945</v>
          </cell>
          <cell r="BN298">
            <v>0.2199999988079071</v>
          </cell>
          <cell r="BO298">
            <v>14.779999732971191</v>
          </cell>
          <cell r="BP298">
            <v>19</v>
          </cell>
          <cell r="BQ298">
            <v>0.6800000071525574</v>
          </cell>
          <cell r="BR298">
            <v>0</v>
          </cell>
          <cell r="BU298">
            <v>72.14797844965918</v>
          </cell>
          <cell r="BV298">
            <v>43.28881123623013</v>
          </cell>
          <cell r="BW298">
            <v>39.99996650434961</v>
          </cell>
          <cell r="BX298">
            <v>16.711222259420254</v>
          </cell>
          <cell r="BY298">
            <v>36.711205511595054</v>
          </cell>
          <cell r="BZ298">
            <v>1</v>
          </cell>
          <cell r="CA298">
            <v>53.31999969482422</v>
          </cell>
          <cell r="CB298">
            <v>0.3400000035762787</v>
          </cell>
          <cell r="CC298">
            <v>1.0299999713897705</v>
          </cell>
          <cell r="CE298">
            <v>16.100000381469727</v>
          </cell>
          <cell r="CF298">
            <v>0.4000000059604645</v>
          </cell>
          <cell r="CG298">
            <v>26.40999984741211</v>
          </cell>
          <cell r="CH298">
            <v>1.309999942779541</v>
          </cell>
          <cell r="CI298">
            <v>0.18000000715255737</v>
          </cell>
          <cell r="CM298">
            <v>74.51488713444476</v>
          </cell>
          <cell r="CN298">
            <v>72.58644658207405</v>
          </cell>
          <cell r="CO298">
            <v>2.5879936567457738</v>
          </cell>
          <cell r="CP298">
            <v>24.825559761180166</v>
          </cell>
          <cell r="CQ298">
            <v>26.119556589553053</v>
          </cell>
          <cell r="CR298">
            <v>1</v>
          </cell>
          <cell r="CS298">
            <v>42.88999938964844</v>
          </cell>
          <cell r="CT298">
            <v>0.9900000095367432</v>
          </cell>
          <cell r="CU298">
            <v>11.199999809265137</v>
          </cell>
          <cell r="CW298">
            <v>14.5</v>
          </cell>
          <cell r="CX298">
            <v>0.3100000023841858</v>
          </cell>
          <cell r="CY298">
            <v>10.960000038146973</v>
          </cell>
          <cell r="CZ298">
            <v>10.850000381469727</v>
          </cell>
          <cell r="DA298">
            <v>1.8300000429153442</v>
          </cell>
          <cell r="DB298">
            <v>1.2999999523162842</v>
          </cell>
        </row>
        <row r="299">
          <cell r="A299">
            <v>509</v>
          </cell>
          <cell r="B299">
            <v>11034</v>
          </cell>
          <cell r="C299">
            <v>12500</v>
          </cell>
          <cell r="D299">
            <v>12.5</v>
          </cell>
          <cell r="E299">
            <v>800</v>
          </cell>
          <cell r="F299" t="str">
            <v>ND</v>
          </cell>
          <cell r="G299" t="str">
            <v>Gold caps.</v>
          </cell>
          <cell r="H299" t="str">
            <v>Int.heat.</v>
          </cell>
          <cell r="I299" t="str">
            <v>Amphibolite + minor andesitite</v>
          </cell>
          <cell r="J299">
            <v>96</v>
          </cell>
          <cell r="K299">
            <v>70.63999938964844</v>
          </cell>
          <cell r="M299">
            <v>13.359999656677246</v>
          </cell>
          <cell r="O299">
            <v>4.71999979019165</v>
          </cell>
          <cell r="P299">
            <v>4.71999979019165</v>
          </cell>
          <cell r="R299">
            <v>1.590000033378601</v>
          </cell>
          <cell r="S299">
            <v>2.369999885559082</v>
          </cell>
          <cell r="T299">
            <v>3.200000047683716</v>
          </cell>
          <cell r="U299">
            <v>4.119999885559082</v>
          </cell>
          <cell r="X299">
            <v>-1</v>
          </cell>
          <cell r="Y299">
            <v>2.968553264846223</v>
          </cell>
          <cell r="Z299">
            <v>0.1773952055735698</v>
          </cell>
          <cell r="AA299">
            <v>7.319999933242798</v>
          </cell>
          <cell r="AB299">
            <v>0.2898019074798583</v>
          </cell>
          <cell r="AC299">
            <v>0.34629492842304166</v>
          </cell>
          <cell r="AD299">
            <v>0.3751715644174385</v>
          </cell>
          <cell r="CS299">
            <v>41.790000915527344</v>
          </cell>
          <cell r="CT299">
            <v>2.380000114440918</v>
          </cell>
          <cell r="CU299">
            <v>11.5600004196167</v>
          </cell>
          <cell r="CW299">
            <v>19.530000686645508</v>
          </cell>
          <cell r="CX299">
            <v>0.1899999976158142</v>
          </cell>
          <cell r="CY299">
            <v>9.079999923706055</v>
          </cell>
          <cell r="CZ299">
            <v>11.890000343322754</v>
          </cell>
          <cell r="DA299">
            <v>1.75</v>
          </cell>
          <cell r="DB299">
            <v>1.7000000476837158</v>
          </cell>
        </row>
        <row r="300">
          <cell r="A300">
            <v>509</v>
          </cell>
          <cell r="B300">
            <v>11035</v>
          </cell>
          <cell r="C300">
            <v>14000</v>
          </cell>
          <cell r="D300">
            <v>14</v>
          </cell>
          <cell r="E300">
            <v>880</v>
          </cell>
          <cell r="F300" t="str">
            <v>ND</v>
          </cell>
          <cell r="G300" t="str">
            <v>Gold caps.</v>
          </cell>
          <cell r="H300" t="str">
            <v>Int.heat.</v>
          </cell>
          <cell r="I300" t="str">
            <v>Amphibolite + minor andesitite</v>
          </cell>
          <cell r="J300">
            <v>96</v>
          </cell>
          <cell r="K300">
            <v>69.97000122070312</v>
          </cell>
          <cell r="M300">
            <v>18.719999313354492</v>
          </cell>
          <cell r="O300">
            <v>1.2899999618530273</v>
          </cell>
          <cell r="P300">
            <v>1.2899999618530273</v>
          </cell>
          <cell r="R300">
            <v>0.01</v>
          </cell>
          <cell r="S300">
            <v>1.9199999570846558</v>
          </cell>
          <cell r="T300">
            <v>5.409999847412109</v>
          </cell>
          <cell r="U300">
            <v>2.690000057220459</v>
          </cell>
          <cell r="X300">
            <v>-1</v>
          </cell>
          <cell r="Y300">
            <v>128.99999618530273</v>
          </cell>
          <cell r="Z300">
            <v>0.10256410403364515</v>
          </cell>
          <cell r="AA300">
            <v>8.099999904632568</v>
          </cell>
          <cell r="AB300">
            <v>0.0696808500244586</v>
          </cell>
          <cell r="AC300">
            <v>0.13723404044422857</v>
          </cell>
          <cell r="AD300">
            <v>0.013629017970147077</v>
          </cell>
          <cell r="AS300">
            <v>53.91999816894531</v>
          </cell>
          <cell r="AU300">
            <v>23.239999771118164</v>
          </cell>
          <cell r="AW300">
            <v>0.5299999713897705</v>
          </cell>
          <cell r="AY300">
            <v>0.4699999988079071</v>
          </cell>
          <cell r="AZ300">
            <v>6.619999885559082</v>
          </cell>
          <cell r="BA300">
            <v>6.320000171661377</v>
          </cell>
          <cell r="BB300">
            <v>0.4699999988079071</v>
          </cell>
          <cell r="BE300">
            <v>35.56007628370538</v>
          </cell>
          <cell r="BF300">
            <v>61.43391900663599</v>
          </cell>
          <cell r="BG300">
            <v>3.00600470965864</v>
          </cell>
          <cell r="BH300">
            <v>1</v>
          </cell>
          <cell r="CA300">
            <v>53.36000061035156</v>
          </cell>
          <cell r="CB300">
            <v>0.8600000143051147</v>
          </cell>
          <cell r="CC300">
            <v>3.7899999618530273</v>
          </cell>
          <cell r="CE300">
            <v>17.440000534057617</v>
          </cell>
          <cell r="CF300">
            <v>0.4000000059604645</v>
          </cell>
          <cell r="CG300">
            <v>19.25</v>
          </cell>
          <cell r="CH300">
            <v>1.690000057220459</v>
          </cell>
          <cell r="CI300">
            <v>0.949999988079071</v>
          </cell>
          <cell r="CM300">
            <v>66.30075043790004</v>
          </cell>
          <cell r="CN300">
            <v>63.63820431714634</v>
          </cell>
          <cell r="CO300">
            <v>4.0158612129851345</v>
          </cell>
          <cell r="CP300">
            <v>32.345934469868524</v>
          </cell>
          <cell r="CQ300">
            <v>34.35386507636109</v>
          </cell>
          <cell r="CR300">
            <v>1</v>
          </cell>
          <cell r="CS300">
            <v>41.52000045776367</v>
          </cell>
          <cell r="CT300">
            <v>1.5</v>
          </cell>
          <cell r="CU300">
            <v>12.390000343322754</v>
          </cell>
          <cell r="CW300">
            <v>17.610000610351562</v>
          </cell>
          <cell r="CX300">
            <v>0.2199999988079071</v>
          </cell>
          <cell r="CY300">
            <v>9.40999984741211</v>
          </cell>
          <cell r="CZ300">
            <v>11.739999771118164</v>
          </cell>
          <cell r="DA300">
            <v>1.600000023841858</v>
          </cell>
          <cell r="DB300">
            <v>1.559999942779541</v>
          </cell>
        </row>
        <row r="301">
          <cell r="A301">
            <v>509</v>
          </cell>
          <cell r="B301">
            <v>11038</v>
          </cell>
          <cell r="C301">
            <v>20000</v>
          </cell>
          <cell r="D301">
            <v>20</v>
          </cell>
          <cell r="E301">
            <v>800</v>
          </cell>
          <cell r="F301" t="str">
            <v>ND</v>
          </cell>
          <cell r="G301" t="str">
            <v>Gold caps.</v>
          </cell>
          <cell r="H301" t="str">
            <v>PC</v>
          </cell>
          <cell r="I301" t="str">
            <v>Amphibolite + minor andesitite</v>
          </cell>
          <cell r="J301">
            <v>96</v>
          </cell>
          <cell r="K301">
            <v>76.20999908447266</v>
          </cell>
          <cell r="M301">
            <v>14.489999771118164</v>
          </cell>
          <cell r="O301">
            <v>1.5</v>
          </cell>
          <cell r="P301">
            <v>1.5</v>
          </cell>
          <cell r="R301">
            <v>0.28999999165534973</v>
          </cell>
          <cell r="S301">
            <v>1.9600000381469727</v>
          </cell>
          <cell r="T301">
            <v>2.950000047683716</v>
          </cell>
          <cell r="U301">
            <v>2.5999999046325684</v>
          </cell>
          <cell r="X301">
            <v>-1</v>
          </cell>
          <cell r="Y301">
            <v>5.17241394193788</v>
          </cell>
          <cell r="Z301">
            <v>0.1352657052523696</v>
          </cell>
          <cell r="AA301">
            <v>5.549999952316284</v>
          </cell>
          <cell r="AB301">
            <v>0.1416893732416858</v>
          </cell>
          <cell r="AC301">
            <v>0.2043596745844603</v>
          </cell>
          <cell r="AD301">
            <v>0.25628677889211116</v>
          </cell>
          <cell r="AS301">
            <v>53.939998626708984</v>
          </cell>
          <cell r="AU301">
            <v>28.440000534057617</v>
          </cell>
          <cell r="AW301">
            <v>0.7699999809265137</v>
          </cell>
          <cell r="AY301">
            <v>0.18000000715255737</v>
          </cell>
          <cell r="AZ301">
            <v>12.25</v>
          </cell>
          <cell r="BA301">
            <v>4.460000038146973</v>
          </cell>
          <cell r="BB301">
            <v>0.10999999940395355</v>
          </cell>
          <cell r="BE301">
            <v>59.8967531048331</v>
          </cell>
          <cell r="BF301">
            <v>39.46285331043451</v>
          </cell>
          <cell r="BG301">
            <v>0.6403935847323865</v>
          </cell>
          <cell r="BH301">
            <v>1</v>
          </cell>
          <cell r="CA301">
            <v>52.779998779296875</v>
          </cell>
          <cell r="CB301">
            <v>0.4300000071525574</v>
          </cell>
          <cell r="CC301">
            <v>1.75</v>
          </cell>
          <cell r="CE301">
            <v>16.219999313354492</v>
          </cell>
          <cell r="CF301">
            <v>0.25999999046325684</v>
          </cell>
          <cell r="CG301">
            <v>25.59000015258789</v>
          </cell>
          <cell r="CH301">
            <v>1.2200000286102295</v>
          </cell>
          <cell r="CI301">
            <v>0</v>
          </cell>
          <cell r="CM301">
            <v>73.76785857392429</v>
          </cell>
          <cell r="CN301">
            <v>71.94905166192541</v>
          </cell>
          <cell r="CO301">
            <v>2.4655818227069983</v>
          </cell>
          <cell r="CP301">
            <v>25.585366515367603</v>
          </cell>
          <cell r="CQ301">
            <v>26.818157426721104</v>
          </cell>
          <cell r="CR301">
            <v>1</v>
          </cell>
          <cell r="CS301">
            <v>43.04999923706055</v>
          </cell>
          <cell r="CT301">
            <v>1.2100000381469727</v>
          </cell>
          <cell r="CU301">
            <v>13.170000076293945</v>
          </cell>
          <cell r="CW301">
            <v>16.5</v>
          </cell>
          <cell r="CX301">
            <v>0.30000001192092896</v>
          </cell>
          <cell r="CY301">
            <v>8.75</v>
          </cell>
          <cell r="CZ301">
            <v>10.789999961853027</v>
          </cell>
          <cell r="DA301">
            <v>1.8300000429153442</v>
          </cell>
          <cell r="DB301">
            <v>1.8700000047683716</v>
          </cell>
          <cell r="GL301">
            <v>38.630001068115234</v>
          </cell>
          <cell r="GM301">
            <v>0.3199999928474426</v>
          </cell>
          <cell r="GN301">
            <v>21.059999465942383</v>
          </cell>
          <cell r="GO301">
            <v>24.540000915527344</v>
          </cell>
          <cell r="GP301">
            <v>0.3100000023841858</v>
          </cell>
          <cell r="GQ301">
            <v>2.490000009536743</v>
          </cell>
          <cell r="GR301">
            <v>12.449999809265137</v>
          </cell>
          <cell r="GW301">
            <v>1</v>
          </cell>
        </row>
        <row r="302">
          <cell r="A302">
            <v>509</v>
          </cell>
          <cell r="B302">
            <v>11039</v>
          </cell>
          <cell r="C302">
            <v>20000</v>
          </cell>
          <cell r="D302">
            <v>20</v>
          </cell>
          <cell r="E302">
            <v>900</v>
          </cell>
          <cell r="F302" t="str">
            <v>ND</v>
          </cell>
          <cell r="G302" t="str">
            <v>Gold caps.</v>
          </cell>
          <cell r="H302" t="str">
            <v>PC</v>
          </cell>
          <cell r="I302" t="str">
            <v>Amphibolite + minor andesitite</v>
          </cell>
          <cell r="J302">
            <v>96</v>
          </cell>
          <cell r="K302">
            <v>69.16000366210938</v>
          </cell>
          <cell r="M302">
            <v>14.859999656677246</v>
          </cell>
          <cell r="O302">
            <v>2.609999895095825</v>
          </cell>
          <cell r="P302">
            <v>2.609999895095825</v>
          </cell>
          <cell r="R302">
            <v>2.140000104904175</v>
          </cell>
          <cell r="S302">
            <v>4.769999980926514</v>
          </cell>
          <cell r="T302">
            <v>3.4800000190734863</v>
          </cell>
          <cell r="U302">
            <v>2.9800000190734863</v>
          </cell>
          <cell r="X302">
            <v>-1</v>
          </cell>
          <cell r="Y302">
            <v>1.2196260594168036</v>
          </cell>
          <cell r="Z302">
            <v>0.32099596844762673</v>
          </cell>
          <cell r="AA302">
            <v>6.460000038146973</v>
          </cell>
          <cell r="AB302">
            <v>0.3073149010462939</v>
          </cell>
          <cell r="AC302">
            <v>0.23282782214220774</v>
          </cell>
          <cell r="AD302">
            <v>0.5937372424359595</v>
          </cell>
          <cell r="BI302">
            <v>52.4900016784668</v>
          </cell>
          <cell r="BJ302">
            <v>0.38999998569488525</v>
          </cell>
          <cell r="BK302">
            <v>8.050000190734863</v>
          </cell>
          <cell r="BM302">
            <v>8.649999618530273</v>
          </cell>
          <cell r="BN302">
            <v>0.17000000178813934</v>
          </cell>
          <cell r="BO302">
            <v>9.3100004196167</v>
          </cell>
          <cell r="BP302">
            <v>18.020000457763672</v>
          </cell>
          <cell r="BQ302">
            <v>2.8299999237060547</v>
          </cell>
          <cell r="BR302">
            <v>0.03999999910593033</v>
          </cell>
          <cell r="CA302">
            <v>54.029998779296875</v>
          </cell>
          <cell r="CB302">
            <v>0.1899999976158142</v>
          </cell>
          <cell r="CC302">
            <v>0.8999999761581421</v>
          </cell>
          <cell r="CE302">
            <v>15.579999923706055</v>
          </cell>
          <cell r="CF302">
            <v>0.5299999713897705</v>
          </cell>
          <cell r="CG302">
            <v>23.260000228881836</v>
          </cell>
          <cell r="CH302">
            <v>1.440000057220459</v>
          </cell>
          <cell r="CI302">
            <v>0.46000000834465027</v>
          </cell>
          <cell r="CM302">
            <v>72.68557819657862</v>
          </cell>
          <cell r="CN302">
            <v>70.40823088057908</v>
          </cell>
          <cell r="CO302">
            <v>3.133148793066536</v>
          </cell>
          <cell r="CP302">
            <v>26.45862032635438</v>
          </cell>
          <cell r="CQ302">
            <v>28.02519472288765</v>
          </cell>
          <cell r="CR302">
            <v>1</v>
          </cell>
          <cell r="CS302">
            <v>45.40999984741211</v>
          </cell>
          <cell r="CT302">
            <v>1.5</v>
          </cell>
          <cell r="CU302">
            <v>13.130000114440918</v>
          </cell>
          <cell r="CW302">
            <v>13.930000305175781</v>
          </cell>
          <cell r="CX302">
            <v>0.05999999865889549</v>
          </cell>
          <cell r="CY302">
            <v>7.989999771118164</v>
          </cell>
          <cell r="CZ302">
            <v>9.859999656677246</v>
          </cell>
          <cell r="DA302">
            <v>2.9600000381469727</v>
          </cell>
          <cell r="DB302">
            <v>1.6299999952316284</v>
          </cell>
          <cell r="GL302">
            <v>37.720001220703125</v>
          </cell>
          <cell r="GM302">
            <v>1.350000023841858</v>
          </cell>
          <cell r="GN302">
            <v>20.889999389648438</v>
          </cell>
          <cell r="GO302">
            <v>21.43000030517578</v>
          </cell>
          <cell r="GP302">
            <v>0.8799999952316284</v>
          </cell>
          <cell r="GQ302">
            <v>5.320000171661377</v>
          </cell>
          <cell r="GR302">
            <v>12.579999923706055</v>
          </cell>
          <cell r="GW302">
            <v>1</v>
          </cell>
        </row>
        <row r="303">
          <cell r="A303">
            <v>510</v>
          </cell>
          <cell r="B303">
            <v>11044</v>
          </cell>
          <cell r="C303">
            <v>980</v>
          </cell>
          <cell r="D303">
            <v>0.98</v>
          </cell>
          <cell r="E303">
            <v>871</v>
          </cell>
          <cell r="F303" t="str">
            <v>ND</v>
          </cell>
          <cell r="G303" t="str">
            <v>Ag50Pd50 caps.</v>
          </cell>
          <cell r="H303" t="str">
            <v>Int.heated</v>
          </cell>
          <cell r="I303" t="str">
            <v>Preheated 1 h at 1021 C</v>
          </cell>
          <cell r="J303">
            <v>133.60000610351562</v>
          </cell>
          <cell r="K303">
            <v>74.16999816894531</v>
          </cell>
          <cell r="L303">
            <v>0.3700000047683716</v>
          </cell>
          <cell r="M303">
            <v>11.8100004196167</v>
          </cell>
          <cell r="O303">
            <v>0.9599999785423279</v>
          </cell>
          <cell r="P303">
            <v>0.9599999785423279</v>
          </cell>
          <cell r="Q303">
            <v>0.029999999329447746</v>
          </cell>
          <cell r="R303">
            <v>0.38999998569488525</v>
          </cell>
          <cell r="S303">
            <v>1.4900000095367432</v>
          </cell>
          <cell r="T303">
            <v>2.7899999618530273</v>
          </cell>
          <cell r="U303">
            <v>4.179999828338623</v>
          </cell>
          <cell r="X303">
            <v>-1</v>
          </cell>
          <cell r="Y303">
            <v>2.4615384968074836</v>
          </cell>
          <cell r="Z303">
            <v>0.12616426389467494</v>
          </cell>
          <cell r="AA303">
            <v>6.96999979019165</v>
          </cell>
          <cell r="AB303">
            <v>0.10456730776980311</v>
          </cell>
          <cell r="AC303">
            <v>0.11538461621123308</v>
          </cell>
          <cell r="AD303">
            <v>0.41999217266316263</v>
          </cell>
          <cell r="AS303">
            <v>53.79999923706055</v>
          </cell>
          <cell r="AT303">
            <v>0.029999999329447746</v>
          </cell>
          <cell r="AU303">
            <v>29.139999389648438</v>
          </cell>
          <cell r="AW303">
            <v>0.4000000059604645</v>
          </cell>
          <cell r="AX303">
            <v>0</v>
          </cell>
          <cell r="AY303">
            <v>0.07999999821186066</v>
          </cell>
          <cell r="AZ303">
            <v>12.699999809265137</v>
          </cell>
          <cell r="BA303">
            <v>4.039999961853027</v>
          </cell>
          <cell r="BB303">
            <v>0.23000000417232513</v>
          </cell>
          <cell r="BE303">
            <v>62.608763960935036</v>
          </cell>
          <cell r="BF303">
            <v>36.04119690662534</v>
          </cell>
          <cell r="BG303">
            <v>1.3500391324396261</v>
          </cell>
          <cell r="BH303">
            <v>1</v>
          </cell>
          <cell r="CA303">
            <v>54.13999938964844</v>
          </cell>
          <cell r="CB303">
            <v>0.25</v>
          </cell>
          <cell r="CC303">
            <v>2.259999990463257</v>
          </cell>
          <cell r="CE303">
            <v>15.289999961853027</v>
          </cell>
          <cell r="CF303">
            <v>0.5799999833106995</v>
          </cell>
          <cell r="CG303">
            <v>26.770000457763672</v>
          </cell>
          <cell r="CH303">
            <v>0.8600000143051147</v>
          </cell>
          <cell r="CI303">
            <v>0.03999999910593033</v>
          </cell>
          <cell r="CJ303">
            <v>0.029999999329447746</v>
          </cell>
          <cell r="CM303">
            <v>75.73239900308202</v>
          </cell>
          <cell r="CN303">
            <v>74.43076445571934</v>
          </cell>
          <cell r="CO303">
            <v>1.7187287930885489</v>
          </cell>
          <cell r="CP303">
            <v>23.85050675119211</v>
          </cell>
          <cell r="CQ303">
            <v>24.709871147736386</v>
          </cell>
          <cell r="CR303">
            <v>1</v>
          </cell>
          <cell r="CS303">
            <v>45.650001525878906</v>
          </cell>
          <cell r="CT303">
            <v>2.4000000953674316</v>
          </cell>
          <cell r="CU303">
            <v>10.289999961853027</v>
          </cell>
          <cell r="CW303">
            <v>10.300000190734863</v>
          </cell>
          <cell r="CX303">
            <v>0.28999999165534973</v>
          </cell>
          <cell r="CY303">
            <v>15.470000267028809</v>
          </cell>
          <cell r="CZ303">
            <v>11.010000228881836</v>
          </cell>
          <cell r="DA303">
            <v>1.840000033378601</v>
          </cell>
          <cell r="DB303">
            <v>0.550000011920929</v>
          </cell>
          <cell r="DK303">
            <v>0.17000000178813934</v>
          </cell>
          <cell r="DL303">
            <v>16.440000534057617</v>
          </cell>
          <cell r="DM303">
            <v>0.6399999856948853</v>
          </cell>
          <cell r="DO303">
            <v>72.0199966430664</v>
          </cell>
          <cell r="DP303">
            <v>0.1899999976158142</v>
          </cell>
          <cell r="DQ303">
            <v>1.7000000476837158</v>
          </cell>
          <cell r="DR303">
            <v>0.029999999329447746</v>
          </cell>
          <cell r="DS303">
            <v>0.05000000074505806</v>
          </cell>
          <cell r="DT303">
            <v>0.07999999821186066</v>
          </cell>
          <cell r="DW303">
            <v>0.20575720317969481</v>
          </cell>
          <cell r="DX303">
            <v>0.012553942442033842</v>
          </cell>
          <cell r="DY303">
            <v>0</v>
          </cell>
          <cell r="DZ303">
            <v>1.0023659936404512</v>
          </cell>
          <cell r="EA303">
            <v>0.042173159208229116</v>
          </cell>
          <cell r="EB303">
            <v>0</v>
          </cell>
          <cell r="EC303">
            <v>1.2628502984704089</v>
          </cell>
          <cell r="ED303">
            <v>0.16293079506645586</v>
          </cell>
          <cell r="EE303">
            <v>0.009940958526311031</v>
          </cell>
          <cell r="EG303">
            <v>0.7937330298409385</v>
          </cell>
          <cell r="EH303">
            <v>0.03339521656629463</v>
          </cell>
          <cell r="EI303">
            <v>0</v>
          </cell>
          <cell r="EJ303">
            <v>0.3308674513407772</v>
          </cell>
          <cell r="EK303">
            <v>0.46286557850016125</v>
          </cell>
          <cell r="EL303">
            <v>1</v>
          </cell>
          <cell r="EM303">
            <v>0.029168759451059033</v>
          </cell>
          <cell r="EN303">
            <v>0.9708312405489409</v>
          </cell>
          <cell r="EO303">
            <v>0</v>
          </cell>
          <cell r="EP303">
            <v>0.06729368287459131</v>
          </cell>
          <cell r="EQ303">
            <v>0</v>
          </cell>
          <cell r="ER303">
            <v>0.06729368287459131</v>
          </cell>
          <cell r="ES303">
            <v>0</v>
          </cell>
          <cell r="ET303">
            <v>6.729368287459131</v>
          </cell>
          <cell r="EU303">
            <v>0.4861766735415327</v>
          </cell>
          <cell r="EW303">
            <v>1</v>
          </cell>
        </row>
        <row r="304">
          <cell r="A304">
            <v>510</v>
          </cell>
          <cell r="B304">
            <v>11045</v>
          </cell>
          <cell r="C304">
            <v>980</v>
          </cell>
          <cell r="D304">
            <v>0.98</v>
          </cell>
          <cell r="E304">
            <v>819</v>
          </cell>
          <cell r="F304" t="str">
            <v>ND</v>
          </cell>
          <cell r="G304" t="str">
            <v>Ag50Pd50 caps.</v>
          </cell>
          <cell r="H304" t="str">
            <v>Int.heated</v>
          </cell>
          <cell r="I304" t="str">
            <v>Preheated 2 h at 969 C</v>
          </cell>
          <cell r="J304">
            <v>157.39999389648438</v>
          </cell>
          <cell r="K304">
            <v>75.19999694824219</v>
          </cell>
          <cell r="L304">
            <v>0.17000000178813934</v>
          </cell>
          <cell r="M304">
            <v>10.979999542236328</v>
          </cell>
          <cell r="O304">
            <v>0.7400000095367432</v>
          </cell>
          <cell r="P304">
            <v>0.7400000095367432</v>
          </cell>
          <cell r="Q304">
            <v>0.029999999329447746</v>
          </cell>
          <cell r="R304">
            <v>0.23999999463558197</v>
          </cell>
          <cell r="S304">
            <v>1.0499999523162842</v>
          </cell>
          <cell r="T304">
            <v>2.569999933242798</v>
          </cell>
          <cell r="U304">
            <v>4.369999885559082</v>
          </cell>
          <cell r="X304">
            <v>-1</v>
          </cell>
          <cell r="Y304">
            <v>3.083333441987636</v>
          </cell>
          <cell r="Z304">
            <v>0.09562841494458092</v>
          </cell>
          <cell r="AA304">
            <v>6.93999981880188</v>
          </cell>
          <cell r="AB304">
            <v>0.07702020366647934</v>
          </cell>
          <cell r="AC304">
            <v>0.09343434672689807</v>
          </cell>
          <cell r="AD304">
            <v>0.36632152372540683</v>
          </cell>
          <cell r="AS304">
            <v>54.27000045776367</v>
          </cell>
          <cell r="AT304">
            <v>0.009999999776482582</v>
          </cell>
          <cell r="AU304">
            <v>28.649999618530273</v>
          </cell>
          <cell r="AW304">
            <v>0.550000011920929</v>
          </cell>
          <cell r="AX304">
            <v>0</v>
          </cell>
          <cell r="AY304">
            <v>0.05000000074505806</v>
          </cell>
          <cell r="AZ304">
            <v>12.3100004196167</v>
          </cell>
          <cell r="BA304">
            <v>4.090000152587891</v>
          </cell>
          <cell r="BB304">
            <v>0.30000001192092896</v>
          </cell>
          <cell r="BE304">
            <v>61.33982846522198</v>
          </cell>
          <cell r="BF304">
            <v>36.880282779966436</v>
          </cell>
          <cell r="BG304">
            <v>1.7798887548115871</v>
          </cell>
          <cell r="BH304">
            <v>1</v>
          </cell>
          <cell r="BI304">
            <v>52.77000045776367</v>
          </cell>
          <cell r="BJ304">
            <v>0.6100000143051147</v>
          </cell>
          <cell r="BK304">
            <v>4.78000020980835</v>
          </cell>
          <cell r="BM304">
            <v>7.480000019073486</v>
          </cell>
          <cell r="BN304">
            <v>0.1899999976158142</v>
          </cell>
          <cell r="BO304">
            <v>14.279999732971191</v>
          </cell>
          <cell r="BP304">
            <v>18.34000015258789</v>
          </cell>
          <cell r="BQ304">
            <v>0.44999998807907104</v>
          </cell>
          <cell r="BR304">
            <v>0.27000001072883606</v>
          </cell>
          <cell r="BU304">
            <v>77.28734864812189</v>
          </cell>
          <cell r="BV304">
            <v>45.105376695088545</v>
          </cell>
          <cell r="BW304">
            <v>41.63937890993415</v>
          </cell>
          <cell r="BX304">
            <v>13.2552443949773</v>
          </cell>
          <cell r="BY304">
            <v>34.07493384994437</v>
          </cell>
          <cell r="BZ304">
            <v>1</v>
          </cell>
          <cell r="CA304">
            <v>54.040000915527344</v>
          </cell>
          <cell r="CB304">
            <v>0.18000000715255737</v>
          </cell>
          <cell r="CC304">
            <v>1.2200000286102295</v>
          </cell>
          <cell r="CE304">
            <v>17.309999465942383</v>
          </cell>
          <cell r="CF304">
            <v>0.7200000286102295</v>
          </cell>
          <cell r="CG304">
            <v>24.190000534057617</v>
          </cell>
          <cell r="CH304">
            <v>1.850000023841858</v>
          </cell>
          <cell r="CI304">
            <v>0.05999999865889549</v>
          </cell>
          <cell r="CJ304">
            <v>0.07000000029802322</v>
          </cell>
          <cell r="CM304">
            <v>71.35392758279839</v>
          </cell>
          <cell r="CN304">
            <v>68.66073756026215</v>
          </cell>
          <cell r="CO304">
            <v>3.7744103425996993</v>
          </cell>
          <cell r="CP304">
            <v>27.564852097138154</v>
          </cell>
          <cell r="CQ304">
            <v>29.452057268438004</v>
          </cell>
          <cell r="CR304">
            <v>1</v>
          </cell>
          <cell r="CS304">
            <v>48.43000030517578</v>
          </cell>
          <cell r="CT304">
            <v>1.600000023841858</v>
          </cell>
          <cell r="CU304">
            <v>9.149999618530273</v>
          </cell>
          <cell r="CW304">
            <v>10.079999923706055</v>
          </cell>
          <cell r="CX304">
            <v>0.3799999952316284</v>
          </cell>
          <cell r="CY304">
            <v>14.65999984741211</v>
          </cell>
          <cell r="CZ304">
            <v>10.6899995803833</v>
          </cell>
          <cell r="DA304">
            <v>1.3899999856948853</v>
          </cell>
          <cell r="DB304">
            <v>0.6600000262260437</v>
          </cell>
        </row>
        <row r="305">
          <cell r="A305">
            <v>510</v>
          </cell>
          <cell r="B305">
            <v>11046</v>
          </cell>
          <cell r="C305">
            <v>490</v>
          </cell>
          <cell r="D305">
            <v>0.49</v>
          </cell>
          <cell r="E305">
            <v>813</v>
          </cell>
          <cell r="F305" t="str">
            <v>ND</v>
          </cell>
          <cell r="G305" t="str">
            <v>Ag50Pd50 caps.</v>
          </cell>
          <cell r="H305" t="str">
            <v>Int.heated</v>
          </cell>
          <cell r="I305" t="str">
            <v>Preheated 1 h at 1050 C</v>
          </cell>
          <cell r="J305">
            <v>113.80000305175781</v>
          </cell>
          <cell r="K305">
            <v>71.6500015258789</v>
          </cell>
          <cell r="L305">
            <v>0.23999999463558197</v>
          </cell>
          <cell r="M305">
            <v>14.350000381469727</v>
          </cell>
          <cell r="O305">
            <v>0.7300000190734863</v>
          </cell>
          <cell r="P305">
            <v>0.7300000190734863</v>
          </cell>
          <cell r="Q305">
            <v>0.05000000074505806</v>
          </cell>
          <cell r="R305">
            <v>0.28999999165534973</v>
          </cell>
          <cell r="S305">
            <v>2.3499999046325684</v>
          </cell>
          <cell r="T305">
            <v>2.890000104904175</v>
          </cell>
          <cell r="U305">
            <v>4.300000190734863</v>
          </cell>
          <cell r="X305">
            <v>-1</v>
          </cell>
          <cell r="Y305">
            <v>2.5172415175137464</v>
          </cell>
          <cell r="Z305">
            <v>0.16376305520292128</v>
          </cell>
          <cell r="AA305">
            <v>7.190000295639038</v>
          </cell>
          <cell r="AB305">
            <v>0.0797807523446813</v>
          </cell>
          <cell r="AC305">
            <v>0.08891595515621123</v>
          </cell>
          <cell r="AD305">
            <v>0.41455110599206346</v>
          </cell>
          <cell r="AS305">
            <v>65.16000366210938</v>
          </cell>
          <cell r="AT305">
            <v>0.05999999865889549</v>
          </cell>
          <cell r="AU305">
            <v>22.389999389648438</v>
          </cell>
          <cell r="AW305">
            <v>0.5600000023841858</v>
          </cell>
          <cell r="AX305">
            <v>0.019999999552965164</v>
          </cell>
          <cell r="AY305">
            <v>0.05000000074505806</v>
          </cell>
          <cell r="AZ305">
            <v>6.28000020980835</v>
          </cell>
          <cell r="BA305">
            <v>5.699999809265137</v>
          </cell>
          <cell r="BB305">
            <v>0.9700000286102295</v>
          </cell>
          <cell r="BE305">
            <v>35.3807820760186</v>
          </cell>
          <cell r="BF305">
            <v>58.112430550843754</v>
          </cell>
          <cell r="BG305">
            <v>6.506787373137655</v>
          </cell>
          <cell r="BH305">
            <v>1</v>
          </cell>
          <cell r="CS305">
            <v>44.72999954223633</v>
          </cell>
          <cell r="CT305">
            <v>1.9800000190734863</v>
          </cell>
          <cell r="CU305">
            <v>13.359999656677246</v>
          </cell>
          <cell r="CW305">
            <v>9.6899995803833</v>
          </cell>
          <cell r="CX305">
            <v>0.28999999165534973</v>
          </cell>
          <cell r="CY305">
            <v>14.0600004196167</v>
          </cell>
          <cell r="CZ305">
            <v>11.270000457763672</v>
          </cell>
          <cell r="DA305">
            <v>1.8300000429153442</v>
          </cell>
          <cell r="DB305">
            <v>0.5299999713897705</v>
          </cell>
        </row>
        <row r="306">
          <cell r="A306">
            <v>517</v>
          </cell>
          <cell r="B306">
            <v>11195</v>
          </cell>
          <cell r="C306">
            <v>2919</v>
          </cell>
          <cell r="D306">
            <v>2.919</v>
          </cell>
          <cell r="E306">
            <v>950</v>
          </cell>
          <cell r="F306" t="str">
            <v>-7.85</v>
          </cell>
          <cell r="G306" t="str">
            <v>Ag70Pd30 caps.</v>
          </cell>
          <cell r="H306" t="str">
            <v>Int.heat.</v>
          </cell>
          <cell r="I306" t="str">
            <v>NiO-Pd O2 sensor</v>
          </cell>
          <cell r="J306">
            <v>46</v>
          </cell>
          <cell r="K306">
            <v>56.560001373291016</v>
          </cell>
          <cell r="L306">
            <v>0.7699999809265137</v>
          </cell>
          <cell r="M306">
            <v>15.609999656677246</v>
          </cell>
          <cell r="O306">
            <v>4.360000133514404</v>
          </cell>
          <cell r="P306">
            <v>4.360000133514404</v>
          </cell>
          <cell r="Q306">
            <v>0.07000000029802322</v>
          </cell>
          <cell r="R306">
            <v>3.359999895095825</v>
          </cell>
          <cell r="S306">
            <v>5.820000171661377</v>
          </cell>
          <cell r="T306">
            <v>3.809999942779541</v>
          </cell>
          <cell r="U306">
            <v>1.8700000047683716</v>
          </cell>
          <cell r="X306">
            <v>7.059999942779541</v>
          </cell>
          <cell r="Y306">
            <v>1.2976191278690679</v>
          </cell>
          <cell r="Z306">
            <v>0.37283794360442835</v>
          </cell>
          <cell r="AA306">
            <v>5.679999947547913</v>
          </cell>
          <cell r="AB306">
            <v>0.413432833709704</v>
          </cell>
          <cell r="AC306">
            <v>0.32537314487103763</v>
          </cell>
          <cell r="AD306">
            <v>0.5787026454354804</v>
          </cell>
          <cell r="BI306">
            <v>53.400001525878906</v>
          </cell>
          <cell r="BJ306">
            <v>0.36000001430511475</v>
          </cell>
          <cell r="BK306">
            <v>1.7999999523162842</v>
          </cell>
          <cell r="BM306">
            <v>4.199999809265137</v>
          </cell>
          <cell r="BN306">
            <v>0.07999999821186066</v>
          </cell>
          <cell r="BO306">
            <v>17.600000381469727</v>
          </cell>
          <cell r="BP306">
            <v>20.829999923706055</v>
          </cell>
          <cell r="BQ306">
            <v>0.3400000035762787</v>
          </cell>
          <cell r="BR306">
            <v>0.019999999552965164</v>
          </cell>
          <cell r="CA306">
            <v>57.619998931884766</v>
          </cell>
          <cell r="CB306">
            <v>0.10999999940395355</v>
          </cell>
          <cell r="CC306">
            <v>0.6700000166893005</v>
          </cell>
          <cell r="CE306">
            <v>5.820000171661377</v>
          </cell>
          <cell r="CF306">
            <v>0.10000000149011612</v>
          </cell>
          <cell r="CG306">
            <v>33.63999938964844</v>
          </cell>
          <cell r="CH306">
            <v>1.2400000095367432</v>
          </cell>
          <cell r="CI306">
            <v>0.029999999329447746</v>
          </cell>
          <cell r="CJ306">
            <v>0</v>
          </cell>
          <cell r="CM306">
            <v>91.15248037279667</v>
          </cell>
          <cell r="CN306">
            <v>89.00295092405135</v>
          </cell>
          <cell r="CO306">
            <v>2.3581689055022426</v>
          </cell>
          <cell r="CP306">
            <v>8.63888017044641</v>
          </cell>
          <cell r="CQ306">
            <v>9.81796462319753</v>
          </cell>
          <cell r="CR306">
            <v>1</v>
          </cell>
          <cell r="CS306">
            <v>44.90999984741211</v>
          </cell>
          <cell r="CT306">
            <v>2.180000066757202</v>
          </cell>
          <cell r="CU306">
            <v>9.930000305175781</v>
          </cell>
          <cell r="CW306">
            <v>7.849999904632568</v>
          </cell>
          <cell r="CX306">
            <v>0.07000000029802322</v>
          </cell>
          <cell r="CY306">
            <v>16.959999084472656</v>
          </cell>
          <cell r="CZ306">
            <v>11.0600004196167</v>
          </cell>
          <cell r="DA306">
            <v>2.180000066757202</v>
          </cell>
          <cell r="DB306">
            <v>0.47999998927116394</v>
          </cell>
          <cell r="GX306">
            <v>100</v>
          </cell>
        </row>
        <row r="307">
          <cell r="A307">
            <v>517</v>
          </cell>
          <cell r="B307">
            <v>11196</v>
          </cell>
          <cell r="C307">
            <v>2054</v>
          </cell>
          <cell r="D307">
            <v>2.054</v>
          </cell>
          <cell r="E307">
            <v>950</v>
          </cell>
          <cell r="F307" t="str">
            <v>ND</v>
          </cell>
          <cell r="G307" t="str">
            <v>Ag70Pd30 caps.</v>
          </cell>
          <cell r="H307" t="str">
            <v>Int.heat.</v>
          </cell>
          <cell r="J307">
            <v>48</v>
          </cell>
          <cell r="K307">
            <v>58.7400016784668</v>
          </cell>
          <cell r="L307">
            <v>0.6000000238418579</v>
          </cell>
          <cell r="M307">
            <v>15.979999542236328</v>
          </cell>
          <cell r="O307">
            <v>3.6700000762939453</v>
          </cell>
          <cell r="P307">
            <v>3.6700000762939453</v>
          </cell>
          <cell r="Q307">
            <v>0.05999999865889549</v>
          </cell>
          <cell r="R307">
            <v>2.2200000286102295</v>
          </cell>
          <cell r="S307">
            <v>4.460000038146973</v>
          </cell>
          <cell r="T307">
            <v>4.039999961853027</v>
          </cell>
          <cell r="U307">
            <v>2.0399999618530273</v>
          </cell>
          <cell r="X307">
            <v>5.739999771118164</v>
          </cell>
          <cell r="Y307">
            <v>1.6531531662147991</v>
          </cell>
          <cell r="Z307">
            <v>0.2790988839742367</v>
          </cell>
          <cell r="AA307">
            <v>6.079999923706055</v>
          </cell>
          <cell r="AB307">
            <v>0.3387635803730241</v>
          </cell>
          <cell r="AC307">
            <v>0.30659983855656253</v>
          </cell>
          <cell r="AD307">
            <v>0.5188152516324918</v>
          </cell>
          <cell r="BI307">
            <v>54.20000076293945</v>
          </cell>
          <cell r="BJ307">
            <v>0.4099999964237213</v>
          </cell>
          <cell r="BK307">
            <v>1.5099999904632568</v>
          </cell>
          <cell r="BM307">
            <v>5</v>
          </cell>
          <cell r="BN307">
            <v>0.11999999731779099</v>
          </cell>
          <cell r="BO307">
            <v>17.760000228881836</v>
          </cell>
          <cell r="BP307">
            <v>20.110000610351562</v>
          </cell>
          <cell r="BQ307">
            <v>0.23000000417232513</v>
          </cell>
          <cell r="BR307">
            <v>0</v>
          </cell>
          <cell r="CA307">
            <v>56.31999969482422</v>
          </cell>
          <cell r="CB307">
            <v>0.18000000715255737</v>
          </cell>
          <cell r="CC307">
            <v>2.190000057220459</v>
          </cell>
          <cell r="CE307">
            <v>6.510000228881836</v>
          </cell>
          <cell r="CF307">
            <v>0.10999999940395355</v>
          </cell>
          <cell r="CG307">
            <v>32.2599983215332</v>
          </cell>
          <cell r="CH307">
            <v>1.5399999618530273</v>
          </cell>
          <cell r="CI307">
            <v>0.07000000029802322</v>
          </cell>
          <cell r="CJ307">
            <v>0.009999999776482582</v>
          </cell>
          <cell r="CM307">
            <v>89.829934035446</v>
          </cell>
          <cell r="CN307">
            <v>87.14385365398701</v>
          </cell>
          <cell r="CO307">
            <v>2.9901840742742722</v>
          </cell>
          <cell r="CP307">
            <v>9.865962271738722</v>
          </cell>
          <cell r="CQ307">
            <v>11.361054308875858</v>
          </cell>
          <cell r="CR307">
            <v>1</v>
          </cell>
          <cell r="CS307">
            <v>42.72999954223633</v>
          </cell>
          <cell r="CT307">
            <v>2.6700000762939453</v>
          </cell>
          <cell r="CU307">
            <v>11.739999771118164</v>
          </cell>
          <cell r="CW307">
            <v>8.569999694824219</v>
          </cell>
          <cell r="CX307">
            <v>0.10000000149011612</v>
          </cell>
          <cell r="CY307">
            <v>16.229999542236328</v>
          </cell>
          <cell r="CZ307">
            <v>11.029999732971191</v>
          </cell>
          <cell r="DA307">
            <v>2.3499999046325684</v>
          </cell>
          <cell r="DB307">
            <v>0.5</v>
          </cell>
          <cell r="GX307">
            <v>100</v>
          </cell>
        </row>
        <row r="308">
          <cell r="A308">
            <v>517</v>
          </cell>
          <cell r="B308">
            <v>11197</v>
          </cell>
          <cell r="C308">
            <v>1564</v>
          </cell>
          <cell r="D308">
            <v>1.564</v>
          </cell>
          <cell r="E308">
            <v>950</v>
          </cell>
          <cell r="F308" t="str">
            <v>ND</v>
          </cell>
          <cell r="G308" t="str">
            <v>Ag70Pd30 caps.</v>
          </cell>
          <cell r="H308" t="str">
            <v>Int.heat.</v>
          </cell>
          <cell r="J308">
            <v>66</v>
          </cell>
          <cell r="K308">
            <v>58.04999923706055</v>
          </cell>
          <cell r="L308">
            <v>0.7400000095367432</v>
          </cell>
          <cell r="M308">
            <v>16.260000228881836</v>
          </cell>
          <cell r="O308">
            <v>3.7699999809265137</v>
          </cell>
          <cell r="P308">
            <v>3.7699999809265137</v>
          </cell>
          <cell r="Q308">
            <v>0.10000000149011612</v>
          </cell>
          <cell r="R308">
            <v>2.240000009536743</v>
          </cell>
          <cell r="S308">
            <v>4.659999847412109</v>
          </cell>
          <cell r="T308">
            <v>4.059999942779541</v>
          </cell>
          <cell r="U308">
            <v>2.0399999618530273</v>
          </cell>
          <cell r="X308">
            <v>4.920000076293945</v>
          </cell>
          <cell r="Y308">
            <v>1.6830356986052832</v>
          </cell>
          <cell r="Z308">
            <v>0.2865928525102221</v>
          </cell>
          <cell r="AA308">
            <v>6.099999904632568</v>
          </cell>
          <cell r="AB308">
            <v>0.34062758346269656</v>
          </cell>
          <cell r="AC308">
            <v>0.3113129656139177</v>
          </cell>
          <cell r="AD308">
            <v>0.5143415423159018</v>
          </cell>
          <cell r="AE308">
            <v>39.45000076293945</v>
          </cell>
          <cell r="AF308">
            <v>0.07000000029802322</v>
          </cell>
          <cell r="AG308">
            <v>0.17000000178813934</v>
          </cell>
          <cell r="AH308">
            <v>17.25</v>
          </cell>
          <cell r="AI308">
            <v>0.28999999165534973</v>
          </cell>
          <cell r="AJ308">
            <v>41.5</v>
          </cell>
          <cell r="AK308">
            <v>0.2800000011920929</v>
          </cell>
          <cell r="AL308">
            <v>0.03999999910593033</v>
          </cell>
          <cell r="AM308">
            <v>0.009999999776482582</v>
          </cell>
          <cell r="AP308">
            <v>81.08990113873007</v>
          </cell>
          <cell r="AQ308">
            <v>80.51402576492607</v>
          </cell>
          <cell r="AR308">
            <v>1</v>
          </cell>
          <cell r="BI308">
            <v>53.939998626708984</v>
          </cell>
          <cell r="BJ308">
            <v>0.3400000035762787</v>
          </cell>
          <cell r="BK308">
            <v>1.7100000381469727</v>
          </cell>
          <cell r="BM308">
            <v>4.769999980926514</v>
          </cell>
          <cell r="BN308">
            <v>0.10000000149011612</v>
          </cell>
          <cell r="BO308">
            <v>17.850000381469727</v>
          </cell>
          <cell r="BP308">
            <v>19.780000686645508</v>
          </cell>
          <cell r="BQ308">
            <v>0.30000001192092896</v>
          </cell>
          <cell r="BR308">
            <v>0.009999999776482582</v>
          </cell>
          <cell r="CA308">
            <v>57.04999923706055</v>
          </cell>
          <cell r="CB308">
            <v>0.11999999731779099</v>
          </cell>
          <cell r="CC308">
            <v>0.9300000071525574</v>
          </cell>
          <cell r="CE308">
            <v>6.119999885559082</v>
          </cell>
          <cell r="CF308">
            <v>0.12999999523162842</v>
          </cell>
          <cell r="CG308">
            <v>32.810001373291016</v>
          </cell>
          <cell r="CH308">
            <v>1.5800000429153442</v>
          </cell>
          <cell r="CI308">
            <v>0.029999999329447746</v>
          </cell>
          <cell r="CJ308">
            <v>0</v>
          </cell>
          <cell r="CM308">
            <v>90.52656987696795</v>
          </cell>
          <cell r="CN308">
            <v>87.77609326929823</v>
          </cell>
          <cell r="CO308">
            <v>3.0383086550256087</v>
          </cell>
          <cell r="CP308">
            <v>9.185598075676163</v>
          </cell>
          <cell r="CQ308">
            <v>10.704752403188968</v>
          </cell>
          <cell r="CR308">
            <v>1</v>
          </cell>
          <cell r="CS308">
            <v>43.2400016784668</v>
          </cell>
          <cell r="CT308">
            <v>2.5899999141693115</v>
          </cell>
          <cell r="CU308">
            <v>10.859999656677246</v>
          </cell>
          <cell r="CW308">
            <v>8.619999885559082</v>
          </cell>
          <cell r="CX308">
            <v>0.07999999821186066</v>
          </cell>
          <cell r="CY308">
            <v>15.829999923706055</v>
          </cell>
          <cell r="CZ308">
            <v>11.479999542236328</v>
          </cell>
          <cell r="DA308">
            <v>2.2200000286102295</v>
          </cell>
          <cell r="DB308">
            <v>0.4699999988079071</v>
          </cell>
          <cell r="EX308">
            <v>7.340000152587891</v>
          </cell>
          <cell r="EY308">
            <v>6.75</v>
          </cell>
          <cell r="EZ308">
            <v>5.710000038146973</v>
          </cell>
          <cell r="FB308">
            <v>65.02999877929688</v>
          </cell>
          <cell r="FC308">
            <v>0.20000000298023224</v>
          </cell>
          <cell r="FD308">
            <v>6.980000019073486</v>
          </cell>
          <cell r="FE308">
            <v>2.0799999237060547</v>
          </cell>
          <cell r="FF308">
            <v>0.5799999833106995</v>
          </cell>
          <cell r="FG308">
            <v>0.10000000149011612</v>
          </cell>
          <cell r="GK308">
            <v>1</v>
          </cell>
          <cell r="GX308">
            <v>100</v>
          </cell>
        </row>
        <row r="309">
          <cell r="A309">
            <v>517</v>
          </cell>
          <cell r="B309">
            <v>11198</v>
          </cell>
          <cell r="C309">
            <v>2517</v>
          </cell>
          <cell r="D309">
            <v>2.517</v>
          </cell>
          <cell r="E309">
            <v>950</v>
          </cell>
          <cell r="F309" t="str">
            <v>-7.48</v>
          </cell>
          <cell r="G309" t="str">
            <v>Ag70Pd30 caps.</v>
          </cell>
          <cell r="H309" t="str">
            <v>Int.heat.</v>
          </cell>
          <cell r="I309" t="str">
            <v>NiO-Pd O2 sensor</v>
          </cell>
          <cell r="J309">
            <v>48</v>
          </cell>
          <cell r="K309">
            <v>57.06999969482422</v>
          </cell>
          <cell r="L309">
            <v>0.7599999904632568</v>
          </cell>
          <cell r="M309">
            <v>15.739999771118164</v>
          </cell>
          <cell r="O309">
            <v>3.7200000286102295</v>
          </cell>
          <cell r="P309">
            <v>3.7200000286102295</v>
          </cell>
          <cell r="Q309">
            <v>0.07999999821186066</v>
          </cell>
          <cell r="R309">
            <v>2.380000114440918</v>
          </cell>
          <cell r="S309">
            <v>4.639999866485596</v>
          </cell>
          <cell r="T309">
            <v>3.700000047683716</v>
          </cell>
          <cell r="U309">
            <v>1.9900000095367432</v>
          </cell>
          <cell r="X309">
            <v>6.460000038146973</v>
          </cell>
          <cell r="Y309">
            <v>1.563025146947982</v>
          </cell>
          <cell r="Z309">
            <v>0.29479033887914546</v>
          </cell>
          <cell r="AA309">
            <v>5.690000057220459</v>
          </cell>
          <cell r="AB309">
            <v>0.3596268071860046</v>
          </cell>
          <cell r="AC309">
            <v>0.3155216255657512</v>
          </cell>
          <cell r="AD309">
            <v>0.5327923349889938</v>
          </cell>
          <cell r="BI309">
            <v>53.540000915527344</v>
          </cell>
          <cell r="BJ309">
            <v>0.3799999952316284</v>
          </cell>
          <cell r="BK309">
            <v>1.9600000381469727</v>
          </cell>
          <cell r="BM309">
            <v>4.619999885559082</v>
          </cell>
          <cell r="BN309">
            <v>0.10999999940395355</v>
          </cell>
          <cell r="BO309">
            <v>17.059999465942383</v>
          </cell>
          <cell r="BP309">
            <v>20.389999389648438</v>
          </cell>
          <cell r="BQ309">
            <v>0.30000001192092896</v>
          </cell>
          <cell r="BR309">
            <v>0.009999999776482582</v>
          </cell>
          <cell r="CA309">
            <v>57.130001068115234</v>
          </cell>
          <cell r="CB309">
            <v>0.09000000357627869</v>
          </cell>
          <cell r="CC309">
            <v>0.9700000286102295</v>
          </cell>
          <cell r="CE309">
            <v>6.099999904632568</v>
          </cell>
          <cell r="CF309">
            <v>0.14000000059604645</v>
          </cell>
          <cell r="CG309">
            <v>33.060001373291016</v>
          </cell>
          <cell r="CH309">
            <v>1.2100000381469727</v>
          </cell>
          <cell r="CI309">
            <v>0.019999999552965164</v>
          </cell>
          <cell r="CJ309">
            <v>0.009999999776482582</v>
          </cell>
          <cell r="CM309">
            <v>90.61933048557103</v>
          </cell>
          <cell r="CN309">
            <v>88.50926044604692</v>
          </cell>
          <cell r="CO309">
            <v>2.3284988183178856</v>
          </cell>
          <cell r="CP309">
            <v>9.162240735635185</v>
          </cell>
          <cell r="CQ309">
            <v>10.326490144794128</v>
          </cell>
          <cell r="CR309">
            <v>1</v>
          </cell>
          <cell r="CS309">
            <v>42.90999984741211</v>
          </cell>
          <cell r="CT309">
            <v>2.3399999141693115</v>
          </cell>
          <cell r="CU309">
            <v>10.920000076293945</v>
          </cell>
          <cell r="CW309">
            <v>8.390000343322754</v>
          </cell>
          <cell r="CX309">
            <v>0.10999999940395355</v>
          </cell>
          <cell r="CY309">
            <v>16.510000228881836</v>
          </cell>
          <cell r="CZ309">
            <v>11.0600004196167</v>
          </cell>
          <cell r="DA309">
            <v>2.2699999809265137</v>
          </cell>
          <cell r="DB309">
            <v>0.5199999809265137</v>
          </cell>
          <cell r="GX309">
            <v>100</v>
          </cell>
        </row>
        <row r="310">
          <cell r="A310">
            <v>517</v>
          </cell>
          <cell r="B310">
            <v>11205</v>
          </cell>
          <cell r="C310">
            <v>1450</v>
          </cell>
          <cell r="D310">
            <v>1.45</v>
          </cell>
          <cell r="E310">
            <v>950</v>
          </cell>
          <cell r="F310" t="str">
            <v>-10.98</v>
          </cell>
          <cell r="G310" t="str">
            <v>Ag70Pd30 caps.</v>
          </cell>
          <cell r="H310" t="str">
            <v>Int.heat.</v>
          </cell>
          <cell r="I310" t="str">
            <v>NiO-Pd O2 sensor</v>
          </cell>
          <cell r="J310">
            <v>44</v>
          </cell>
          <cell r="K310">
            <v>59.88999938964844</v>
          </cell>
          <cell r="L310">
            <v>0.6700000166893005</v>
          </cell>
          <cell r="M310">
            <v>15.960000038146973</v>
          </cell>
          <cell r="O310">
            <v>2.9200000762939453</v>
          </cell>
          <cell r="P310">
            <v>2.9200000762939453</v>
          </cell>
          <cell r="Q310">
            <v>0.03999999910593033</v>
          </cell>
          <cell r="R310">
            <v>1.6699999570846558</v>
          </cell>
          <cell r="S310">
            <v>4.059999942779541</v>
          </cell>
          <cell r="T310">
            <v>3.809999942779541</v>
          </cell>
          <cell r="U310">
            <v>2.0399999618530273</v>
          </cell>
          <cell r="X310">
            <v>-1</v>
          </cell>
          <cell r="Y310">
            <v>1.748503084629675</v>
          </cell>
          <cell r="Z310">
            <v>0.2543859607190155</v>
          </cell>
          <cell r="AA310">
            <v>5.849999904632568</v>
          </cell>
          <cell r="AB310">
            <v>0.29980843044218414</v>
          </cell>
          <cell r="AC310">
            <v>0.27969349555860323</v>
          </cell>
          <cell r="AD310">
            <v>0.5048051004948807</v>
          </cell>
          <cell r="BI310">
            <v>54.38999938964844</v>
          </cell>
          <cell r="BJ310">
            <v>0.36000001430511475</v>
          </cell>
          <cell r="BK310">
            <v>1.3300000429153442</v>
          </cell>
          <cell r="BM310">
            <v>4.03000020980835</v>
          </cell>
          <cell r="BN310">
            <v>0.10000000149011612</v>
          </cell>
          <cell r="BO310">
            <v>18.809999465942383</v>
          </cell>
          <cell r="BP310">
            <v>20.93000030517578</v>
          </cell>
          <cell r="BQ310">
            <v>0.2800000011920929</v>
          </cell>
          <cell r="BR310">
            <v>0</v>
          </cell>
          <cell r="CA310">
            <v>57.43000030517578</v>
          </cell>
          <cell r="CB310">
            <v>0.10999999940395355</v>
          </cell>
          <cell r="CC310">
            <v>0.7099999785423279</v>
          </cell>
          <cell r="CE310">
            <v>6.579999923706055</v>
          </cell>
          <cell r="CF310">
            <v>0.15000000596046448</v>
          </cell>
          <cell r="CG310">
            <v>33.31999969482422</v>
          </cell>
          <cell r="CH310">
            <v>1.690000057220459</v>
          </cell>
          <cell r="CI310">
            <v>0.03999999910593033</v>
          </cell>
          <cell r="CJ310">
            <v>0</v>
          </cell>
          <cell r="CM310">
            <v>90.02588595844382</v>
          </cell>
          <cell r="CN310">
            <v>87.16502859854707</v>
          </cell>
          <cell r="CO310">
            <v>3.1778163907404675</v>
          </cell>
          <cell r="CP310">
            <v>9.65715501071246</v>
          </cell>
          <cell r="CQ310">
            <v>11.246063206082693</v>
          </cell>
          <cell r="CR310">
            <v>1</v>
          </cell>
          <cell r="CS310">
            <v>43.97999954223633</v>
          </cell>
          <cell r="CT310">
            <v>2.200000047683716</v>
          </cell>
          <cell r="CU310">
            <v>10.949999809265137</v>
          </cell>
          <cell r="CW310">
            <v>43.97999954223633</v>
          </cell>
          <cell r="CX310">
            <v>2.200000047683716</v>
          </cell>
          <cell r="CY310">
            <v>10.949999809265137</v>
          </cell>
          <cell r="CZ310">
            <v>43.97999954223633</v>
          </cell>
          <cell r="DA310">
            <v>2.200000047683716</v>
          </cell>
          <cell r="DB310">
            <v>10.949999809265137</v>
          </cell>
          <cell r="EX310">
            <v>0.11999999731779099</v>
          </cell>
          <cell r="EY310">
            <v>2.869999885559082</v>
          </cell>
          <cell r="EZ310">
            <v>4.110000133514404</v>
          </cell>
          <cell r="FB310">
            <v>85.37000274658203</v>
          </cell>
          <cell r="FC310">
            <v>0.2800000011920929</v>
          </cell>
          <cell r="FD310">
            <v>5.400000095367432</v>
          </cell>
          <cell r="FE310">
            <v>0.05000000074505806</v>
          </cell>
          <cell r="FF310">
            <v>0.029999999329447746</v>
          </cell>
          <cell r="FG310">
            <v>0.019999999552965164</v>
          </cell>
          <cell r="GK310">
            <v>1</v>
          </cell>
          <cell r="GX310">
            <v>100</v>
          </cell>
        </row>
        <row r="311">
          <cell r="A311">
            <v>525</v>
          </cell>
          <cell r="B311">
            <v>11315</v>
          </cell>
          <cell r="C311">
            <v>10000</v>
          </cell>
          <cell r="D311">
            <v>10</v>
          </cell>
          <cell r="E311">
            <v>1000</v>
          </cell>
          <cell r="F311" t="str">
            <v>-9.5</v>
          </cell>
          <cell r="H311" t="str">
            <v>PC</v>
          </cell>
          <cell r="I311" t="str">
            <v>Organic sensor: fH2=20 bar</v>
          </cell>
          <cell r="J311">
            <v>288</v>
          </cell>
          <cell r="K311">
            <v>54.58000183105469</v>
          </cell>
          <cell r="L311">
            <v>0.949999988079071</v>
          </cell>
          <cell r="M311">
            <v>18.020000457763672</v>
          </cell>
          <cell r="O311">
            <v>7.119999885559082</v>
          </cell>
          <cell r="P311">
            <v>7.119999885559082</v>
          </cell>
          <cell r="Q311">
            <v>0.09000000357627869</v>
          </cell>
          <cell r="R311">
            <v>1.7400000095367432</v>
          </cell>
          <cell r="S311">
            <v>5.659999847412109</v>
          </cell>
          <cell r="T311">
            <v>3.7699999809265137</v>
          </cell>
          <cell r="U311">
            <v>1.8700000047683716</v>
          </cell>
          <cell r="X311">
            <v>-1</v>
          </cell>
          <cell r="Y311">
            <v>4.091953934790326</v>
          </cell>
          <cell r="Z311">
            <v>0.31409543305386406</v>
          </cell>
          <cell r="AA311">
            <v>5.639999985694885</v>
          </cell>
          <cell r="AB311">
            <v>0.3655172410958162</v>
          </cell>
          <cell r="AC311">
            <v>0.49103447890310026</v>
          </cell>
          <cell r="AD311">
            <v>0.30342488384728233</v>
          </cell>
          <cell r="AS311">
            <v>52.209999084472656</v>
          </cell>
          <cell r="AU311">
            <v>30.709999084472656</v>
          </cell>
          <cell r="AV311">
            <v>0.5199999809265137</v>
          </cell>
          <cell r="AZ311">
            <v>13.5600004196167</v>
          </cell>
          <cell r="BA311">
            <v>3.7200000286102295</v>
          </cell>
          <cell r="BB311">
            <v>0.1599999964237213</v>
          </cell>
          <cell r="BE311">
            <v>66.20357791084008</v>
          </cell>
          <cell r="BF311">
            <v>32.86632383555663</v>
          </cell>
          <cell r="BG311">
            <v>0.9300982536032905</v>
          </cell>
          <cell r="BH311">
            <v>1</v>
          </cell>
          <cell r="BI311">
            <v>48.7400016784668</v>
          </cell>
          <cell r="BJ311">
            <v>0.949999988079071</v>
          </cell>
          <cell r="BK311">
            <v>7.820000171661377</v>
          </cell>
          <cell r="BL311">
            <v>0.5</v>
          </cell>
          <cell r="BM311">
            <v>11.1899995803833</v>
          </cell>
          <cell r="BN311">
            <v>0.1899999976158142</v>
          </cell>
          <cell r="BO311">
            <v>10.529999732971191</v>
          </cell>
          <cell r="BP311">
            <v>19.489999771118164</v>
          </cell>
          <cell r="BQ311">
            <v>0.8100000023841858</v>
          </cell>
          <cell r="BR311">
            <v>0.009999999776482582</v>
          </cell>
          <cell r="BU311">
            <v>62.64901911355712</v>
          </cell>
          <cell r="BV311">
            <v>34.16919545897738</v>
          </cell>
          <cell r="BW311">
            <v>45.459328904986414</v>
          </cell>
          <cell r="BX311">
            <v>20.371475636036205</v>
          </cell>
          <cell r="BY311">
            <v>43.10114008852941</v>
          </cell>
          <cell r="BZ311">
            <v>1</v>
          </cell>
          <cell r="CS311">
            <v>40.5</v>
          </cell>
          <cell r="CT311">
            <v>3.109999895095825</v>
          </cell>
          <cell r="CU311">
            <v>14.489999771118164</v>
          </cell>
          <cell r="CV311">
            <v>3.549999952316284</v>
          </cell>
          <cell r="CW311">
            <v>11.460000038146973</v>
          </cell>
          <cell r="CX311">
            <v>0.10999999940395355</v>
          </cell>
          <cell r="CY311">
            <v>10.319999694824219</v>
          </cell>
          <cell r="CZ311">
            <v>10.899999618530273</v>
          </cell>
          <cell r="DA311">
            <v>2.700000047683716</v>
          </cell>
          <cell r="DB311">
            <v>0.6499999761581421</v>
          </cell>
          <cell r="DE311">
            <v>2.0199999809265137</v>
          </cell>
          <cell r="GL311">
            <v>39.650001525878906</v>
          </cell>
          <cell r="GM311">
            <v>0.6200000047683716</v>
          </cell>
          <cell r="GN311">
            <v>21.25</v>
          </cell>
          <cell r="GO311">
            <v>21.389999389648438</v>
          </cell>
          <cell r="GP311">
            <v>0.5899999737739563</v>
          </cell>
          <cell r="GQ311">
            <v>7.829999923706055</v>
          </cell>
          <cell r="GR311">
            <v>8.729999542236328</v>
          </cell>
          <cell r="GS311">
            <v>0.03999999910593033</v>
          </cell>
          <cell r="GT311">
            <v>0.03999999910593033</v>
          </cell>
          <cell r="GW311">
            <v>1</v>
          </cell>
        </row>
        <row r="312">
          <cell r="A312">
            <v>525</v>
          </cell>
          <cell r="B312">
            <v>11322</v>
          </cell>
          <cell r="C312">
            <v>10000</v>
          </cell>
          <cell r="D312">
            <v>10</v>
          </cell>
          <cell r="E312">
            <v>1000</v>
          </cell>
          <cell r="F312" t="str">
            <v>-13.5</v>
          </cell>
          <cell r="H312" t="str">
            <v>PC</v>
          </cell>
          <cell r="I312" t="str">
            <v>Organic sensor: fH2=2050 bar</v>
          </cell>
          <cell r="J312">
            <v>360</v>
          </cell>
          <cell r="K312">
            <v>54.65999984741211</v>
          </cell>
          <cell r="L312">
            <v>0.6499999761581421</v>
          </cell>
          <cell r="M312">
            <v>18.3700008392334</v>
          </cell>
          <cell r="O312">
            <v>5.590000152587891</v>
          </cell>
          <cell r="P312">
            <v>5.590000152587891</v>
          </cell>
          <cell r="Q312">
            <v>0.12999999523162842</v>
          </cell>
          <cell r="R312">
            <v>1.6200000047683716</v>
          </cell>
          <cell r="S312">
            <v>5.380000114440918</v>
          </cell>
          <cell r="T312">
            <v>4.090000152587891</v>
          </cell>
          <cell r="U312">
            <v>1.5499999523162842</v>
          </cell>
          <cell r="X312">
            <v>-1</v>
          </cell>
          <cell r="Y312">
            <v>3.4506173679839907</v>
          </cell>
          <cell r="Z312">
            <v>0.29286880068892973</v>
          </cell>
          <cell r="AA312">
            <v>5.640000104904175</v>
          </cell>
          <cell r="AB312">
            <v>0.34357976583306904</v>
          </cell>
          <cell r="AC312">
            <v>0.43501945824898813</v>
          </cell>
          <cell r="AD312">
            <v>0.3406111028940538</v>
          </cell>
          <cell r="AS312">
            <v>51.810001373291016</v>
          </cell>
          <cell r="AU312">
            <v>30.540000915527344</v>
          </cell>
          <cell r="AV312">
            <v>0.36000001430511475</v>
          </cell>
          <cell r="AZ312">
            <v>13.239999771118164</v>
          </cell>
          <cell r="BA312">
            <v>3.9000000953674316</v>
          </cell>
          <cell r="BB312">
            <v>0.17000000178813934</v>
          </cell>
          <cell r="BE312">
            <v>64.58563487663677</v>
          </cell>
          <cell r="BF312">
            <v>34.42698591190731</v>
          </cell>
          <cell r="BG312">
            <v>0.9873792114559166</v>
          </cell>
          <cell r="BH312">
            <v>1</v>
          </cell>
          <cell r="BI312">
            <v>48.70000076293945</v>
          </cell>
          <cell r="BJ312">
            <v>0.9200000166893005</v>
          </cell>
          <cell r="BK312">
            <v>6.789999961853027</v>
          </cell>
          <cell r="BL312">
            <v>1.75</v>
          </cell>
          <cell r="BM312">
            <v>9.199999809265137</v>
          </cell>
          <cell r="BN312">
            <v>0.20999999344348907</v>
          </cell>
          <cell r="BO312">
            <v>12.130000114440918</v>
          </cell>
          <cell r="BP312">
            <v>19.219999313354492</v>
          </cell>
          <cell r="BQ312">
            <v>0.699999988079071</v>
          </cell>
          <cell r="BR312">
            <v>0.05999999865889549</v>
          </cell>
          <cell r="BU312">
            <v>70.15017459039213</v>
          </cell>
          <cell r="BV312">
            <v>38.99480668944847</v>
          </cell>
          <cell r="BW312">
            <v>44.4123882554253</v>
          </cell>
          <cell r="BX312">
            <v>16.592805055126224</v>
          </cell>
          <cell r="BY312">
            <v>38.79899918283887</v>
          </cell>
          <cell r="BZ312">
            <v>1</v>
          </cell>
          <cell r="CS312">
            <v>40.5099983215332</v>
          </cell>
          <cell r="CT312">
            <v>2.950000047683716</v>
          </cell>
          <cell r="CU312">
            <v>15.5600004196167</v>
          </cell>
          <cell r="CV312">
            <v>5.440000057220459</v>
          </cell>
          <cell r="CW312">
            <v>7.739999771118164</v>
          </cell>
          <cell r="CX312">
            <v>0.15000000596046448</v>
          </cell>
          <cell r="CY312">
            <v>11.510000228881836</v>
          </cell>
          <cell r="CZ312">
            <v>10.760000228881836</v>
          </cell>
          <cell r="DA312">
            <v>2.549999952316284</v>
          </cell>
          <cell r="DB312">
            <v>0.7099999785423279</v>
          </cell>
          <cell r="DE312">
            <v>2.049999952316284</v>
          </cell>
          <cell r="GL312">
            <v>38.79999923706055</v>
          </cell>
          <cell r="GM312">
            <v>0.5400000214576721</v>
          </cell>
          <cell r="GN312">
            <v>21.809999465942383</v>
          </cell>
          <cell r="GO312">
            <v>21.3799991607666</v>
          </cell>
          <cell r="GP312">
            <v>0.6600000262260437</v>
          </cell>
          <cell r="GQ312">
            <v>8.220000267028809</v>
          </cell>
          <cell r="GR312">
            <v>8.779999732971191</v>
          </cell>
          <cell r="GS312">
            <v>0.019999999552965164</v>
          </cell>
          <cell r="GT312">
            <v>0.009999999776482582</v>
          </cell>
          <cell r="GW312">
            <v>1</v>
          </cell>
        </row>
        <row r="313">
          <cell r="A313">
            <v>525</v>
          </cell>
          <cell r="B313">
            <v>11323</v>
          </cell>
          <cell r="C313">
            <v>10000</v>
          </cell>
          <cell r="D313">
            <v>10</v>
          </cell>
          <cell r="E313">
            <v>1000</v>
          </cell>
          <cell r="F313" t="str">
            <v>-13.6</v>
          </cell>
          <cell r="H313" t="str">
            <v>PC</v>
          </cell>
          <cell r="I313" t="str">
            <v>Organic sensor: fH2=2300 bar</v>
          </cell>
          <cell r="J313">
            <v>216</v>
          </cell>
          <cell r="K313">
            <v>55.38999938964844</v>
          </cell>
          <cell r="L313">
            <v>0.7300000190734863</v>
          </cell>
          <cell r="M313">
            <v>18.440000534057617</v>
          </cell>
          <cell r="O313">
            <v>5.510000228881836</v>
          </cell>
          <cell r="P313">
            <v>5.510000228881836</v>
          </cell>
          <cell r="Q313">
            <v>0.07999999821186066</v>
          </cell>
          <cell r="R313">
            <v>1.600000023841858</v>
          </cell>
          <cell r="S313">
            <v>5.460000038146973</v>
          </cell>
          <cell r="T313">
            <v>3.9600000381469727</v>
          </cell>
          <cell r="U313">
            <v>1.5499999523162842</v>
          </cell>
          <cell r="X313">
            <v>-1</v>
          </cell>
          <cell r="Y313">
            <v>3.4437500917352724</v>
          </cell>
          <cell r="Z313">
            <v>0.29609543817868483</v>
          </cell>
          <cell r="AA313">
            <v>5.509999990463257</v>
          </cell>
          <cell r="AB313">
            <v>0.3450871675405769</v>
          </cell>
          <cell r="AC313">
            <v>0.4366085675676965</v>
          </cell>
          <cell r="AD313">
            <v>0.34105867028682496</v>
          </cell>
          <cell r="AS313">
            <v>53.70000076293945</v>
          </cell>
          <cell r="AU313">
            <v>29.3700008392334</v>
          </cell>
          <cell r="AV313">
            <v>0.6200000047683716</v>
          </cell>
          <cell r="AZ313">
            <v>12.300000190734863</v>
          </cell>
          <cell r="BA313">
            <v>4.460000038146973</v>
          </cell>
          <cell r="BB313">
            <v>0.23000000417232513</v>
          </cell>
          <cell r="BE313">
            <v>59.5793445205088</v>
          </cell>
          <cell r="BF313">
            <v>39.09416070209796</v>
          </cell>
          <cell r="BG313">
            <v>1.3264947773932434</v>
          </cell>
          <cell r="BH313">
            <v>1</v>
          </cell>
          <cell r="BI313">
            <v>49.70000076293945</v>
          </cell>
          <cell r="BJ313">
            <v>0.7900000214576721</v>
          </cell>
          <cell r="BK313">
            <v>6.449999809265137</v>
          </cell>
          <cell r="BL313">
            <v>0.46000000834465027</v>
          </cell>
          <cell r="BM313">
            <v>11.1899995803833</v>
          </cell>
          <cell r="BN313">
            <v>0.20999999344348907</v>
          </cell>
          <cell r="BO313">
            <v>12.109999656677246</v>
          </cell>
          <cell r="BP313">
            <v>19.079999923706055</v>
          </cell>
          <cell r="BQ313">
            <v>0.5799999833106995</v>
          </cell>
          <cell r="BR313">
            <v>0.019999999552965164</v>
          </cell>
          <cell r="BU313">
            <v>65.85843775708891</v>
          </cell>
          <cell r="BV313">
            <v>37.72288858740897</v>
          </cell>
          <cell r="BW313">
            <v>42.72125201854104</v>
          </cell>
          <cell r="BX313">
            <v>19.555859394049985</v>
          </cell>
          <cell r="BY313">
            <v>40.91648540332051</v>
          </cell>
          <cell r="BZ313">
            <v>1</v>
          </cell>
          <cell r="CS313">
            <v>40.93000030517578</v>
          </cell>
          <cell r="CT313">
            <v>3.140000104904175</v>
          </cell>
          <cell r="CU313">
            <v>15.890000343322754</v>
          </cell>
          <cell r="CV313">
            <v>4.960000038146973</v>
          </cell>
          <cell r="CW313">
            <v>8.170000076293945</v>
          </cell>
          <cell r="CX313">
            <v>0.10999999940395355</v>
          </cell>
          <cell r="CY313">
            <v>11.420000076293945</v>
          </cell>
          <cell r="CZ313">
            <v>10.84000015258789</v>
          </cell>
          <cell r="DA313">
            <v>2.490000009536743</v>
          </cell>
          <cell r="DB313">
            <v>0.7099999785423279</v>
          </cell>
          <cell r="DE313">
            <v>2.069999933242798</v>
          </cell>
          <cell r="GL313">
            <v>38.83000183105469</v>
          </cell>
          <cell r="GM313">
            <v>0.6100000143051147</v>
          </cell>
          <cell r="GN313">
            <v>21.729999542236328</v>
          </cell>
          <cell r="GO313">
            <v>21</v>
          </cell>
          <cell r="GP313">
            <v>0.6399999856948853</v>
          </cell>
          <cell r="GQ313">
            <v>8.199999809265137</v>
          </cell>
          <cell r="GR313">
            <v>9.050000190734863</v>
          </cell>
          <cell r="GS313">
            <v>0.03999999910593033</v>
          </cell>
          <cell r="GT313">
            <v>0.009999999776482582</v>
          </cell>
          <cell r="GW313">
            <v>1</v>
          </cell>
        </row>
        <row r="314">
          <cell r="A314">
            <v>525</v>
          </cell>
          <cell r="B314">
            <v>11325</v>
          </cell>
          <cell r="C314">
            <v>11326</v>
          </cell>
          <cell r="D314">
            <v>11.326</v>
          </cell>
          <cell r="E314">
            <v>1000</v>
          </cell>
          <cell r="F314" t="str">
            <v>-12.8</v>
          </cell>
          <cell r="H314" t="str">
            <v>PC</v>
          </cell>
          <cell r="I314" t="str">
            <v>Organic sensor: fH2=870 bar</v>
          </cell>
          <cell r="J314">
            <v>288</v>
          </cell>
          <cell r="K314">
            <v>48.34000015258789</v>
          </cell>
          <cell r="L314">
            <v>1.2100000381469727</v>
          </cell>
          <cell r="M314">
            <v>17.3799991607666</v>
          </cell>
          <cell r="O314">
            <v>0.5899999737739563</v>
          </cell>
          <cell r="P314">
            <v>0.5899999737739563</v>
          </cell>
          <cell r="Q314">
            <v>0.11999999731779099</v>
          </cell>
          <cell r="R314">
            <v>3.5</v>
          </cell>
          <cell r="S314">
            <v>8.569999694824219</v>
          </cell>
          <cell r="T314">
            <v>3.2200000286102295</v>
          </cell>
          <cell r="U314">
            <v>1.0700000524520874</v>
          </cell>
          <cell r="X314">
            <v>-1</v>
          </cell>
          <cell r="Y314">
            <v>0.16857142107827322</v>
          </cell>
          <cell r="Z314">
            <v>0.4930955183340878</v>
          </cell>
          <cell r="AA314">
            <v>4.290000081062317</v>
          </cell>
          <cell r="AB314">
            <v>0.4528639572856332</v>
          </cell>
          <cell r="AC314">
            <v>0.0704057243333137</v>
          </cell>
          <cell r="AD314">
            <v>0.9135977603761047</v>
          </cell>
          <cell r="AS314">
            <v>51.84000015258789</v>
          </cell>
          <cell r="AU314">
            <v>30.549999237060547</v>
          </cell>
          <cell r="AV314">
            <v>0.5400000214576721</v>
          </cell>
          <cell r="AZ314">
            <v>14.15999984741211</v>
          </cell>
          <cell r="BA314">
            <v>3.380000114440918</v>
          </cell>
          <cell r="BB314">
            <v>0.14000000059604645</v>
          </cell>
          <cell r="BE314">
            <v>69.26510427708499</v>
          </cell>
          <cell r="BF314">
            <v>29.91950384891862</v>
          </cell>
          <cell r="BG314">
            <v>0.8153918739963935</v>
          </cell>
          <cell r="BH314">
            <v>1</v>
          </cell>
          <cell r="BI314">
            <v>49.02000045776367</v>
          </cell>
          <cell r="BJ314">
            <v>0.7900000214576721</v>
          </cell>
          <cell r="BK314">
            <v>7.369999885559082</v>
          </cell>
          <cell r="BL314">
            <v>0.09000000357627869</v>
          </cell>
          <cell r="BM314">
            <v>10.850000381469727</v>
          </cell>
          <cell r="BN314">
            <v>0.25999999046325684</v>
          </cell>
          <cell r="BO314">
            <v>11</v>
          </cell>
          <cell r="BP314">
            <v>19.3799991607666</v>
          </cell>
          <cell r="BQ314">
            <v>0.6299999952316284</v>
          </cell>
          <cell r="BR314">
            <v>0.029999999329447746</v>
          </cell>
          <cell r="BU314">
            <v>64.37576764456117</v>
          </cell>
          <cell r="BV314">
            <v>35.46395026674133</v>
          </cell>
          <cell r="BW314">
            <v>44.91102543033128</v>
          </cell>
          <cell r="BX314">
            <v>19.625024302927397</v>
          </cell>
          <cell r="BY314">
            <v>42.08053701809304</v>
          </cell>
          <cell r="BZ314">
            <v>1</v>
          </cell>
          <cell r="CA314">
            <v>50.2400016784668</v>
          </cell>
          <cell r="CB314">
            <v>0.7900000214576721</v>
          </cell>
          <cell r="CC314">
            <v>6.809999942779541</v>
          </cell>
          <cell r="CE314">
            <v>17.440000534057617</v>
          </cell>
          <cell r="CF314">
            <v>0.3499999940395355</v>
          </cell>
          <cell r="CG314">
            <v>20.93000030517578</v>
          </cell>
          <cell r="CH314">
            <v>1.940000057220459</v>
          </cell>
          <cell r="CI314">
            <v>0.07999999821186066</v>
          </cell>
          <cell r="CJ314">
            <v>0</v>
          </cell>
          <cell r="CM314">
            <v>68.14401674708029</v>
          </cell>
          <cell r="CN314">
            <v>65.18457452302955</v>
          </cell>
          <cell r="CO314">
            <v>4.34292306987838</v>
          </cell>
          <cell r="CP314">
            <v>30.472502407092065</v>
          </cell>
          <cell r="CQ314">
            <v>32.643963942031256</v>
          </cell>
          <cell r="CR314">
            <v>1</v>
          </cell>
          <cell r="CS314">
            <v>40.709999084472656</v>
          </cell>
          <cell r="CT314">
            <v>2.6700000762939453</v>
          </cell>
          <cell r="CU314">
            <v>15.079999923706055</v>
          </cell>
          <cell r="CV314">
            <v>3.6700000762939453</v>
          </cell>
          <cell r="CW314">
            <v>10.029999732971191</v>
          </cell>
          <cell r="CX314">
            <v>0.12999999523162842</v>
          </cell>
          <cell r="CY314">
            <v>10.75</v>
          </cell>
          <cell r="CZ314">
            <v>10.869999885559082</v>
          </cell>
          <cell r="DA314">
            <v>2.5799999237060547</v>
          </cell>
          <cell r="DB314">
            <v>0.6100000143051147</v>
          </cell>
          <cell r="DE314">
            <v>2.0199999809265137</v>
          </cell>
          <cell r="GL314">
            <v>39.5</v>
          </cell>
          <cell r="GM314">
            <v>0.6299999952316284</v>
          </cell>
          <cell r="GN314">
            <v>21.899999618530273</v>
          </cell>
          <cell r="GO314">
            <v>21.100000381469727</v>
          </cell>
          <cell r="GP314">
            <v>0.6200000047683716</v>
          </cell>
          <cell r="GQ314">
            <v>7.849999904632568</v>
          </cell>
          <cell r="GR314">
            <v>9.6899995803833</v>
          </cell>
          <cell r="GS314">
            <v>0.03999999910593033</v>
          </cell>
          <cell r="GT314">
            <v>0</v>
          </cell>
          <cell r="GW3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CS201"/>
  <sheetViews>
    <sheetView tabSelected="1" zoomScale="130" zoomScaleNormal="130" workbookViewId="0" topLeftCell="A1">
      <pane xSplit="2" ySplit="2" topLeftCell="C7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84" sqref="A84:IV84"/>
    </sheetView>
  </sheetViews>
  <sheetFormatPr defaultColWidth="9.28125" defaultRowHeight="12.75" outlineLevelCol="1"/>
  <cols>
    <col min="1" max="1" width="6.00390625" style="1" customWidth="1"/>
    <col min="2" max="2" width="8.140625" style="1" customWidth="1"/>
    <col min="3" max="4" width="9.28125" style="3" customWidth="1"/>
    <col min="5" max="5" width="9.8515625" style="3" customWidth="1"/>
    <col min="6" max="6" width="7.421875" style="3" hidden="1" customWidth="1"/>
    <col min="7" max="7" width="7.7109375" style="4" customWidth="1"/>
    <col min="8" max="8" width="9.28125" style="5" customWidth="1"/>
    <col min="9" max="9" width="13.140625" style="5" customWidth="1"/>
    <col min="10" max="10" width="9.421875" style="5" customWidth="1"/>
    <col min="11" max="11" width="8.140625" style="6" customWidth="1"/>
    <col min="12" max="12" width="5.8515625" style="6" customWidth="1" collapsed="1"/>
    <col min="13" max="13" width="7.140625" style="6" customWidth="1"/>
    <col min="14" max="14" width="8.8515625" style="5" customWidth="1"/>
    <col min="15" max="16" width="9.28125" style="7" customWidth="1"/>
    <col min="17" max="17" width="8.421875" style="7" customWidth="1"/>
    <col min="18" max="18" width="9.421875" style="5" customWidth="1"/>
    <col min="19" max="19" width="17.28125" style="8" customWidth="1"/>
    <col min="20" max="24" width="6.8515625" style="1" hidden="1" customWidth="1" outlineLevel="1"/>
    <col min="25" max="25" width="7.421875" style="1" customWidth="1" collapsed="1"/>
    <col min="26" max="26" width="6.421875" style="1" customWidth="1"/>
    <col min="27" max="27" width="6.7109375" style="1" customWidth="1"/>
    <col min="28" max="28" width="6.421875" style="1" customWidth="1"/>
    <col min="29" max="29" width="9.28125" style="7" customWidth="1"/>
    <col min="30" max="30" width="9.8515625" style="6" hidden="1" customWidth="1" outlineLevel="1"/>
    <col min="31" max="31" width="7.421875" style="6" hidden="1" customWidth="1" outlineLevel="1"/>
    <col min="32" max="32" width="8.421875" style="6" hidden="1" customWidth="1" outlineLevel="1"/>
    <col min="33" max="33" width="7.00390625" style="6" hidden="1" customWidth="1" outlineLevel="1"/>
    <col min="34" max="35" width="7.140625" style="6" hidden="1" customWidth="1" outlineLevel="1"/>
    <col min="36" max="36" width="7.00390625" style="6" hidden="1" customWidth="1" outlineLevel="1"/>
    <col min="37" max="37" width="7.8515625" style="6" hidden="1" customWidth="1" outlineLevel="1"/>
    <col min="38" max="38" width="7.00390625" style="6" hidden="1" customWidth="1" outlineLevel="1"/>
    <col min="39" max="39" width="9.28125" style="6" customWidth="1" collapsed="1"/>
    <col min="40" max="48" width="6.421875" style="1" customWidth="1"/>
    <col min="49" max="49" width="9.28125" style="1" customWidth="1"/>
    <col min="50" max="50" width="8.421875" style="1" customWidth="1" collapsed="1"/>
    <col min="51" max="51" width="7.28125" style="6" customWidth="1"/>
    <col min="52" max="60" width="6.140625" style="6" hidden="1" customWidth="1" outlineLevel="1"/>
    <col min="61" max="61" width="5.421875" style="1" customWidth="1" collapsed="1"/>
    <col min="62" max="70" width="6.28125" style="1" customWidth="1"/>
    <col min="71" max="71" width="4.7109375" style="1" customWidth="1"/>
    <col min="72" max="81" width="5.421875" style="6" customWidth="1"/>
    <col min="82" max="82" width="6.421875" style="1" customWidth="1"/>
    <col min="83" max="83" width="7.28125" style="1" customWidth="1"/>
    <col min="84" max="94" width="5.421875" style="1" customWidth="1"/>
    <col min="95" max="97" width="6.7109375" style="1" customWidth="1"/>
    <col min="98" max="98" width="9.28125" style="1" customWidth="1"/>
    <col min="99" max="99" width="9.140625" style="9" customWidth="1"/>
    <col min="100" max="16384" width="9.28125" style="1" customWidth="1"/>
  </cols>
  <sheetData>
    <row r="1" ht="12">
      <c r="B1" s="2" t="s">
        <v>158</v>
      </c>
    </row>
    <row r="2" spans="1:97" s="20" customFormat="1" ht="45.75" customHeight="1">
      <c r="A2" s="10" t="s">
        <v>0</v>
      </c>
      <c r="B2" s="10" t="s">
        <v>1</v>
      </c>
      <c r="C2" s="11" t="s">
        <v>2</v>
      </c>
      <c r="D2" s="12" t="s">
        <v>3</v>
      </c>
      <c r="E2" s="13" t="s">
        <v>208</v>
      </c>
      <c r="F2" s="13" t="s">
        <v>208</v>
      </c>
      <c r="G2" s="14" t="s">
        <v>4</v>
      </c>
      <c r="H2" s="11" t="s">
        <v>5</v>
      </c>
      <c r="I2" s="15" t="s">
        <v>159</v>
      </c>
      <c r="J2" s="15" t="s">
        <v>6</v>
      </c>
      <c r="K2" s="15" t="s">
        <v>7</v>
      </c>
      <c r="L2" s="15" t="s">
        <v>8</v>
      </c>
      <c r="M2" s="15" t="s">
        <v>184</v>
      </c>
      <c r="N2" s="16" t="s">
        <v>9</v>
      </c>
      <c r="O2" s="15" t="s">
        <v>10</v>
      </c>
      <c r="P2" s="17" t="s">
        <v>11</v>
      </c>
      <c r="Q2" s="18" t="s">
        <v>12</v>
      </c>
      <c r="R2" s="18" t="s">
        <v>209</v>
      </c>
      <c r="S2" s="19"/>
      <c r="T2" s="20" t="s">
        <v>13</v>
      </c>
      <c r="U2" s="20" t="s">
        <v>14</v>
      </c>
      <c r="V2" s="20" t="s">
        <v>15</v>
      </c>
      <c r="W2" s="20" t="s">
        <v>16</v>
      </c>
      <c r="X2" s="20" t="s">
        <v>17</v>
      </c>
      <c r="Y2" s="11" t="s">
        <v>19</v>
      </c>
      <c r="Z2" s="11" t="s">
        <v>20</v>
      </c>
      <c r="AA2" s="11" t="s">
        <v>21</v>
      </c>
      <c r="AB2" s="11" t="s">
        <v>22</v>
      </c>
      <c r="AC2" s="11" t="s">
        <v>23</v>
      </c>
      <c r="AD2" s="11" t="s">
        <v>24</v>
      </c>
      <c r="AE2" s="11" t="s">
        <v>25</v>
      </c>
      <c r="AF2" s="11" t="s">
        <v>26</v>
      </c>
      <c r="AG2" s="11" t="s">
        <v>27</v>
      </c>
      <c r="AH2" s="11" t="s">
        <v>28</v>
      </c>
      <c r="AI2" s="11" t="s">
        <v>29</v>
      </c>
      <c r="AJ2" s="11" t="s">
        <v>30</v>
      </c>
      <c r="AK2" s="11" t="s">
        <v>31</v>
      </c>
      <c r="AL2" s="11" t="s">
        <v>32</v>
      </c>
      <c r="AM2" s="10" t="s">
        <v>33</v>
      </c>
      <c r="AN2" s="11" t="s">
        <v>34</v>
      </c>
      <c r="AO2" s="11" t="s">
        <v>35</v>
      </c>
      <c r="AP2" s="11" t="s">
        <v>36</v>
      </c>
      <c r="AQ2" s="11" t="s">
        <v>37</v>
      </c>
      <c r="AR2" s="11" t="s">
        <v>38</v>
      </c>
      <c r="AS2" s="11" t="s">
        <v>39</v>
      </c>
      <c r="AT2" s="11" t="s">
        <v>40</v>
      </c>
      <c r="AU2" s="11" t="s">
        <v>41</v>
      </c>
      <c r="AV2" s="11" t="s">
        <v>42</v>
      </c>
      <c r="AW2" s="11" t="s">
        <v>43</v>
      </c>
      <c r="AX2" s="11" t="s">
        <v>44</v>
      </c>
      <c r="AY2" s="11" t="s">
        <v>45</v>
      </c>
      <c r="AZ2" s="11" t="s">
        <v>46</v>
      </c>
      <c r="BA2" s="11" t="s">
        <v>47</v>
      </c>
      <c r="BB2" s="11" t="s">
        <v>48</v>
      </c>
      <c r="BC2" s="11" t="s">
        <v>49</v>
      </c>
      <c r="BD2" s="11" t="s">
        <v>50</v>
      </c>
      <c r="BE2" s="11" t="s">
        <v>51</v>
      </c>
      <c r="BF2" s="11" t="s">
        <v>52</v>
      </c>
      <c r="BG2" s="11" t="s">
        <v>53</v>
      </c>
      <c r="BH2" s="11" t="s">
        <v>54</v>
      </c>
      <c r="BI2" s="11" t="s">
        <v>33</v>
      </c>
      <c r="BJ2" s="11" t="s">
        <v>46</v>
      </c>
      <c r="BK2" s="11" t="s">
        <v>47</v>
      </c>
      <c r="BL2" s="11" t="s">
        <v>48</v>
      </c>
      <c r="BM2" s="11" t="s">
        <v>49</v>
      </c>
      <c r="BN2" s="11" t="s">
        <v>50</v>
      </c>
      <c r="BO2" s="11" t="s">
        <v>51</v>
      </c>
      <c r="BP2" s="11" t="s">
        <v>52</v>
      </c>
      <c r="BQ2" s="11" t="s">
        <v>53</v>
      </c>
      <c r="BR2" s="11" t="s">
        <v>54</v>
      </c>
      <c r="BS2" s="11" t="s">
        <v>33</v>
      </c>
      <c r="BT2" s="10" t="s">
        <v>55</v>
      </c>
      <c r="BU2" s="10" t="s">
        <v>56</v>
      </c>
      <c r="BV2" s="10" t="s">
        <v>57</v>
      </c>
      <c r="BW2" s="10" t="s">
        <v>58</v>
      </c>
      <c r="BX2" s="10" t="s">
        <v>59</v>
      </c>
      <c r="BY2" s="10" t="s">
        <v>60</v>
      </c>
      <c r="BZ2" s="10" t="s">
        <v>61</v>
      </c>
      <c r="CA2" s="10" t="s">
        <v>62</v>
      </c>
      <c r="CB2" s="10" t="s">
        <v>63</v>
      </c>
      <c r="CC2" s="10" t="s">
        <v>64</v>
      </c>
      <c r="CD2" s="11" t="s">
        <v>210</v>
      </c>
      <c r="CE2" s="11" t="s">
        <v>65</v>
      </c>
      <c r="CF2" s="11" t="s">
        <v>66</v>
      </c>
      <c r="CG2" s="11" t="s">
        <v>67</v>
      </c>
      <c r="CH2" s="11" t="s">
        <v>68</v>
      </c>
      <c r="CI2" s="11" t="s">
        <v>69</v>
      </c>
      <c r="CJ2" s="11" t="s">
        <v>70</v>
      </c>
      <c r="CK2" s="11" t="s">
        <v>71</v>
      </c>
      <c r="CL2" s="11" t="s">
        <v>72</v>
      </c>
      <c r="CM2" s="11" t="s">
        <v>73</v>
      </c>
      <c r="CN2" s="11" t="s">
        <v>74</v>
      </c>
      <c r="CO2" s="11" t="s">
        <v>75</v>
      </c>
      <c r="CP2" s="11" t="s">
        <v>76</v>
      </c>
      <c r="CQ2" s="11" t="s">
        <v>77</v>
      </c>
      <c r="CR2" s="11" t="s">
        <v>78</v>
      </c>
      <c r="CS2" s="11" t="s">
        <v>79</v>
      </c>
    </row>
    <row r="3" spans="1:92" ht="12">
      <c r="A3" s="1">
        <v>67</v>
      </c>
      <c r="B3" s="1" t="s">
        <v>80</v>
      </c>
      <c r="C3" s="3">
        <v>234</v>
      </c>
      <c r="D3" s="21">
        <v>0</v>
      </c>
      <c r="E3" s="22" t="s">
        <v>81</v>
      </c>
      <c r="F3" s="22">
        <v>1270</v>
      </c>
      <c r="G3" s="23">
        <v>48</v>
      </c>
      <c r="J3" s="5">
        <v>0</v>
      </c>
      <c r="K3" s="6" t="s">
        <v>82</v>
      </c>
      <c r="L3" s="6">
        <v>0</v>
      </c>
      <c r="N3" s="5">
        <v>0</v>
      </c>
      <c r="O3" s="7">
        <v>-7.55</v>
      </c>
      <c r="P3" s="5">
        <v>0</v>
      </c>
      <c r="Q3" s="7">
        <v>0.85</v>
      </c>
      <c r="R3" s="24"/>
      <c r="S3" s="25" t="s">
        <v>18</v>
      </c>
      <c r="T3" s="1" t="s">
        <v>18</v>
      </c>
      <c r="Y3" s="6">
        <f aca="true" t="shared" si="0" ref="Y3:Y29">(AS3/40.31)/(AS3/40.31+AX3/71.85)</f>
        <v>0.6142296619613019</v>
      </c>
      <c r="Z3" s="6">
        <f aca="true" t="shared" si="1" ref="Z3:Z29">ROUND((AT3/56.08)/(2*AU3/61.98),1)</f>
        <v>3</v>
      </c>
      <c r="AC3" s="1"/>
      <c r="AD3" s="6">
        <v>50.297447500000004</v>
      </c>
      <c r="AE3" s="6">
        <v>1.37820315</v>
      </c>
      <c r="AF3" s="6">
        <v>17.999403999999995</v>
      </c>
      <c r="AG3" s="6">
        <v>9.1591668</v>
      </c>
      <c r="AH3" s="6">
        <v>0.16880570000000003</v>
      </c>
      <c r="AI3" s="6">
        <v>6.9420324</v>
      </c>
      <c r="AJ3" s="6">
        <v>12.7821965</v>
      </c>
      <c r="AK3" s="6">
        <v>2.36538045</v>
      </c>
      <c r="AL3" s="6">
        <v>0.229256</v>
      </c>
      <c r="AM3" s="6">
        <f>SUM(AD3:AL3)</f>
        <v>101.32189249999999</v>
      </c>
      <c r="AN3" s="6">
        <f aca="true" t="shared" si="2" ref="AN3:AN29">AD3*100/$AM3</f>
        <v>49.641243623632484</v>
      </c>
      <c r="AO3" s="6">
        <f aca="true" t="shared" si="3" ref="AO3:AO29">AE3*100/$AM3</f>
        <v>1.3602224711702855</v>
      </c>
      <c r="AP3" s="6">
        <f aca="true" t="shared" si="4" ref="AP3:AP29">AF3*100/$AM3</f>
        <v>17.764575409998383</v>
      </c>
      <c r="AQ3" s="6">
        <f aca="true" t="shared" si="5" ref="AQ3:AQ29">AG3*100/$AM3</f>
        <v>9.039672053105404</v>
      </c>
      <c r="AR3" s="6">
        <f aca="true" t="shared" si="6" ref="AR3:AR29">AH3*100/$AM3</f>
        <v>0.1666033823835259</v>
      </c>
      <c r="AS3" s="6">
        <f aca="true" t="shared" si="7" ref="AS3:AS29">AI3*100/$AM3</f>
        <v>6.851463418924988</v>
      </c>
      <c r="AT3" s="6">
        <f aca="true" t="shared" si="8" ref="AT3:AT29">AJ3*100/$AM3</f>
        <v>12.61543402379698</v>
      </c>
      <c r="AU3" s="6">
        <f aca="true" t="shared" si="9" ref="AU3:AU29">AK3*100/$AM3</f>
        <v>2.3345205973131624</v>
      </c>
      <c r="AV3" s="6">
        <f aca="true" t="shared" si="10" ref="AV3:AV29">AL3*100/$AM3</f>
        <v>0.22626501967479537</v>
      </c>
      <c r="AW3" s="6">
        <f aca="true" t="shared" si="11" ref="AW3:AW29">AX3/AS3</f>
        <v>1.1194688683317005</v>
      </c>
      <c r="AX3" s="6">
        <v>7.67</v>
      </c>
      <c r="AY3" s="6">
        <v>1.53</v>
      </c>
      <c r="CF3" s="6"/>
      <c r="CG3" s="6"/>
      <c r="CH3" s="6"/>
      <c r="CI3" s="6"/>
      <c r="CJ3" s="6"/>
      <c r="CK3" s="6"/>
      <c r="CL3" s="6"/>
      <c r="CM3" s="6"/>
      <c r="CN3" s="6"/>
    </row>
    <row r="4" spans="1:92" ht="12">
      <c r="A4" s="1">
        <v>66</v>
      </c>
      <c r="B4" s="1" t="s">
        <v>80</v>
      </c>
      <c r="C4" s="3">
        <v>233</v>
      </c>
      <c r="D4" s="21">
        <v>0</v>
      </c>
      <c r="E4" s="22" t="s">
        <v>83</v>
      </c>
      <c r="F4" s="22">
        <v>1260</v>
      </c>
      <c r="G4" s="23">
        <v>48</v>
      </c>
      <c r="J4" s="5">
        <v>0</v>
      </c>
      <c r="K4" s="6" t="s">
        <v>82</v>
      </c>
      <c r="M4" s="6">
        <v>0</v>
      </c>
      <c r="N4" s="5">
        <v>0</v>
      </c>
      <c r="O4" s="7">
        <v>-7.65</v>
      </c>
      <c r="P4" s="5">
        <v>0</v>
      </c>
      <c r="Q4" s="7">
        <v>0.85</v>
      </c>
      <c r="R4" s="7"/>
      <c r="S4" s="8" t="str">
        <f>CONCATENATE(T4,", ",V4)</f>
        <v>Gl, Pl</v>
      </c>
      <c r="T4" s="1" t="s">
        <v>18</v>
      </c>
      <c r="V4" s="1" t="s">
        <v>84</v>
      </c>
      <c r="Y4" s="6">
        <f t="shared" si="0"/>
        <v>0.6253106376763331</v>
      </c>
      <c r="Z4" s="6">
        <f t="shared" si="1"/>
        <v>2.8</v>
      </c>
      <c r="AA4" s="26">
        <f>ROUND((BP4/56.08)/(2*BQ4/61.98),1)</f>
        <v>5</v>
      </c>
      <c r="AB4" s="27">
        <f>ROUND((100*BP4/56.08/(BP4/56.08+2*BQ4/61.98+2*BR4/94.2)),2)</f>
        <v>82.88</v>
      </c>
      <c r="AC4" s="28">
        <f>AA4/Z4</f>
        <v>1.7857142857142858</v>
      </c>
      <c r="AD4" s="6">
        <v>50.295834500000005</v>
      </c>
      <c r="AE4" s="6">
        <v>1.3701281499999998</v>
      </c>
      <c r="AF4" s="6">
        <v>17.880345</v>
      </c>
      <c r="AG4" s="6">
        <v>8.84912375</v>
      </c>
      <c r="AH4" s="6">
        <v>0.17195159999999998</v>
      </c>
      <c r="AI4" s="6">
        <v>7.004713650000001</v>
      </c>
      <c r="AJ4" s="6">
        <v>12.7443375</v>
      </c>
      <c r="AK4" s="6">
        <v>2.5455839999999994</v>
      </c>
      <c r="AL4" s="6">
        <v>0.23729085</v>
      </c>
      <c r="AM4" s="6">
        <f>SUM(AD4:AL4)</f>
        <v>101.099309</v>
      </c>
      <c r="AN4" s="6">
        <f t="shared" si="2"/>
        <v>49.748939925989006</v>
      </c>
      <c r="AO4" s="6">
        <f t="shared" si="3"/>
        <v>1.3552299848063252</v>
      </c>
      <c r="AP4" s="6">
        <f t="shared" si="4"/>
        <v>17.68592206698465</v>
      </c>
      <c r="AQ4" s="6">
        <f t="shared" si="5"/>
        <v>8.752902307176006</v>
      </c>
      <c r="AR4" s="6">
        <f t="shared" si="6"/>
        <v>0.17008187464466248</v>
      </c>
      <c r="AS4" s="6">
        <f t="shared" si="7"/>
        <v>6.928547503722306</v>
      </c>
      <c r="AT4" s="6">
        <f t="shared" si="8"/>
        <v>12.605761232255308</v>
      </c>
      <c r="AU4" s="6">
        <f t="shared" si="9"/>
        <v>2.5179044497722525</v>
      </c>
      <c r="AV4" s="6">
        <f t="shared" si="10"/>
        <v>0.23471065464947935</v>
      </c>
      <c r="AW4" s="6">
        <f t="shared" si="11"/>
        <v>1.0680449251483677</v>
      </c>
      <c r="AX4" s="6">
        <v>7.4</v>
      </c>
      <c r="AY4" s="6">
        <v>1.5</v>
      </c>
      <c r="AZ4" s="6">
        <v>47.98183</v>
      </c>
      <c r="BA4" s="6">
        <v>0.25222</v>
      </c>
      <c r="BB4" s="6">
        <v>30.275064999999998</v>
      </c>
      <c r="BC4" s="6">
        <v>1.8287680000000002</v>
      </c>
      <c r="BD4" s="6">
        <v>1.2042705</v>
      </c>
      <c r="BE4" s="6">
        <v>0.055981</v>
      </c>
      <c r="BF4" s="6">
        <v>16.694670000000002</v>
      </c>
      <c r="BG4" s="6">
        <v>1.8612385</v>
      </c>
      <c r="BH4" s="6">
        <v>0.06825300000000001</v>
      </c>
      <c r="BI4" s="26">
        <f>SUM(AZ4:BH4)</f>
        <v>100.22229600000001</v>
      </c>
      <c r="BJ4" s="26">
        <f aca="true" t="shared" si="12" ref="BJ4:BR5">AZ4*100/$BI4</f>
        <v>47.87540488994584</v>
      </c>
      <c r="BK4" s="26">
        <f t="shared" si="12"/>
        <v>0.2516605686223752</v>
      </c>
      <c r="BL4" s="26">
        <f t="shared" si="12"/>
        <v>30.207914015460187</v>
      </c>
      <c r="BM4" s="26">
        <f t="shared" si="12"/>
        <v>1.8247117387931322</v>
      </c>
      <c r="BN4" s="26">
        <f t="shared" si="12"/>
        <v>1.2015993926141944</v>
      </c>
      <c r="BO4" s="26">
        <f t="shared" si="12"/>
        <v>0.0558568324956355</v>
      </c>
      <c r="BP4" s="26">
        <f t="shared" si="12"/>
        <v>16.6576407309607</v>
      </c>
      <c r="BQ4" s="26">
        <f t="shared" si="12"/>
        <v>1.857110218269196</v>
      </c>
      <c r="BR4" s="26">
        <f t="shared" si="12"/>
        <v>0.06810161283872403</v>
      </c>
      <c r="BS4" s="29">
        <f>SUM(BJ4:BR4)</f>
        <v>99.99999999999999</v>
      </c>
      <c r="CF4" s="6"/>
      <c r="CG4" s="6"/>
      <c r="CH4" s="6"/>
      <c r="CI4" s="6"/>
      <c r="CJ4" s="6"/>
      <c r="CK4" s="6"/>
      <c r="CL4" s="6"/>
      <c r="CM4" s="6"/>
      <c r="CN4" s="6"/>
    </row>
    <row r="5" spans="1:92" ht="12">
      <c r="A5" s="1">
        <v>54</v>
      </c>
      <c r="B5" s="1" t="s">
        <v>80</v>
      </c>
      <c r="C5" s="3">
        <v>227</v>
      </c>
      <c r="D5" s="21">
        <v>0</v>
      </c>
      <c r="E5" s="22" t="s">
        <v>85</v>
      </c>
      <c r="F5" s="22">
        <v>1250</v>
      </c>
      <c r="G5" s="23">
        <v>50</v>
      </c>
      <c r="J5" s="5">
        <v>0</v>
      </c>
      <c r="K5" s="6" t="s">
        <v>82</v>
      </c>
      <c r="M5" s="6">
        <v>0</v>
      </c>
      <c r="N5" s="5">
        <v>0</v>
      </c>
      <c r="O5" s="5">
        <v>-7.758583059750494</v>
      </c>
      <c r="P5" s="5">
        <v>0</v>
      </c>
      <c r="Q5" s="5">
        <v>0.85</v>
      </c>
      <c r="R5" s="5">
        <v>0.8</v>
      </c>
      <c r="S5" s="8" t="str">
        <f>CONCATENATE(T5,", ",V5)</f>
        <v>Gl, Pl</v>
      </c>
      <c r="T5" s="1" t="s">
        <v>18</v>
      </c>
      <c r="V5" s="1" t="s">
        <v>84</v>
      </c>
      <c r="Y5" s="6">
        <f t="shared" si="0"/>
        <v>0.6243018923506991</v>
      </c>
      <c r="Z5" s="6">
        <f t="shared" si="1"/>
        <v>2.9</v>
      </c>
      <c r="AA5" s="26">
        <f>ROUND((BP5/56.08)/(2*BQ5/61.98),1)</f>
        <v>4.1</v>
      </c>
      <c r="AB5" s="27">
        <f>ROUND((100*BP5/56.08/(BP5/56.08+2*BQ5/61.98+2*BR5/94.2)),2)</f>
        <v>80.26</v>
      </c>
      <c r="AC5" s="28">
        <f>AA5/Z5</f>
        <v>1.4137931034482758</v>
      </c>
      <c r="AD5" s="6">
        <v>49.966530000000006</v>
      </c>
      <c r="AE5" s="6">
        <v>1.3971899999999997</v>
      </c>
      <c r="AF5" s="6">
        <v>17.13288</v>
      </c>
      <c r="AG5" s="6">
        <v>9.10441</v>
      </c>
      <c r="AH5" s="6">
        <v>0.156785</v>
      </c>
      <c r="AI5" s="6">
        <v>7.183490000000001</v>
      </c>
      <c r="AJ5" s="6">
        <v>12.520869999999999</v>
      </c>
      <c r="AK5" s="6">
        <v>2.3820950000000005</v>
      </c>
      <c r="AL5" s="6">
        <v>0.22556499999999996</v>
      </c>
      <c r="AM5" s="6">
        <f>SUM(AD5:AL5)</f>
        <v>100.06981500000002</v>
      </c>
      <c r="AN5" s="6">
        <f t="shared" si="2"/>
        <v>49.93167020444676</v>
      </c>
      <c r="AO5" s="6">
        <f t="shared" si="3"/>
        <v>1.3962152323355443</v>
      </c>
      <c r="AP5" s="6">
        <f t="shared" si="4"/>
        <v>17.120927024797634</v>
      </c>
      <c r="AQ5" s="6">
        <f t="shared" si="5"/>
        <v>9.098058190674179</v>
      </c>
      <c r="AR5" s="6">
        <f t="shared" si="6"/>
        <v>0.15667561691804865</v>
      </c>
      <c r="AS5" s="6">
        <f t="shared" si="7"/>
        <v>7.178478345343198</v>
      </c>
      <c r="AT5" s="6">
        <f t="shared" si="8"/>
        <v>12.51213465319187</v>
      </c>
      <c r="AU5" s="6">
        <f t="shared" si="9"/>
        <v>2.380433100630795</v>
      </c>
      <c r="AV5" s="6">
        <f t="shared" si="10"/>
        <v>0.22540763166195513</v>
      </c>
      <c r="AW5" s="6">
        <f t="shared" si="11"/>
        <v>1.072650724786977</v>
      </c>
      <c r="AX5" s="6">
        <v>7.7</v>
      </c>
      <c r="AY5" s="6">
        <v>1.56</v>
      </c>
      <c r="AZ5" s="6">
        <v>47.514525</v>
      </c>
      <c r="BA5" s="6">
        <v>0.159275</v>
      </c>
      <c r="BB5" s="6">
        <v>30.939675</v>
      </c>
      <c r="BC5" s="6">
        <v>1.1359</v>
      </c>
      <c r="BD5" s="6">
        <v>0.0209</v>
      </c>
      <c r="BE5" s="6">
        <v>0.678625</v>
      </c>
      <c r="BF5" s="6">
        <v>16.074675</v>
      </c>
      <c r="BG5" s="6">
        <v>2.153125</v>
      </c>
      <c r="BH5" s="6">
        <v>0.04832499999999999</v>
      </c>
      <c r="BI5" s="26">
        <f>SUM(AZ5:BH5)</f>
        <v>98.725025</v>
      </c>
      <c r="BJ5" s="26">
        <f t="shared" si="12"/>
        <v>48.12814684017553</v>
      </c>
      <c r="BK5" s="26">
        <f t="shared" si="12"/>
        <v>0.1613319419265784</v>
      </c>
      <c r="BL5" s="26">
        <f t="shared" si="12"/>
        <v>31.339242507155607</v>
      </c>
      <c r="BM5" s="26">
        <f t="shared" si="12"/>
        <v>1.1505694731401688</v>
      </c>
      <c r="BN5" s="26">
        <f t="shared" si="12"/>
        <v>0.021169911073712057</v>
      </c>
      <c r="BO5" s="26">
        <f t="shared" si="12"/>
        <v>0.6873890383922414</v>
      </c>
      <c r="BP5" s="26">
        <f t="shared" si="12"/>
        <v>16.282269870278583</v>
      </c>
      <c r="BQ5" s="26">
        <f t="shared" si="12"/>
        <v>2.180931329214655</v>
      </c>
      <c r="BR5" s="26">
        <f t="shared" si="12"/>
        <v>0.04894908864292513</v>
      </c>
      <c r="BS5" s="29">
        <f>SUM(BJ5:BR5)</f>
        <v>100</v>
      </c>
      <c r="CF5" s="6"/>
      <c r="CG5" s="6"/>
      <c r="CH5" s="6"/>
      <c r="CI5" s="6"/>
      <c r="CJ5" s="6"/>
      <c r="CK5" s="6"/>
      <c r="CL5" s="6"/>
      <c r="CM5" s="6"/>
      <c r="CN5" s="6"/>
    </row>
    <row r="6" spans="1:91" ht="12">
      <c r="A6" s="1">
        <v>82</v>
      </c>
      <c r="B6" s="1" t="s">
        <v>80</v>
      </c>
      <c r="C6" s="3" t="s">
        <v>86</v>
      </c>
      <c r="D6" s="21">
        <v>203.6</v>
      </c>
      <c r="E6" s="22">
        <v>1250</v>
      </c>
      <c r="F6" s="22">
        <v>1250</v>
      </c>
      <c r="G6" s="23">
        <v>16.5</v>
      </c>
      <c r="I6" s="5" t="s">
        <v>160</v>
      </c>
      <c r="J6" s="5">
        <v>0.03</v>
      </c>
      <c r="K6" s="6" t="s">
        <v>87</v>
      </c>
      <c r="L6" s="6">
        <v>0.03</v>
      </c>
      <c r="N6" s="45">
        <v>0.0001</v>
      </c>
      <c r="O6" s="5">
        <v>-10.396419130663165</v>
      </c>
      <c r="P6" s="5">
        <v>-2.8</v>
      </c>
      <c r="Q6" s="7">
        <v>0.95</v>
      </c>
      <c r="S6" s="25" t="s">
        <v>18</v>
      </c>
      <c r="T6" s="1" t="s">
        <v>18</v>
      </c>
      <c r="Y6" s="6">
        <f t="shared" si="0"/>
        <v>0.5860381751397533</v>
      </c>
      <c r="Z6" s="6">
        <f t="shared" si="1"/>
        <v>2.7</v>
      </c>
      <c r="AC6" s="1"/>
      <c r="AD6" s="6">
        <v>49.9942105263158</v>
      </c>
      <c r="AE6" s="6">
        <v>1.3554315789473683</v>
      </c>
      <c r="AF6" s="6">
        <v>17.983657894736844</v>
      </c>
      <c r="AG6" s="6">
        <v>9.117563157894736</v>
      </c>
      <c r="AH6" s="6">
        <v>0.18386842105263163</v>
      </c>
      <c r="AI6" s="6">
        <v>6.897042105263156</v>
      </c>
      <c r="AJ6" s="6">
        <v>12.525857894736843</v>
      </c>
      <c r="AK6" s="6">
        <v>2.5797842105263156</v>
      </c>
      <c r="AL6" s="6">
        <v>0.2200578947368421</v>
      </c>
      <c r="AM6" s="6">
        <v>100.85747368421053</v>
      </c>
      <c r="AN6" s="6">
        <f t="shared" si="2"/>
        <v>49.56916795561429</v>
      </c>
      <c r="AO6" s="6">
        <f t="shared" si="3"/>
        <v>1.3439079221746997</v>
      </c>
      <c r="AP6" s="6">
        <f t="shared" si="4"/>
        <v>17.830763787564734</v>
      </c>
      <c r="AQ6" s="6">
        <f t="shared" si="5"/>
        <v>9.040047132691676</v>
      </c>
      <c r="AR6" s="6">
        <f t="shared" si="6"/>
        <v>0.18230520192121039</v>
      </c>
      <c r="AS6" s="6">
        <f t="shared" si="7"/>
        <v>6.838404585522454</v>
      </c>
      <c r="AT6" s="6">
        <f t="shared" si="8"/>
        <v>12.419365107196608</v>
      </c>
      <c r="AU6" s="6">
        <f t="shared" si="9"/>
        <v>2.557851308673208</v>
      </c>
      <c r="AV6" s="6">
        <f t="shared" si="10"/>
        <v>0.21818699864112565</v>
      </c>
      <c r="AW6" s="6">
        <f t="shared" si="11"/>
        <v>1.25906560401942</v>
      </c>
      <c r="AX6" s="6">
        <v>8.61</v>
      </c>
      <c r="AY6" s="1">
        <v>0.48</v>
      </c>
      <c r="CF6" s="6"/>
      <c r="CG6" s="6"/>
      <c r="CH6" s="6"/>
      <c r="CI6" s="6"/>
      <c r="CJ6" s="6"/>
      <c r="CK6" s="6"/>
      <c r="CL6" s="6"/>
      <c r="CM6" s="6"/>
    </row>
    <row r="7" spans="1:92" ht="12">
      <c r="A7" s="1">
        <v>53</v>
      </c>
      <c r="B7" s="1" t="s">
        <v>89</v>
      </c>
      <c r="C7" s="3">
        <v>185</v>
      </c>
      <c r="D7" s="21">
        <v>0</v>
      </c>
      <c r="E7" s="22" t="s">
        <v>88</v>
      </c>
      <c r="F7" s="22">
        <v>1240</v>
      </c>
      <c r="G7" s="23">
        <v>48</v>
      </c>
      <c r="J7" s="5">
        <v>0</v>
      </c>
      <c r="K7" s="6" t="s">
        <v>82</v>
      </c>
      <c r="M7" s="6">
        <v>0</v>
      </c>
      <c r="N7" s="5">
        <v>0</v>
      </c>
      <c r="O7" s="5">
        <v>-7.86465432914739</v>
      </c>
      <c r="P7" s="5">
        <v>0</v>
      </c>
      <c r="Q7" s="7">
        <v>0.85</v>
      </c>
      <c r="S7" s="8" t="str">
        <f>CONCATENATE(T7,", ",V7)</f>
        <v>Gl, Pl</v>
      </c>
      <c r="T7" s="1" t="s">
        <v>18</v>
      </c>
      <c r="V7" s="1" t="s">
        <v>84</v>
      </c>
      <c r="Y7" s="6">
        <f t="shared" si="0"/>
        <v>0.6279898711138433</v>
      </c>
      <c r="Z7" s="6">
        <f t="shared" si="1"/>
        <v>2.6</v>
      </c>
      <c r="AA7" s="26">
        <f>ROUND((BP7/56.08)/(2*BQ7/61.98),1)</f>
        <v>4</v>
      </c>
      <c r="AB7" s="27">
        <f>ROUND((100*BP7/56.08/(BP7/56.08+2*BQ7/61.98+2*BR7/94.2)),2)</f>
        <v>79.85</v>
      </c>
      <c r="AC7" s="28">
        <f>AA7/Z7</f>
        <v>1.5384615384615383</v>
      </c>
      <c r="AD7" s="6">
        <v>50.40243</v>
      </c>
      <c r="AE7" s="6">
        <v>1.4333399999999998</v>
      </c>
      <c r="AF7" s="6">
        <v>17.174889999999998</v>
      </c>
      <c r="AG7" s="6">
        <v>9.403970000000001</v>
      </c>
      <c r="AH7" s="6">
        <v>0.15593</v>
      </c>
      <c r="AI7" s="6">
        <v>7.547080000000001</v>
      </c>
      <c r="AJ7" s="6">
        <v>12.00463</v>
      </c>
      <c r="AK7" s="6">
        <v>2.5278799999999997</v>
      </c>
      <c r="AL7" s="6">
        <v>0.22122999999999998</v>
      </c>
      <c r="AM7" s="6">
        <f>SUM(AD7:AL7)</f>
        <v>100.87138</v>
      </c>
      <c r="AN7" s="6">
        <f t="shared" si="2"/>
        <v>49.967027317361975</v>
      </c>
      <c r="AO7" s="6">
        <f t="shared" si="3"/>
        <v>1.420958055694291</v>
      </c>
      <c r="AP7" s="6">
        <f t="shared" si="4"/>
        <v>17.026524272791747</v>
      </c>
      <c r="AQ7" s="6">
        <f t="shared" si="5"/>
        <v>9.322733564267686</v>
      </c>
      <c r="AR7" s="6">
        <f t="shared" si="6"/>
        <v>0.15458299470077638</v>
      </c>
      <c r="AS7" s="6">
        <f t="shared" si="7"/>
        <v>7.481884356097836</v>
      </c>
      <c r="AT7" s="6">
        <f t="shared" si="8"/>
        <v>11.9009276962405</v>
      </c>
      <c r="AU7" s="6">
        <f t="shared" si="9"/>
        <v>2.5060428438671103</v>
      </c>
      <c r="AV7" s="6">
        <f t="shared" si="10"/>
        <v>0.21931889897808474</v>
      </c>
      <c r="AW7" s="6">
        <f t="shared" si="11"/>
        <v>1.0558837351664483</v>
      </c>
      <c r="AX7" s="6">
        <v>7.9</v>
      </c>
      <c r="AY7" s="1">
        <v>1.58</v>
      </c>
      <c r="AZ7" s="6">
        <v>48.116724999999995</v>
      </c>
      <c r="BA7" s="6">
        <v>0.262775</v>
      </c>
      <c r="BB7" s="6">
        <v>30.1852</v>
      </c>
      <c r="BC7" s="6">
        <v>0</v>
      </c>
      <c r="BD7" s="6">
        <v>0.039525</v>
      </c>
      <c r="BE7" s="6">
        <v>0</v>
      </c>
      <c r="BF7" s="6">
        <v>15.716199999999999</v>
      </c>
      <c r="BG7" s="6">
        <v>2.1471</v>
      </c>
      <c r="BH7" s="6">
        <v>0.067225</v>
      </c>
      <c r="BI7" s="26">
        <f>SUM(AZ7:BH7)</f>
        <v>96.53474999999997</v>
      </c>
      <c r="BJ7" s="26">
        <f aca="true" t="shared" si="13" ref="BJ7:BR9">AZ7*100/$BI7</f>
        <v>49.84394220733986</v>
      </c>
      <c r="BK7" s="26">
        <f t="shared" si="13"/>
        <v>0.2722076765102722</v>
      </c>
      <c r="BL7" s="26">
        <f t="shared" si="13"/>
        <v>31.268740013311277</v>
      </c>
      <c r="BM7" s="26">
        <f t="shared" si="13"/>
        <v>0</v>
      </c>
      <c r="BN7" s="26">
        <f t="shared" si="13"/>
        <v>0.04094380521004095</v>
      </c>
      <c r="BO7" s="26">
        <f t="shared" si="13"/>
        <v>0</v>
      </c>
      <c r="BP7" s="26">
        <f t="shared" si="13"/>
        <v>16.280355001696282</v>
      </c>
      <c r="BQ7" s="26">
        <f t="shared" si="13"/>
        <v>2.224173160442225</v>
      </c>
      <c r="BR7" s="26">
        <f t="shared" si="13"/>
        <v>0.06963813549006966</v>
      </c>
      <c r="BS7" s="29">
        <f>SUM(BJ7:BR7)</f>
        <v>100</v>
      </c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1" ht="12">
      <c r="A8" s="1">
        <v>81</v>
      </c>
      <c r="B8" s="1" t="s">
        <v>89</v>
      </c>
      <c r="C8" s="3" t="s">
        <v>90</v>
      </c>
      <c r="D8" s="21">
        <v>203.6</v>
      </c>
      <c r="E8" s="22">
        <v>1240</v>
      </c>
      <c r="F8" s="22">
        <v>1240</v>
      </c>
      <c r="G8" s="23">
        <v>37</v>
      </c>
      <c r="I8" s="5" t="s">
        <v>161</v>
      </c>
      <c r="J8" s="5">
        <v>0.04</v>
      </c>
      <c r="K8" s="6" t="s">
        <v>87</v>
      </c>
      <c r="M8" s="6">
        <v>0.04</v>
      </c>
      <c r="N8" s="45">
        <v>0.0002</v>
      </c>
      <c r="O8" s="5">
        <v>-10.495668430931923</v>
      </c>
      <c r="P8" s="5">
        <v>-2.8</v>
      </c>
      <c r="Q8" s="7">
        <v>0.95</v>
      </c>
      <c r="S8" s="8" t="str">
        <f>CONCATENATE(T8,", ",V8)</f>
        <v>Gl, Pl</v>
      </c>
      <c r="T8" s="1" t="s">
        <v>18</v>
      </c>
      <c r="V8" s="1" t="s">
        <v>84</v>
      </c>
      <c r="Y8" s="6">
        <f t="shared" si="0"/>
        <v>0.5877250954149209</v>
      </c>
      <c r="Z8" s="6">
        <f t="shared" si="1"/>
        <v>2.6</v>
      </c>
      <c r="AA8" s="26">
        <f>ROUND((BP8/56.08)/(2*BQ8/61.98),1)</f>
        <v>3.3</v>
      </c>
      <c r="AB8" s="27">
        <f>ROUND((100*BP8/56.08/(BP8/56.08+2*BQ8/61.98+2*BR8/94.2)),2)</f>
        <v>76.73</v>
      </c>
      <c r="AC8" s="28">
        <f>AA8/Z8</f>
        <v>1.2692307692307692</v>
      </c>
      <c r="AD8" s="6">
        <v>49.716185</v>
      </c>
      <c r="AE8" s="6">
        <v>1.3700899999999998</v>
      </c>
      <c r="AF8" s="6">
        <v>17.661035</v>
      </c>
      <c r="AG8" s="6">
        <v>9.271420000000003</v>
      </c>
      <c r="AH8" s="6">
        <v>0.180685</v>
      </c>
      <c r="AI8" s="6">
        <v>7.0620400000000005</v>
      </c>
      <c r="AJ8" s="6">
        <v>12.28254</v>
      </c>
      <c r="AK8" s="6">
        <v>2.5677099999999995</v>
      </c>
      <c r="AL8" s="6">
        <v>0.22830500000000004</v>
      </c>
      <c r="AM8" s="6">
        <v>100.34001</v>
      </c>
      <c r="AN8" s="6">
        <f t="shared" si="2"/>
        <v>49.54771780469227</v>
      </c>
      <c r="AO8" s="6">
        <f t="shared" si="3"/>
        <v>1.365447342490797</v>
      </c>
      <c r="AP8" s="6">
        <f t="shared" si="4"/>
        <v>17.601189196612594</v>
      </c>
      <c r="AQ8" s="6">
        <f t="shared" si="5"/>
        <v>9.240003065576735</v>
      </c>
      <c r="AR8" s="6">
        <f t="shared" si="6"/>
        <v>0.1800727346947643</v>
      </c>
      <c r="AS8" s="6">
        <f t="shared" si="7"/>
        <v>7.038109723130384</v>
      </c>
      <c r="AT8" s="6">
        <f t="shared" si="8"/>
        <v>12.24091964910109</v>
      </c>
      <c r="AU8" s="6">
        <f t="shared" si="9"/>
        <v>2.5590091131144987</v>
      </c>
      <c r="AV8" s="6">
        <f t="shared" si="10"/>
        <v>0.22753137058686762</v>
      </c>
      <c r="AW8" s="6">
        <f t="shared" si="11"/>
        <v>1.2503357216894835</v>
      </c>
      <c r="AX8" s="6">
        <v>8.8</v>
      </c>
      <c r="AY8" s="1">
        <v>0.49</v>
      </c>
      <c r="AZ8" s="6">
        <v>48.95753333333334</v>
      </c>
      <c r="BA8" s="6">
        <v>0.05706666666666666</v>
      </c>
      <c r="BB8" s="6">
        <v>32.26873333333333</v>
      </c>
      <c r="BC8" s="6">
        <v>0.45353333333333334</v>
      </c>
      <c r="BD8" s="6">
        <v>0.03166666666666667</v>
      </c>
      <c r="BE8" s="6">
        <v>0.22113333333333332</v>
      </c>
      <c r="BF8" s="6">
        <v>15.785899999999998</v>
      </c>
      <c r="BG8" s="6">
        <v>2.6148000000000002</v>
      </c>
      <c r="BH8" s="6">
        <v>0.0478</v>
      </c>
      <c r="BI8" s="26">
        <f>SUM(AZ8:BH8)</f>
        <v>100.43816666666666</v>
      </c>
      <c r="BJ8" s="26">
        <f t="shared" si="13"/>
        <v>48.74395357674457</v>
      </c>
      <c r="BK8" s="26">
        <f t="shared" si="13"/>
        <v>0.05681771039893533</v>
      </c>
      <c r="BL8" s="26">
        <f t="shared" si="13"/>
        <v>32.127959324891435</v>
      </c>
      <c r="BM8" s="26">
        <f t="shared" si="13"/>
        <v>0.45155477084574425</v>
      </c>
      <c r="BN8" s="26">
        <f t="shared" si="13"/>
        <v>0.03152851920501669</v>
      </c>
      <c r="BO8" s="26">
        <f t="shared" si="13"/>
        <v>0.22016862779587443</v>
      </c>
      <c r="BP8" s="26">
        <f t="shared" si="13"/>
        <v>15.717033199530722</v>
      </c>
      <c r="BQ8" s="26">
        <f t="shared" si="13"/>
        <v>2.6033928005456097</v>
      </c>
      <c r="BR8" s="26">
        <f t="shared" si="13"/>
        <v>0.04759147004209888</v>
      </c>
      <c r="BS8" s="29">
        <f>SUM(BJ8:BR8)</f>
        <v>99.99999999999999</v>
      </c>
      <c r="CF8" s="6"/>
      <c r="CG8" s="6"/>
      <c r="CH8" s="6"/>
      <c r="CI8" s="6"/>
      <c r="CJ8" s="6"/>
      <c r="CK8" s="6"/>
      <c r="CL8" s="6"/>
      <c r="CM8" s="6"/>
    </row>
    <row r="9" spans="1:91" ht="12">
      <c r="A9" s="1">
        <v>80</v>
      </c>
      <c r="B9" s="1" t="s">
        <v>89</v>
      </c>
      <c r="C9" s="3" t="s">
        <v>91</v>
      </c>
      <c r="D9" s="21">
        <v>203.6</v>
      </c>
      <c r="E9" s="22">
        <v>1240</v>
      </c>
      <c r="F9" s="22">
        <v>1240</v>
      </c>
      <c r="G9" s="23">
        <v>37</v>
      </c>
      <c r="I9" s="5" t="s">
        <v>162</v>
      </c>
      <c r="J9" s="5">
        <v>0.09</v>
      </c>
      <c r="K9" s="6" t="s">
        <v>87</v>
      </c>
      <c r="M9" s="6">
        <v>0.09</v>
      </c>
      <c r="N9" s="46">
        <v>0.001</v>
      </c>
      <c r="O9" s="5">
        <v>-10.495668430931923</v>
      </c>
      <c r="P9" s="5">
        <v>-2.8</v>
      </c>
      <c r="Q9" s="7">
        <v>0.95</v>
      </c>
      <c r="S9" s="8" t="str">
        <f>CONCATENATE(T9,", ",V9)</f>
        <v>Gl, Pl</v>
      </c>
      <c r="T9" s="1" t="s">
        <v>18</v>
      </c>
      <c r="V9" s="1" t="s">
        <v>84</v>
      </c>
      <c r="Y9" s="6">
        <f t="shared" si="0"/>
        <v>0.5394332230381841</v>
      </c>
      <c r="Z9" s="6">
        <f t="shared" si="1"/>
        <v>2.5</v>
      </c>
      <c r="AA9" s="26">
        <f>ROUND((BP9/56.08)/(2*BQ9/61.98),1)</f>
        <v>3.5</v>
      </c>
      <c r="AB9" s="27">
        <f>ROUND((100*BP9/56.08/(BP9/56.08+2*BQ9/61.98+2*BR9/94.2)),2)</f>
        <v>77.38</v>
      </c>
      <c r="AC9" s="28">
        <f>AA9/Z9</f>
        <v>1.4</v>
      </c>
      <c r="AD9" s="6">
        <v>49.78078</v>
      </c>
      <c r="AE9" s="6">
        <v>1.5494266666666665</v>
      </c>
      <c r="AF9" s="6">
        <v>15.131716666666664</v>
      </c>
      <c r="AG9" s="6">
        <v>10.729736666666664</v>
      </c>
      <c r="AH9" s="6">
        <v>0.1907766666666667</v>
      </c>
      <c r="AI9" s="6">
        <v>6.701206666666668</v>
      </c>
      <c r="AJ9" s="6">
        <v>12.763369999999998</v>
      </c>
      <c r="AK9" s="6">
        <v>2.82345</v>
      </c>
      <c r="AL9" s="6">
        <v>0.11585666666666668</v>
      </c>
      <c r="AM9" s="6">
        <v>99.78631999999999</v>
      </c>
      <c r="AN9" s="6">
        <f t="shared" si="2"/>
        <v>49.88737935219979</v>
      </c>
      <c r="AO9" s="6">
        <f t="shared" si="3"/>
        <v>1.5527445712665489</v>
      </c>
      <c r="AP9" s="6">
        <f t="shared" si="4"/>
        <v>15.164119356908508</v>
      </c>
      <c r="AQ9" s="6">
        <f t="shared" si="5"/>
        <v>10.752713063941695</v>
      </c>
      <c r="AR9" s="6">
        <f t="shared" si="6"/>
        <v>0.19118519118318694</v>
      </c>
      <c r="AS9" s="6">
        <f t="shared" si="7"/>
        <v>6.715556467726907</v>
      </c>
      <c r="AT9" s="6">
        <f t="shared" si="8"/>
        <v>12.790701170260611</v>
      </c>
      <c r="AU9" s="6">
        <f t="shared" si="9"/>
        <v>2.829496067196385</v>
      </c>
      <c r="AV9" s="6">
        <f t="shared" si="10"/>
        <v>0.11610475931637393</v>
      </c>
      <c r="AW9" s="6">
        <f t="shared" si="11"/>
        <v>1.521839634453894</v>
      </c>
      <c r="AX9" s="1">
        <v>10.22</v>
      </c>
      <c r="AY9" s="1">
        <v>0.6</v>
      </c>
      <c r="AZ9" s="6">
        <v>49.06285</v>
      </c>
      <c r="BA9" s="6">
        <v>0.060025</v>
      </c>
      <c r="BB9" s="6">
        <v>31.996575</v>
      </c>
      <c r="BC9" s="6">
        <v>0.39949999999999997</v>
      </c>
      <c r="BD9" s="6">
        <v>0.00795</v>
      </c>
      <c r="BE9" s="6">
        <v>0.2154</v>
      </c>
      <c r="BF9" s="6">
        <v>15.878775000000001</v>
      </c>
      <c r="BG9" s="6">
        <v>2.539675</v>
      </c>
      <c r="BH9" s="6">
        <v>0.039575</v>
      </c>
      <c r="BI9" s="26">
        <f>SUM(AZ9:BH9)</f>
        <v>100.200325</v>
      </c>
      <c r="BJ9" s="26">
        <f t="shared" si="13"/>
        <v>48.96476134184195</v>
      </c>
      <c r="BK9" s="26">
        <f t="shared" si="13"/>
        <v>0.059904995318128956</v>
      </c>
      <c r="BL9" s="26">
        <f t="shared" si="13"/>
        <v>31.93260600701644</v>
      </c>
      <c r="BM9" s="26">
        <f t="shared" si="13"/>
        <v>0.3987013016175346</v>
      </c>
      <c r="BN9" s="26">
        <f t="shared" si="13"/>
        <v>0.00793410600215119</v>
      </c>
      <c r="BO9" s="26">
        <f t="shared" si="13"/>
        <v>0.2149693626243228</v>
      </c>
      <c r="BP9" s="26">
        <f t="shared" si="13"/>
        <v>15.847029438277769</v>
      </c>
      <c r="BQ9" s="26">
        <f t="shared" si="13"/>
        <v>2.5345975674230594</v>
      </c>
      <c r="BR9" s="26">
        <f t="shared" si="13"/>
        <v>0.03949587987863313</v>
      </c>
      <c r="BS9" s="29">
        <f>SUM(BJ9:BR9)</f>
        <v>99.99999999999999</v>
      </c>
      <c r="CF9" s="6"/>
      <c r="CG9" s="6"/>
      <c r="CH9" s="6"/>
      <c r="CI9" s="6"/>
      <c r="CJ9" s="6"/>
      <c r="CK9" s="6"/>
      <c r="CL9" s="6"/>
      <c r="CM9" s="6"/>
    </row>
    <row r="10" spans="1:91" ht="12">
      <c r="A10" s="1">
        <v>78</v>
      </c>
      <c r="B10" s="1" t="s">
        <v>89</v>
      </c>
      <c r="C10" s="3" t="s">
        <v>92</v>
      </c>
      <c r="D10" s="21">
        <v>204.6</v>
      </c>
      <c r="E10" s="22">
        <v>1240</v>
      </c>
      <c r="F10" s="22">
        <v>1240</v>
      </c>
      <c r="G10" s="23">
        <v>2</v>
      </c>
      <c r="I10" s="5" t="s">
        <v>163</v>
      </c>
      <c r="J10" s="5">
        <v>0.18</v>
      </c>
      <c r="K10" s="6" t="s">
        <v>87</v>
      </c>
      <c r="L10" s="6">
        <v>0.18</v>
      </c>
      <c r="N10" s="46">
        <v>0.004</v>
      </c>
      <c r="O10" s="5">
        <v>-10.499347624586914</v>
      </c>
      <c r="P10" s="5">
        <v>-2.8</v>
      </c>
      <c r="Q10" s="7">
        <v>0.95</v>
      </c>
      <c r="S10" s="25" t="s">
        <v>18</v>
      </c>
      <c r="T10" s="1" t="s">
        <v>18</v>
      </c>
      <c r="Y10" s="6">
        <f t="shared" si="0"/>
        <v>0.5924228313533954</v>
      </c>
      <c r="Z10" s="6">
        <f t="shared" si="1"/>
        <v>2.7</v>
      </c>
      <c r="AC10" s="1"/>
      <c r="AD10" s="6">
        <v>49.83931333333333</v>
      </c>
      <c r="AE10" s="6">
        <v>1.3437933333333334</v>
      </c>
      <c r="AF10" s="6">
        <v>17.904366666666665</v>
      </c>
      <c r="AG10" s="6">
        <v>8.992243333333333</v>
      </c>
      <c r="AH10" s="6">
        <v>0.18598666666666663</v>
      </c>
      <c r="AI10" s="6">
        <v>6.981896666666666</v>
      </c>
      <c r="AJ10" s="6">
        <v>12.44866</v>
      </c>
      <c r="AK10" s="6">
        <v>2.5677400000000006</v>
      </c>
      <c r="AL10" s="6">
        <v>0.22669666666666669</v>
      </c>
      <c r="AM10" s="6">
        <v>100.49069666666666</v>
      </c>
      <c r="AN10" s="6">
        <f t="shared" si="2"/>
        <v>49.59594767130847</v>
      </c>
      <c r="AO10" s="6">
        <f t="shared" si="3"/>
        <v>1.3372315825322338</v>
      </c>
      <c r="AP10" s="6">
        <f t="shared" si="4"/>
        <v>17.816939538250455</v>
      </c>
      <c r="AQ10" s="6">
        <f t="shared" si="5"/>
        <v>8.948334155908096</v>
      </c>
      <c r="AR10" s="6">
        <f t="shared" si="6"/>
        <v>0.18507849267240623</v>
      </c>
      <c r="AS10" s="6">
        <f t="shared" si="7"/>
        <v>6.947804023914784</v>
      </c>
      <c r="AT10" s="6">
        <f t="shared" si="8"/>
        <v>12.387873119531562</v>
      </c>
      <c r="AU10" s="6">
        <f t="shared" si="9"/>
        <v>2.5552017103805538</v>
      </c>
      <c r="AV10" s="6">
        <f t="shared" si="10"/>
        <v>0.22558970550142804</v>
      </c>
      <c r="AW10" s="6">
        <f t="shared" si="11"/>
        <v>1.2262867476793555</v>
      </c>
      <c r="AX10" s="1">
        <v>8.52</v>
      </c>
      <c r="AY10" s="1">
        <v>0.48</v>
      </c>
      <c r="CF10" s="6"/>
      <c r="CG10" s="6"/>
      <c r="CH10" s="6"/>
      <c r="CI10" s="6"/>
      <c r="CJ10" s="6"/>
      <c r="CK10" s="6"/>
      <c r="CL10" s="6"/>
      <c r="CM10" s="6"/>
    </row>
    <row r="11" spans="1:91" ht="12">
      <c r="A11" s="1">
        <v>79</v>
      </c>
      <c r="B11" s="1" t="s">
        <v>80</v>
      </c>
      <c r="C11" s="3" t="s">
        <v>93</v>
      </c>
      <c r="D11" s="21">
        <v>203.6</v>
      </c>
      <c r="E11" s="22">
        <v>1230</v>
      </c>
      <c r="F11" s="22">
        <v>1230</v>
      </c>
      <c r="G11" s="23">
        <v>2</v>
      </c>
      <c r="I11" s="5" t="s">
        <v>164</v>
      </c>
      <c r="J11" s="5">
        <v>0.06</v>
      </c>
      <c r="K11" s="6" t="s">
        <v>87</v>
      </c>
      <c r="M11" s="6">
        <v>0.06</v>
      </c>
      <c r="N11" s="45">
        <v>0.0005</v>
      </c>
      <c r="O11" s="5">
        <v>-10.596238413838988</v>
      </c>
      <c r="P11" s="5">
        <v>-2.7</v>
      </c>
      <c r="Q11" s="7">
        <v>0.95</v>
      </c>
      <c r="S11" s="8" t="str">
        <f>CONCATENATE(T11,", ",V11)</f>
        <v>Gl, Pl</v>
      </c>
      <c r="T11" s="1" t="s">
        <v>18</v>
      </c>
      <c r="V11" s="1" t="s">
        <v>84</v>
      </c>
      <c r="Y11" s="6">
        <f t="shared" si="0"/>
        <v>0.5848166447794865</v>
      </c>
      <c r="Z11" s="6">
        <f t="shared" si="1"/>
        <v>2.6</v>
      </c>
      <c r="AA11" s="26">
        <f>ROUND((BP11/56.08)/(2*BQ11/61.98),1)</f>
        <v>2.9</v>
      </c>
      <c r="AB11" s="27">
        <f>ROUND((100*BP11/56.08/(BP11/56.08+2*BQ11/61.98+2*BR11/94.2)),2)</f>
        <v>73.95</v>
      </c>
      <c r="AC11" s="28">
        <f>AA11/Z11</f>
        <v>1.1153846153846154</v>
      </c>
      <c r="AD11" s="6">
        <v>49.84948000000001</v>
      </c>
      <c r="AE11" s="6">
        <v>1.4026200000000002</v>
      </c>
      <c r="AF11" s="6">
        <v>17.196310000000004</v>
      </c>
      <c r="AG11" s="6">
        <v>9.66439</v>
      </c>
      <c r="AH11" s="6">
        <v>0.19933499999999998</v>
      </c>
      <c r="AI11" s="6">
        <v>7.26469</v>
      </c>
      <c r="AJ11" s="6">
        <v>12.408334999999997</v>
      </c>
      <c r="AK11" s="6">
        <v>2.6851150000000006</v>
      </c>
      <c r="AL11" s="6">
        <v>0.23941999999999997</v>
      </c>
      <c r="AM11" s="6">
        <v>100.909695</v>
      </c>
      <c r="AN11" s="6">
        <f t="shared" si="2"/>
        <v>49.40008985261525</v>
      </c>
      <c r="AO11" s="6">
        <f t="shared" si="3"/>
        <v>1.38997546271446</v>
      </c>
      <c r="AP11" s="6">
        <f t="shared" si="4"/>
        <v>17.04128627085832</v>
      </c>
      <c r="AQ11" s="6">
        <f t="shared" si="5"/>
        <v>9.577266089249402</v>
      </c>
      <c r="AR11" s="6">
        <f t="shared" si="6"/>
        <v>0.1975380066305819</v>
      </c>
      <c r="AS11" s="6">
        <f t="shared" si="7"/>
        <v>7.199199244433351</v>
      </c>
      <c r="AT11" s="6">
        <f t="shared" si="8"/>
        <v>12.296474585519258</v>
      </c>
      <c r="AU11" s="6">
        <f t="shared" si="9"/>
        <v>2.6609088452799314</v>
      </c>
      <c r="AV11" s="6">
        <f t="shared" si="10"/>
        <v>0.23726164269944525</v>
      </c>
      <c r="AW11" s="6">
        <f t="shared" si="11"/>
        <v>1.2654185126275175</v>
      </c>
      <c r="AX11" s="1">
        <v>9.11</v>
      </c>
      <c r="AY11" s="1">
        <v>0.52</v>
      </c>
      <c r="AZ11" s="6">
        <v>49.652625</v>
      </c>
      <c r="BA11" s="6">
        <v>0.21704999999999997</v>
      </c>
      <c r="BB11" s="6">
        <v>30.066899999999997</v>
      </c>
      <c r="BC11" s="6">
        <v>1.3241999999999998</v>
      </c>
      <c r="BD11" s="6">
        <v>0.042050000000000004</v>
      </c>
      <c r="BE11" s="6">
        <v>0.9438</v>
      </c>
      <c r="BF11" s="6">
        <v>14.98315</v>
      </c>
      <c r="BG11" s="6">
        <v>2.868775</v>
      </c>
      <c r="BH11" s="6">
        <v>0.072575</v>
      </c>
      <c r="BI11" s="26">
        <f>SUM(AZ11:BH11)</f>
        <v>100.171125</v>
      </c>
      <c r="BJ11" s="26">
        <f aca="true" t="shared" si="14" ref="BJ11:BR11">AZ11*100/$BI11</f>
        <v>49.56780209865867</v>
      </c>
      <c r="BK11" s="26">
        <f t="shared" si="14"/>
        <v>0.2166792077058134</v>
      </c>
      <c r="BL11" s="26">
        <f t="shared" si="14"/>
        <v>30.015535914166875</v>
      </c>
      <c r="BM11" s="26">
        <f t="shared" si="14"/>
        <v>1.3219378338817696</v>
      </c>
      <c r="BN11" s="26">
        <f t="shared" si="14"/>
        <v>0.041978164865374125</v>
      </c>
      <c r="BO11" s="26">
        <f t="shared" si="14"/>
        <v>0.9421876813303234</v>
      </c>
      <c r="BP11" s="26">
        <f t="shared" si="14"/>
        <v>14.957553885912732</v>
      </c>
      <c r="BQ11" s="26">
        <f t="shared" si="14"/>
        <v>2.863874195283321</v>
      </c>
      <c r="BR11" s="26">
        <f t="shared" si="14"/>
        <v>0.07245101819511361</v>
      </c>
      <c r="BS11" s="29">
        <f>SUM(BJ11:BR11)</f>
        <v>99.99999999999999</v>
      </c>
      <c r="CF11" s="6"/>
      <c r="CG11" s="6"/>
      <c r="CH11" s="6"/>
      <c r="CI11" s="6"/>
      <c r="CJ11" s="6"/>
      <c r="CK11" s="6"/>
      <c r="CL11" s="6"/>
      <c r="CM11" s="6"/>
    </row>
    <row r="12" spans="1:51" ht="12">
      <c r="A12" s="1">
        <v>1</v>
      </c>
      <c r="B12" s="1" t="s">
        <v>80</v>
      </c>
      <c r="C12" s="3" t="s">
        <v>94</v>
      </c>
      <c r="D12" s="21">
        <v>203.9</v>
      </c>
      <c r="E12" s="22">
        <v>1230</v>
      </c>
      <c r="F12" s="22">
        <v>1230</v>
      </c>
      <c r="G12" s="23">
        <v>1</v>
      </c>
      <c r="I12" s="5" t="s">
        <v>174</v>
      </c>
      <c r="J12" s="5">
        <v>0.43</v>
      </c>
      <c r="K12" s="6" t="s">
        <v>87</v>
      </c>
      <c r="L12" s="6">
        <v>0.43</v>
      </c>
      <c r="N12" s="5">
        <v>0.02</v>
      </c>
      <c r="O12" s="7">
        <v>-7.88</v>
      </c>
      <c r="P12" s="5">
        <v>0</v>
      </c>
      <c r="Q12" s="5">
        <v>0.85</v>
      </c>
      <c r="S12" s="25" t="s">
        <v>18</v>
      </c>
      <c r="T12" s="1" t="s">
        <v>18</v>
      </c>
      <c r="Y12" s="6">
        <f t="shared" si="0"/>
        <v>0.633570751300777</v>
      </c>
      <c r="Z12" s="6">
        <f t="shared" si="1"/>
        <v>2.6</v>
      </c>
      <c r="AC12" s="1"/>
      <c r="AD12" s="6">
        <v>49.90687333333334</v>
      </c>
      <c r="AE12" s="6">
        <v>1.3492066666666667</v>
      </c>
      <c r="AF12" s="6">
        <v>17.83078</v>
      </c>
      <c r="AG12" s="6">
        <v>8.57142</v>
      </c>
      <c r="AH12" s="6">
        <v>0.12230000000000002</v>
      </c>
      <c r="AI12" s="6">
        <v>7.073373333333333</v>
      </c>
      <c r="AJ12" s="6">
        <v>12.312253333333333</v>
      </c>
      <c r="AK12" s="6">
        <v>2.6481000000000003</v>
      </c>
      <c r="AL12" s="6">
        <v>0.21057333333333336</v>
      </c>
      <c r="AM12" s="6">
        <f aca="true" t="shared" si="15" ref="AM12:AM38">SUM(AD12:AL12)</f>
        <v>100.02488</v>
      </c>
      <c r="AN12" s="6">
        <f t="shared" si="2"/>
        <v>49.8944595917869</v>
      </c>
      <c r="AO12" s="6">
        <f t="shared" si="3"/>
        <v>1.3488710675450617</v>
      </c>
      <c r="AP12" s="6">
        <f t="shared" si="4"/>
        <v>17.826344805412415</v>
      </c>
      <c r="AQ12" s="6">
        <f t="shared" si="5"/>
        <v>8.569287961155265</v>
      </c>
      <c r="AR12" s="6">
        <f t="shared" si="6"/>
        <v>0.12226957932866306</v>
      </c>
      <c r="AS12" s="6">
        <f t="shared" si="7"/>
        <v>7.071613915791084</v>
      </c>
      <c r="AT12" s="6">
        <f t="shared" si="8"/>
        <v>12.309190806660636</v>
      </c>
      <c r="AU12" s="6">
        <f t="shared" si="9"/>
        <v>2.6474413166004305</v>
      </c>
      <c r="AV12" s="6">
        <f t="shared" si="10"/>
        <v>0.21052095571955035</v>
      </c>
      <c r="AW12" s="6">
        <f t="shared" si="11"/>
        <v>1.0308820711664213</v>
      </c>
      <c r="AX12" s="6">
        <v>7.29</v>
      </c>
      <c r="AY12" s="1">
        <v>1.42</v>
      </c>
    </row>
    <row r="13" spans="1:97" ht="12">
      <c r="A13" s="1">
        <v>42</v>
      </c>
      <c r="B13" s="1" t="s">
        <v>89</v>
      </c>
      <c r="C13" s="3">
        <v>203</v>
      </c>
      <c r="D13" s="21">
        <v>204.1</v>
      </c>
      <c r="E13" s="22">
        <v>1230</v>
      </c>
      <c r="F13" s="22">
        <v>1230</v>
      </c>
      <c r="G13" s="23">
        <v>1.5</v>
      </c>
      <c r="H13" s="5" t="s">
        <v>95</v>
      </c>
      <c r="I13" s="5" t="s">
        <v>173</v>
      </c>
      <c r="J13" s="5">
        <v>0.47</v>
      </c>
      <c r="K13" s="6" t="s">
        <v>87</v>
      </c>
      <c r="L13" s="6">
        <v>0.47</v>
      </c>
      <c r="N13" s="5">
        <v>0.03</v>
      </c>
      <c r="O13" s="7">
        <v>-7.71</v>
      </c>
      <c r="P13" s="5" t="s">
        <v>96</v>
      </c>
      <c r="Q13" s="7">
        <v>0.84</v>
      </c>
      <c r="S13" s="25" t="s">
        <v>18</v>
      </c>
      <c r="T13" s="1" t="s">
        <v>18</v>
      </c>
      <c r="Y13" s="6">
        <f t="shared" si="0"/>
        <v>0.6229809397836544</v>
      </c>
      <c r="Z13" s="6">
        <f t="shared" si="1"/>
        <v>2.6</v>
      </c>
      <c r="AA13" s="26"/>
      <c r="AB13" s="32"/>
      <c r="AC13" s="33"/>
      <c r="AD13" s="6">
        <v>50.09173</v>
      </c>
      <c r="AE13" s="6">
        <v>1.3162699999999998</v>
      </c>
      <c r="AF13" s="6">
        <v>17.674065000000002</v>
      </c>
      <c r="AG13" s="6">
        <v>8.78627</v>
      </c>
      <c r="AH13" s="6">
        <v>0.17326999999999995</v>
      </c>
      <c r="AI13" s="6">
        <v>6.853875</v>
      </c>
      <c r="AJ13" s="6">
        <v>12.255335</v>
      </c>
      <c r="AK13" s="6">
        <v>2.56133</v>
      </c>
      <c r="AL13" s="6">
        <v>0.19740000000000002</v>
      </c>
      <c r="AM13" s="6">
        <f t="shared" si="15"/>
        <v>99.90954500000001</v>
      </c>
      <c r="AN13" s="6">
        <f t="shared" si="2"/>
        <v>50.137081497068166</v>
      </c>
      <c r="AO13" s="6">
        <f t="shared" si="3"/>
        <v>1.317461709989771</v>
      </c>
      <c r="AP13" s="6">
        <f t="shared" si="4"/>
        <v>17.69006654969753</v>
      </c>
      <c r="AQ13" s="6">
        <f t="shared" si="5"/>
        <v>8.794224816057364</v>
      </c>
      <c r="AR13" s="6">
        <f t="shared" si="6"/>
        <v>0.17342687327822376</v>
      </c>
      <c r="AS13" s="6">
        <f t="shared" si="7"/>
        <v>6.8600802856223595</v>
      </c>
      <c r="AT13" s="6">
        <f t="shared" si="8"/>
        <v>12.266430599799047</v>
      </c>
      <c r="AU13" s="6">
        <f t="shared" si="9"/>
        <v>2.563648948656507</v>
      </c>
      <c r="AV13" s="6">
        <f t="shared" si="10"/>
        <v>0.19757871983102315</v>
      </c>
      <c r="AW13" s="6">
        <f t="shared" si="11"/>
        <v>1.0787045766081231</v>
      </c>
      <c r="AX13" s="6">
        <v>7.4</v>
      </c>
      <c r="AY13" s="1">
        <v>1.55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9"/>
      <c r="CF13" s="6"/>
      <c r="CG13" s="6"/>
      <c r="CH13" s="6"/>
      <c r="CI13" s="6"/>
      <c r="CJ13" s="6"/>
      <c r="CK13" s="6"/>
      <c r="CL13" s="6"/>
      <c r="CM13" s="6"/>
      <c r="CN13" s="6"/>
      <c r="CO13" s="31"/>
      <c r="CP13" s="32"/>
      <c r="CQ13" s="33"/>
      <c r="CR13" s="33"/>
      <c r="CS13" s="33"/>
    </row>
    <row r="14" spans="1:92" ht="12">
      <c r="A14" s="1">
        <v>52</v>
      </c>
      <c r="B14" s="1" t="s">
        <v>89</v>
      </c>
      <c r="C14" s="3">
        <v>226</v>
      </c>
      <c r="D14" s="21">
        <v>0</v>
      </c>
      <c r="E14" s="22" t="s">
        <v>97</v>
      </c>
      <c r="F14" s="22">
        <v>1220</v>
      </c>
      <c r="G14" s="23">
        <v>48</v>
      </c>
      <c r="J14" s="5">
        <v>0</v>
      </c>
      <c r="K14" s="6" t="s">
        <v>82</v>
      </c>
      <c r="M14" s="6">
        <v>0</v>
      </c>
      <c r="N14" s="5">
        <v>0</v>
      </c>
      <c r="O14" s="5">
        <v>-8.08105961152043</v>
      </c>
      <c r="P14" s="5">
        <v>0</v>
      </c>
      <c r="Q14" s="7">
        <v>0.84</v>
      </c>
      <c r="S14" s="8" t="str">
        <f>CONCATENATE(T14,", ",V14)</f>
        <v>Gl, Pl</v>
      </c>
      <c r="T14" s="1" t="s">
        <v>18</v>
      </c>
      <c r="V14" s="1" t="s">
        <v>84</v>
      </c>
      <c r="Y14" s="6">
        <f t="shared" si="0"/>
        <v>0.6418181195193711</v>
      </c>
      <c r="Z14" s="6">
        <f t="shared" si="1"/>
        <v>2.3</v>
      </c>
      <c r="AA14" s="26">
        <f>ROUND((BP14/56.08)/(2*BQ14/61.98),1)</f>
        <v>3.5</v>
      </c>
      <c r="AB14" s="27">
        <f>ROUND((100*BP14/56.08/(BP14/56.08+2*BQ14/61.98+2*BR14/94.2)),2)</f>
        <v>77.31</v>
      </c>
      <c r="AC14" s="28">
        <f>AA14/Z14</f>
        <v>1.5217391304347827</v>
      </c>
      <c r="AD14" s="6">
        <v>50.8162</v>
      </c>
      <c r="AE14" s="6">
        <v>1.4579</v>
      </c>
      <c r="AF14" s="6">
        <v>15.9958</v>
      </c>
      <c r="AG14" s="6">
        <v>9.3154</v>
      </c>
      <c r="AH14" s="6">
        <v>0.0556</v>
      </c>
      <c r="AI14" s="6">
        <v>7.8916</v>
      </c>
      <c r="AJ14" s="6">
        <v>11.8579</v>
      </c>
      <c r="AK14" s="6">
        <v>2.9103</v>
      </c>
      <c r="AL14" s="6">
        <v>0.2117</v>
      </c>
      <c r="AM14" s="6">
        <f t="shared" si="15"/>
        <v>100.5124</v>
      </c>
      <c r="AN14" s="6">
        <f t="shared" si="2"/>
        <v>50.557145188056396</v>
      </c>
      <c r="AO14" s="6">
        <f t="shared" si="3"/>
        <v>1.450467802977543</v>
      </c>
      <c r="AP14" s="6">
        <f t="shared" si="4"/>
        <v>15.914255355558119</v>
      </c>
      <c r="AQ14" s="6">
        <f t="shared" si="5"/>
        <v>9.267911222893893</v>
      </c>
      <c r="AR14" s="6">
        <f t="shared" si="6"/>
        <v>0.05531655795702818</v>
      </c>
      <c r="AS14" s="6">
        <f t="shared" si="7"/>
        <v>7.851369582260498</v>
      </c>
      <c r="AT14" s="6">
        <f t="shared" si="8"/>
        <v>11.797449866882095</v>
      </c>
      <c r="AU14" s="6">
        <f t="shared" si="9"/>
        <v>2.895463644286675</v>
      </c>
      <c r="AV14" s="6">
        <f t="shared" si="10"/>
        <v>0.21062077912774943</v>
      </c>
      <c r="AW14" s="6">
        <f t="shared" si="11"/>
        <v>0.9947309088144355</v>
      </c>
      <c r="AX14" s="6">
        <v>7.81</v>
      </c>
      <c r="AY14" s="1">
        <v>1.62</v>
      </c>
      <c r="AZ14" s="6">
        <v>49.0671</v>
      </c>
      <c r="BA14" s="6">
        <v>0.2545</v>
      </c>
      <c r="BB14" s="6">
        <v>29.3282</v>
      </c>
      <c r="BC14" s="6">
        <v>1.6454</v>
      </c>
      <c r="BD14" s="6">
        <v>0.02666666666666667</v>
      </c>
      <c r="BE14" s="6">
        <v>1.3026</v>
      </c>
      <c r="BF14" s="6">
        <v>15.4994</v>
      </c>
      <c r="BG14" s="6">
        <v>2.4737</v>
      </c>
      <c r="BH14" s="6">
        <v>0.0605</v>
      </c>
      <c r="BI14" s="26">
        <f>SUM(AZ14:BH14)</f>
        <v>99.65806666666666</v>
      </c>
      <c r="BJ14" s="26">
        <f aca="true" t="shared" si="16" ref="BJ14:BR15">AZ14*100/$BI14</f>
        <v>49.23545242365395</v>
      </c>
      <c r="BK14" s="26">
        <f t="shared" si="16"/>
        <v>0.255373206116113</v>
      </c>
      <c r="BL14" s="26">
        <f t="shared" si="16"/>
        <v>29.428826969016058</v>
      </c>
      <c r="BM14" s="26">
        <f t="shared" si="16"/>
        <v>1.651045474826925</v>
      </c>
      <c r="BN14" s="26">
        <f t="shared" si="16"/>
        <v>0.026758161741046557</v>
      </c>
      <c r="BO14" s="26">
        <f t="shared" si="16"/>
        <v>1.3070693056457714</v>
      </c>
      <c r="BP14" s="26">
        <f t="shared" si="16"/>
        <v>15.552579453344137</v>
      </c>
      <c r="BQ14" s="26">
        <f t="shared" si="16"/>
        <v>2.4821874262060075</v>
      </c>
      <c r="BR14" s="26">
        <f t="shared" si="16"/>
        <v>0.06070757944999937</v>
      </c>
      <c r="BS14" s="29">
        <f>SUM(BJ14:BR14)</f>
        <v>100</v>
      </c>
      <c r="CF14" s="6"/>
      <c r="CG14" s="6"/>
      <c r="CH14" s="6"/>
      <c r="CI14" s="6"/>
      <c r="CJ14" s="6"/>
      <c r="CK14" s="6"/>
      <c r="CL14" s="6"/>
      <c r="CM14" s="6"/>
      <c r="CN14" s="6"/>
    </row>
    <row r="15" spans="1:92" ht="12">
      <c r="A15" s="1">
        <v>57</v>
      </c>
      <c r="B15" s="1" t="s">
        <v>89</v>
      </c>
      <c r="C15" s="3">
        <v>196</v>
      </c>
      <c r="D15" s="21">
        <v>205</v>
      </c>
      <c r="E15" s="22">
        <v>1220</v>
      </c>
      <c r="F15" s="22">
        <v>1220</v>
      </c>
      <c r="G15" s="23">
        <v>1.5</v>
      </c>
      <c r="I15" s="5" t="s">
        <v>172</v>
      </c>
      <c r="J15" s="5">
        <v>0.444002132196162</v>
      </c>
      <c r="K15" s="6" t="s">
        <v>87</v>
      </c>
      <c r="M15" s="6">
        <v>0.444002132196162</v>
      </c>
      <c r="N15" s="5">
        <v>0.02</v>
      </c>
      <c r="O15" s="5">
        <v>-7.94</v>
      </c>
      <c r="P15" s="5">
        <v>0</v>
      </c>
      <c r="Q15" s="5">
        <v>0.85</v>
      </c>
      <c r="R15" s="5">
        <v>0.79</v>
      </c>
      <c r="S15" s="8" t="str">
        <f>CONCATENATE(T15,", ",V15)</f>
        <v>Gl, Pl</v>
      </c>
      <c r="T15" s="1" t="s">
        <v>18</v>
      </c>
      <c r="V15" s="1" t="s">
        <v>84</v>
      </c>
      <c r="Y15" s="6">
        <f t="shared" si="0"/>
        <v>0.6278251659521343</v>
      </c>
      <c r="Z15" s="6">
        <f t="shared" si="1"/>
        <v>2.6</v>
      </c>
      <c r="AA15" s="26">
        <f>ROUND((BP15/56.08)/(2*BQ15/61.98),1)</f>
        <v>2.7</v>
      </c>
      <c r="AB15" s="27">
        <f>ROUND((100*BP15/56.08/(BP15/56.08+2*BQ15/61.98+2*BR15/94.2)),2)</f>
        <v>73.02</v>
      </c>
      <c r="AC15" s="28">
        <f>AA15/Z15</f>
        <v>1.0384615384615385</v>
      </c>
      <c r="AD15" s="6">
        <v>50.23283333333333</v>
      </c>
      <c r="AE15" s="6">
        <v>1.3741533333333333</v>
      </c>
      <c r="AF15" s="6">
        <v>17.979240000000004</v>
      </c>
      <c r="AG15" s="6">
        <v>8.75224</v>
      </c>
      <c r="AH15" s="6">
        <v>0.18442666666666666</v>
      </c>
      <c r="AI15" s="6">
        <v>7.036793333333333</v>
      </c>
      <c r="AJ15" s="6">
        <v>12.147013333333335</v>
      </c>
      <c r="AK15" s="6">
        <v>2.5553799999999995</v>
      </c>
      <c r="AL15" s="6">
        <v>0.21461333333333338</v>
      </c>
      <c r="AM15" s="6">
        <f t="shared" si="15"/>
        <v>100.47669333333334</v>
      </c>
      <c r="AN15" s="6">
        <f t="shared" si="2"/>
        <v>49.994512823670405</v>
      </c>
      <c r="AO15" s="6">
        <f t="shared" si="3"/>
        <v>1.3676339136425932</v>
      </c>
      <c r="AP15" s="6">
        <f t="shared" si="4"/>
        <v>17.893940777244264</v>
      </c>
      <c r="AQ15" s="6">
        <f t="shared" si="5"/>
        <v>8.710716594707469</v>
      </c>
      <c r="AR15" s="6">
        <f t="shared" si="6"/>
        <v>0.1835516880067178</v>
      </c>
      <c r="AS15" s="6">
        <f t="shared" si="7"/>
        <v>7.003408551661465</v>
      </c>
      <c r="AT15" s="6">
        <f t="shared" si="8"/>
        <v>12.089384045547149</v>
      </c>
      <c r="AU15" s="6">
        <f t="shared" si="9"/>
        <v>2.5432564659771173</v>
      </c>
      <c r="AV15" s="6">
        <f t="shared" si="10"/>
        <v>0.21359513954280876</v>
      </c>
      <c r="AW15" s="6">
        <f t="shared" si="11"/>
        <v>1.056628346813274</v>
      </c>
      <c r="AX15" s="6">
        <v>7.4</v>
      </c>
      <c r="AY15" s="6">
        <v>1.46</v>
      </c>
      <c r="AZ15" s="6">
        <v>49.8901</v>
      </c>
      <c r="BA15" s="6">
        <v>0.1439</v>
      </c>
      <c r="BB15" s="6">
        <v>30.2362</v>
      </c>
      <c r="BC15" s="6">
        <v>1.1488</v>
      </c>
      <c r="BD15" s="6">
        <v>0.004</v>
      </c>
      <c r="BE15" s="6">
        <v>0.6313</v>
      </c>
      <c r="BF15" s="6">
        <v>14.8178</v>
      </c>
      <c r="BG15" s="6">
        <v>2.9808</v>
      </c>
      <c r="BH15" s="6">
        <v>0.0673</v>
      </c>
      <c r="BI15" s="26">
        <f>SUM(AZ15:BH15)</f>
        <v>99.92020000000001</v>
      </c>
      <c r="BJ15" s="26">
        <f t="shared" si="16"/>
        <v>49.92994409538811</v>
      </c>
      <c r="BK15" s="26">
        <f t="shared" si="16"/>
        <v>0.14401492390927959</v>
      </c>
      <c r="BL15" s="26">
        <f t="shared" si="16"/>
        <v>30.26034775751049</v>
      </c>
      <c r="BM15" s="26">
        <f t="shared" si="16"/>
        <v>1.1497174745446868</v>
      </c>
      <c r="BN15" s="26">
        <f t="shared" si="16"/>
        <v>0.004003194549250301</v>
      </c>
      <c r="BO15" s="26">
        <f t="shared" si="16"/>
        <v>0.6318041797354288</v>
      </c>
      <c r="BP15" s="26">
        <f t="shared" si="16"/>
        <v>14.829634047970279</v>
      </c>
      <c r="BQ15" s="26">
        <f t="shared" si="16"/>
        <v>2.9831805781013245</v>
      </c>
      <c r="BR15" s="26">
        <f t="shared" si="16"/>
        <v>0.06735374829113631</v>
      </c>
      <c r="BS15" s="29">
        <f>SUM(BJ15:BR15)</f>
        <v>99.99999999999999</v>
      </c>
      <c r="CF15" s="6"/>
      <c r="CG15" s="6"/>
      <c r="CH15" s="6"/>
      <c r="CI15" s="6"/>
      <c r="CJ15" s="6"/>
      <c r="CK15" s="6"/>
      <c r="CL15" s="6"/>
      <c r="CM15" s="6"/>
      <c r="CN15" s="6"/>
    </row>
    <row r="16" spans="1:51" ht="12">
      <c r="A16" s="1">
        <v>6</v>
      </c>
      <c r="B16" s="1" t="s">
        <v>89</v>
      </c>
      <c r="C16" s="3">
        <v>48</v>
      </c>
      <c r="D16" s="21">
        <v>203.7</v>
      </c>
      <c r="E16" s="22">
        <v>1220</v>
      </c>
      <c r="F16" s="22">
        <v>1220</v>
      </c>
      <c r="G16" s="23">
        <v>1.5</v>
      </c>
      <c r="I16" s="5" t="s">
        <v>165</v>
      </c>
      <c r="J16" s="5">
        <v>0.5495063293570756</v>
      </c>
      <c r="K16" s="6" t="s">
        <v>87</v>
      </c>
      <c r="L16" s="6">
        <v>0.5495063293570756</v>
      </c>
      <c r="N16" s="5">
        <v>0.03</v>
      </c>
      <c r="O16" s="5">
        <v>-7.59</v>
      </c>
      <c r="P16" s="5" t="s">
        <v>98</v>
      </c>
      <c r="Q16" s="5">
        <v>0.83</v>
      </c>
      <c r="R16" s="5">
        <v>0.81</v>
      </c>
      <c r="S16" s="25" t="s">
        <v>18</v>
      </c>
      <c r="T16" s="1" t="s">
        <v>18</v>
      </c>
      <c r="Y16" s="6">
        <f t="shared" si="0"/>
        <v>0.6337205980262955</v>
      </c>
      <c r="Z16" s="6">
        <f t="shared" si="1"/>
        <v>2.6</v>
      </c>
      <c r="AC16" s="1"/>
      <c r="AD16" s="6">
        <v>49.67875333333334</v>
      </c>
      <c r="AE16" s="6">
        <v>1.3336966666666668</v>
      </c>
      <c r="AF16" s="6">
        <v>17.71899333333333</v>
      </c>
      <c r="AG16" s="6">
        <v>8.805860000000001</v>
      </c>
      <c r="AH16" s="6">
        <v>0.1539666666666667</v>
      </c>
      <c r="AI16" s="6">
        <v>7.061489999999998</v>
      </c>
      <c r="AJ16" s="6">
        <v>12.220806666666668</v>
      </c>
      <c r="AK16" s="6">
        <v>2.6129899999999995</v>
      </c>
      <c r="AL16" s="6">
        <v>0.2058433333333333</v>
      </c>
      <c r="AM16" s="6">
        <f t="shared" si="15"/>
        <v>99.7924</v>
      </c>
      <c r="AN16" s="6">
        <f t="shared" si="2"/>
        <v>49.78210097495735</v>
      </c>
      <c r="AO16" s="6">
        <f t="shared" si="3"/>
        <v>1.3364711808380867</v>
      </c>
      <c r="AP16" s="6">
        <f t="shared" si="4"/>
        <v>17.755854487248858</v>
      </c>
      <c r="AQ16" s="6">
        <f t="shared" si="5"/>
        <v>8.824178995594856</v>
      </c>
      <c r="AR16" s="6">
        <f t="shared" si="6"/>
        <v>0.15428696640893164</v>
      </c>
      <c r="AS16" s="6">
        <f t="shared" si="7"/>
        <v>7.07618014999138</v>
      </c>
      <c r="AT16" s="6">
        <f t="shared" si="8"/>
        <v>12.246229839814122</v>
      </c>
      <c r="AU16" s="6">
        <f t="shared" si="9"/>
        <v>2.6184258520688943</v>
      </c>
      <c r="AV16" s="6">
        <f t="shared" si="10"/>
        <v>0.20627155307752224</v>
      </c>
      <c r="AW16" s="6">
        <f t="shared" si="11"/>
        <v>1.0302168465862023</v>
      </c>
      <c r="AX16" s="6">
        <v>7.29</v>
      </c>
      <c r="AY16" s="6">
        <v>1.7</v>
      </c>
    </row>
    <row r="17" spans="1:71" ht="12">
      <c r="A17" s="1">
        <v>3</v>
      </c>
      <c r="B17" s="1" t="s">
        <v>89</v>
      </c>
      <c r="C17" s="3">
        <v>18</v>
      </c>
      <c r="D17" s="21">
        <v>204</v>
      </c>
      <c r="E17" s="22">
        <v>1220</v>
      </c>
      <c r="F17" s="22">
        <v>1220</v>
      </c>
      <c r="G17" s="23">
        <v>1</v>
      </c>
      <c r="I17" s="5" t="s">
        <v>166</v>
      </c>
      <c r="J17" s="5">
        <v>0.5557346384958324</v>
      </c>
      <c r="K17" s="6" t="s">
        <v>87</v>
      </c>
      <c r="M17" s="6">
        <v>0.5557346384958324</v>
      </c>
      <c r="N17" s="5">
        <v>0.03</v>
      </c>
      <c r="O17" s="7">
        <v>-7.58</v>
      </c>
      <c r="P17" s="5" t="s">
        <v>98</v>
      </c>
      <c r="Q17" s="7">
        <v>0.82</v>
      </c>
      <c r="S17" s="8" t="str">
        <f>CONCATENATE(T17,", ",V17)</f>
        <v>Gl, Pl</v>
      </c>
      <c r="T17" s="1" t="s">
        <v>18</v>
      </c>
      <c r="V17" s="1" t="s">
        <v>84</v>
      </c>
      <c r="Y17" s="6">
        <f t="shared" si="0"/>
        <v>0.6563008329532959</v>
      </c>
      <c r="Z17" s="6">
        <f t="shared" si="1"/>
        <v>2.6</v>
      </c>
      <c r="AA17" s="26">
        <f>ROUND((BP17/56.08)/(2*BQ17/61.98),1)</f>
        <v>2.5</v>
      </c>
      <c r="AB17" s="27">
        <f>ROUND((100*BP17/56.08/(BP17/56.08+2*BQ17/61.98+2*BR17/94.2)),2)</f>
        <v>70.84</v>
      </c>
      <c r="AC17" s="28">
        <f>AA17/Z17</f>
        <v>0.9615384615384615</v>
      </c>
      <c r="AD17" s="6">
        <v>50.061593333333334</v>
      </c>
      <c r="AE17" s="6">
        <v>1.3929133333333332</v>
      </c>
      <c r="AF17" s="6">
        <v>17.922926666666665</v>
      </c>
      <c r="AG17" s="6">
        <v>8.104946666666667</v>
      </c>
      <c r="AH17" s="6">
        <v>0.15925333333333333</v>
      </c>
      <c r="AI17" s="6">
        <v>7.162066666666665</v>
      </c>
      <c r="AJ17" s="6">
        <v>12.28942</v>
      </c>
      <c r="AK17" s="6">
        <v>2.6117800000000004</v>
      </c>
      <c r="AL17" s="6">
        <v>0.22644666666666666</v>
      </c>
      <c r="AM17" s="6">
        <f t="shared" si="15"/>
        <v>99.93134666666666</v>
      </c>
      <c r="AN17" s="6">
        <f t="shared" si="2"/>
        <v>50.095985897518176</v>
      </c>
      <c r="AO17" s="6">
        <f t="shared" si="3"/>
        <v>1.3938702717372233</v>
      </c>
      <c r="AP17" s="6">
        <f t="shared" si="4"/>
        <v>17.93523980663525</v>
      </c>
      <c r="AQ17" s="6">
        <f t="shared" si="5"/>
        <v>8.11051480543109</v>
      </c>
      <c r="AR17" s="6">
        <f t="shared" si="6"/>
        <v>0.15936274116723603</v>
      </c>
      <c r="AS17" s="6">
        <f t="shared" si="7"/>
        <v>7.166987042170684</v>
      </c>
      <c r="AT17" s="6">
        <f t="shared" si="8"/>
        <v>12.297862892804675</v>
      </c>
      <c r="AU17" s="6">
        <f t="shared" si="9"/>
        <v>2.6135743058801313</v>
      </c>
      <c r="AV17" s="6">
        <f t="shared" si="10"/>
        <v>0.2266022366555386</v>
      </c>
      <c r="AW17" s="6">
        <f t="shared" si="11"/>
        <v>0.933446643706193</v>
      </c>
      <c r="AX17" s="6">
        <v>6.69</v>
      </c>
      <c r="AY17" s="1">
        <v>1.58</v>
      </c>
      <c r="AZ17" s="6">
        <v>50.57</v>
      </c>
      <c r="BA17" s="6">
        <v>0.49</v>
      </c>
      <c r="BB17" s="6">
        <v>26.206666666666667</v>
      </c>
      <c r="BC17" s="6">
        <v>3.1133333333333333</v>
      </c>
      <c r="BD17" s="6">
        <v>0.05333333333333334</v>
      </c>
      <c r="BE17" s="6">
        <v>2.32</v>
      </c>
      <c r="BF17" s="6">
        <v>13.726666666666667</v>
      </c>
      <c r="BG17" s="6">
        <v>3.05</v>
      </c>
      <c r="BH17" s="6">
        <v>0.11</v>
      </c>
      <c r="BI17" s="26">
        <f>SUM(AZ17:BH17)</f>
        <v>99.63999999999999</v>
      </c>
      <c r="BJ17" s="26">
        <f aca="true" t="shared" si="17" ref="BJ17:BR17">AZ17*100/$BI17</f>
        <v>50.75270975511843</v>
      </c>
      <c r="BK17" s="26">
        <f t="shared" si="17"/>
        <v>0.4917703733440386</v>
      </c>
      <c r="BL17" s="26">
        <f t="shared" si="17"/>
        <v>26.301351532182526</v>
      </c>
      <c r="BM17" s="26">
        <f t="shared" si="17"/>
        <v>3.1245818279138233</v>
      </c>
      <c r="BN17" s="26">
        <f t="shared" si="17"/>
        <v>0.053526027030643665</v>
      </c>
      <c r="BO17" s="26">
        <f t="shared" si="17"/>
        <v>2.328382175832999</v>
      </c>
      <c r="BP17" s="26">
        <f t="shared" si="17"/>
        <v>13.776261207011911</v>
      </c>
      <c r="BQ17" s="26">
        <f t="shared" si="17"/>
        <v>3.061019670814934</v>
      </c>
      <c r="BR17" s="26">
        <f t="shared" si="17"/>
        <v>0.11039743075070255</v>
      </c>
      <c r="BS17" s="29">
        <f>SUM(BJ17:BR17)</f>
        <v>100.00000000000001</v>
      </c>
    </row>
    <row r="18" spans="1:51" ht="12">
      <c r="A18" s="1">
        <v>7</v>
      </c>
      <c r="B18" s="1" t="s">
        <v>89</v>
      </c>
      <c r="C18" s="3">
        <v>49</v>
      </c>
      <c r="D18" s="21">
        <v>203.7</v>
      </c>
      <c r="E18" s="22">
        <v>1220</v>
      </c>
      <c r="F18" s="22">
        <v>1220</v>
      </c>
      <c r="G18" s="23">
        <v>1.5</v>
      </c>
      <c r="I18" s="5" t="s">
        <v>167</v>
      </c>
      <c r="J18" s="5">
        <v>0.5941678496490642</v>
      </c>
      <c r="K18" s="6" t="s">
        <v>87</v>
      </c>
      <c r="L18" s="6">
        <v>0.5941678496490642</v>
      </c>
      <c r="N18" s="5">
        <v>0.04</v>
      </c>
      <c r="O18" s="5">
        <v>-7.47</v>
      </c>
      <c r="P18" s="5" t="s">
        <v>99</v>
      </c>
      <c r="Q18" s="5">
        <v>0.82</v>
      </c>
      <c r="R18" s="5">
        <v>0.81</v>
      </c>
      <c r="S18" s="25" t="s">
        <v>18</v>
      </c>
      <c r="T18" s="1" t="s">
        <v>18</v>
      </c>
      <c r="Y18" s="6">
        <f t="shared" si="0"/>
        <v>0.6409121402237208</v>
      </c>
      <c r="Z18" s="6">
        <f t="shared" si="1"/>
        <v>2.6</v>
      </c>
      <c r="AC18" s="1"/>
      <c r="AD18" s="6">
        <v>49.79129310344827</v>
      </c>
      <c r="AE18" s="6">
        <v>1.3402379310344827</v>
      </c>
      <c r="AF18" s="6">
        <v>17.780979310344833</v>
      </c>
      <c r="AG18" s="6">
        <v>8.582527586206897</v>
      </c>
      <c r="AH18" s="6">
        <v>0.16074482758620695</v>
      </c>
      <c r="AI18" s="6">
        <v>7.025306896551724</v>
      </c>
      <c r="AJ18" s="6">
        <v>12.258479310344828</v>
      </c>
      <c r="AK18" s="6">
        <v>2.6525931034482766</v>
      </c>
      <c r="AL18" s="6">
        <v>0.2068344827586207</v>
      </c>
      <c r="AM18" s="6">
        <f t="shared" si="15"/>
        <v>99.79899655172414</v>
      </c>
      <c r="AN18" s="6">
        <f t="shared" si="2"/>
        <v>49.89157689340321</v>
      </c>
      <c r="AO18" s="6">
        <f t="shared" si="3"/>
        <v>1.3429372812780336</v>
      </c>
      <c r="AP18" s="6">
        <f t="shared" si="4"/>
        <v>17.81679167598569</v>
      </c>
      <c r="AQ18" s="6">
        <f t="shared" si="5"/>
        <v>8.599813507903075</v>
      </c>
      <c r="AR18" s="6">
        <f t="shared" si="6"/>
        <v>0.161068580988082</v>
      </c>
      <c r="AS18" s="6">
        <f t="shared" si="7"/>
        <v>7.0394564467495675</v>
      </c>
      <c r="AT18" s="6">
        <f t="shared" si="8"/>
        <v>12.283168903398206</v>
      </c>
      <c r="AU18" s="6">
        <f t="shared" si="9"/>
        <v>2.657935645749186</v>
      </c>
      <c r="AV18" s="6">
        <f t="shared" si="10"/>
        <v>0.20725106454494446</v>
      </c>
      <c r="AW18" s="6">
        <f t="shared" si="11"/>
        <v>0.9986566510040795</v>
      </c>
      <c r="AX18" s="6">
        <v>7.03</v>
      </c>
      <c r="AY18" s="6">
        <v>1.74</v>
      </c>
    </row>
    <row r="19" spans="1:92" ht="12">
      <c r="A19" s="1">
        <v>58</v>
      </c>
      <c r="B19" s="1" t="s">
        <v>89</v>
      </c>
      <c r="C19" s="3">
        <v>197</v>
      </c>
      <c r="D19" s="21">
        <v>205</v>
      </c>
      <c r="E19" s="22">
        <v>1220</v>
      </c>
      <c r="F19" s="22">
        <v>1220</v>
      </c>
      <c r="G19" s="23">
        <v>1.5</v>
      </c>
      <c r="I19" s="5" t="s">
        <v>168</v>
      </c>
      <c r="J19" s="5">
        <v>0.6947125017411149</v>
      </c>
      <c r="K19" s="6" t="s">
        <v>87</v>
      </c>
      <c r="L19" s="6">
        <v>0.6947125017411149</v>
      </c>
      <c r="N19" s="5">
        <v>0.05</v>
      </c>
      <c r="O19" s="7">
        <v>-7.22</v>
      </c>
      <c r="P19" s="5" t="s">
        <v>100</v>
      </c>
      <c r="Q19" s="7">
        <v>0.8</v>
      </c>
      <c r="R19" s="34"/>
      <c r="S19" s="25" t="s">
        <v>18</v>
      </c>
      <c r="T19" s="1" t="s">
        <v>18</v>
      </c>
      <c r="Y19" s="6">
        <f t="shared" si="0"/>
        <v>0.6375544011014204</v>
      </c>
      <c r="Z19" s="6">
        <f t="shared" si="1"/>
        <v>2.6</v>
      </c>
      <c r="AC19" s="1"/>
      <c r="AD19" s="6">
        <v>49.84594666666667</v>
      </c>
      <c r="AE19" s="6">
        <v>1.33328</v>
      </c>
      <c r="AF19" s="6">
        <v>17.77998</v>
      </c>
      <c r="AG19" s="6">
        <v>8.694533333333334</v>
      </c>
      <c r="AH19" s="6">
        <v>0.1915333333333333</v>
      </c>
      <c r="AI19" s="6">
        <v>6.87938</v>
      </c>
      <c r="AJ19" s="6">
        <v>12.212826666666665</v>
      </c>
      <c r="AK19" s="6">
        <v>2.5734133333333338</v>
      </c>
      <c r="AL19" s="6">
        <v>0.21586000000000002</v>
      </c>
      <c r="AM19" s="6">
        <f t="shared" si="15"/>
        <v>99.72675333333336</v>
      </c>
      <c r="AN19" s="6">
        <f t="shared" si="2"/>
        <v>49.982522242610514</v>
      </c>
      <c r="AO19" s="6">
        <f t="shared" si="3"/>
        <v>1.3369331252001715</v>
      </c>
      <c r="AP19" s="6">
        <f t="shared" si="4"/>
        <v>17.828696318400144</v>
      </c>
      <c r="AQ19" s="6">
        <f t="shared" si="5"/>
        <v>8.718355950355813</v>
      </c>
      <c r="AR19" s="6">
        <f t="shared" si="6"/>
        <v>0.192058125760035</v>
      </c>
      <c r="AS19" s="6">
        <f t="shared" si="7"/>
        <v>6.8982291812969185</v>
      </c>
      <c r="AT19" s="6">
        <f t="shared" si="8"/>
        <v>12.246289243815747</v>
      </c>
      <c r="AU19" s="6">
        <f t="shared" si="9"/>
        <v>2.580464366198491</v>
      </c>
      <c r="AV19" s="6">
        <f t="shared" si="10"/>
        <v>0.21645144636213628</v>
      </c>
      <c r="AW19" s="6">
        <f t="shared" si="11"/>
        <v>1.0133035328765096</v>
      </c>
      <c r="AX19" s="6">
        <v>6.99</v>
      </c>
      <c r="AY19" s="1">
        <v>1.92</v>
      </c>
      <c r="CF19" s="6"/>
      <c r="CG19" s="6"/>
      <c r="CH19" s="6"/>
      <c r="CI19" s="6"/>
      <c r="CJ19" s="6"/>
      <c r="CK19" s="6"/>
      <c r="CL19" s="6"/>
      <c r="CM19" s="6"/>
      <c r="CN19" s="6"/>
    </row>
    <row r="20" spans="1:51" ht="12">
      <c r="A20" s="1">
        <v>5</v>
      </c>
      <c r="B20" s="1" t="s">
        <v>89</v>
      </c>
      <c r="C20" s="3">
        <v>21</v>
      </c>
      <c r="D20" s="21">
        <v>204</v>
      </c>
      <c r="E20" s="22">
        <v>1220</v>
      </c>
      <c r="F20" s="22">
        <v>1220</v>
      </c>
      <c r="G20" s="23">
        <v>1</v>
      </c>
      <c r="I20" s="5" t="s">
        <v>169</v>
      </c>
      <c r="J20" s="5">
        <v>0.7607027656068168</v>
      </c>
      <c r="K20" s="6" t="s">
        <v>87</v>
      </c>
      <c r="L20" s="6">
        <v>0.7607027656068168</v>
      </c>
      <c r="N20" s="5">
        <v>0.06</v>
      </c>
      <c r="O20" s="5">
        <v>-7.08</v>
      </c>
      <c r="P20" s="5" t="s">
        <v>101</v>
      </c>
      <c r="Q20" s="5">
        <v>0.79</v>
      </c>
      <c r="R20" s="5">
        <v>0.79</v>
      </c>
      <c r="S20" s="25" t="s">
        <v>18</v>
      </c>
      <c r="T20" s="1" t="s">
        <v>18</v>
      </c>
      <c r="Y20" s="6">
        <f t="shared" si="0"/>
        <v>0.6537541581700808</v>
      </c>
      <c r="Z20" s="6">
        <f t="shared" si="1"/>
        <v>2.6</v>
      </c>
      <c r="AC20" s="1"/>
      <c r="AD20" s="6">
        <v>49.77826666666667</v>
      </c>
      <c r="AE20" s="6">
        <v>1.3480133333333333</v>
      </c>
      <c r="AF20" s="6">
        <v>17.78484</v>
      </c>
      <c r="AG20" s="6">
        <v>8.476653333333331</v>
      </c>
      <c r="AH20" s="6">
        <v>0.17627999999999996</v>
      </c>
      <c r="AI20" s="6">
        <v>7.097013333333334</v>
      </c>
      <c r="AJ20" s="6">
        <v>12.252206666666666</v>
      </c>
      <c r="AK20" s="6">
        <v>2.5793533333333327</v>
      </c>
      <c r="AL20" s="6">
        <v>0.20628666666666665</v>
      </c>
      <c r="AM20" s="6">
        <f t="shared" si="15"/>
        <v>99.69891333333334</v>
      </c>
      <c r="AN20" s="6">
        <f t="shared" si="2"/>
        <v>49.928595009093044</v>
      </c>
      <c r="AO20" s="6">
        <f t="shared" si="3"/>
        <v>1.3520842788189533</v>
      </c>
      <c r="AP20" s="6">
        <f t="shared" si="4"/>
        <v>17.83854949405333</v>
      </c>
      <c r="AQ20" s="6">
        <f t="shared" si="5"/>
        <v>8.502252481922737</v>
      </c>
      <c r="AR20" s="6">
        <f t="shared" si="6"/>
        <v>0.17681235843627044</v>
      </c>
      <c r="AS20" s="6">
        <f t="shared" si="7"/>
        <v>7.118446025189042</v>
      </c>
      <c r="AT20" s="6">
        <f t="shared" si="8"/>
        <v>12.289207832890455</v>
      </c>
      <c r="AU20" s="6">
        <f t="shared" si="9"/>
        <v>2.587142875579319</v>
      </c>
      <c r="AV20" s="6">
        <f t="shared" si="10"/>
        <v>0.20690964401684883</v>
      </c>
      <c r="AW20" s="6">
        <f t="shared" si="11"/>
        <v>0.9440262630665293</v>
      </c>
      <c r="AX20" s="6">
        <v>6.72</v>
      </c>
      <c r="AY20" s="6">
        <v>1.98</v>
      </c>
    </row>
    <row r="21" spans="1:71" ht="12">
      <c r="A21" s="1">
        <v>11</v>
      </c>
      <c r="B21" s="1" t="s">
        <v>89</v>
      </c>
      <c r="C21" s="3">
        <v>52</v>
      </c>
      <c r="D21" s="21">
        <v>203.6</v>
      </c>
      <c r="E21" s="22">
        <v>1210</v>
      </c>
      <c r="F21" s="22">
        <v>1210</v>
      </c>
      <c r="G21" s="23">
        <v>1</v>
      </c>
      <c r="I21" s="5" t="s">
        <v>170</v>
      </c>
      <c r="J21" s="5">
        <v>0.5122956645344705</v>
      </c>
      <c r="K21" s="6" t="s">
        <v>87</v>
      </c>
      <c r="M21" s="6">
        <v>0.5122956645344705</v>
      </c>
      <c r="N21" s="5">
        <v>0.03</v>
      </c>
      <c r="O21" s="5">
        <v>-7.8</v>
      </c>
      <c r="P21" s="5" t="s">
        <v>102</v>
      </c>
      <c r="Q21" s="5">
        <v>0.83</v>
      </c>
      <c r="R21" s="5">
        <v>0.8</v>
      </c>
      <c r="S21" s="8" t="str">
        <f>CONCATENATE(T21,", ",V21)</f>
        <v>Gl, Pl</v>
      </c>
      <c r="T21" s="1" t="s">
        <v>18</v>
      </c>
      <c r="V21" s="1" t="s">
        <v>84</v>
      </c>
      <c r="Y21" s="6">
        <f t="shared" si="0"/>
        <v>0.6366895527874007</v>
      </c>
      <c r="Z21" s="6">
        <f t="shared" si="1"/>
        <v>2.6</v>
      </c>
      <c r="AA21" s="26">
        <f>ROUND((BP21/56.08)/(2*BQ21/61.98),1)</f>
        <v>2.8</v>
      </c>
      <c r="AB21" s="27">
        <f>ROUND((100*BP21/56.08/(BP21/56.08+2*BQ21/61.98+2*BR21/94.2)),2)</f>
        <v>73.5</v>
      </c>
      <c r="AC21" s="28">
        <f>AA21/Z21</f>
        <v>1.0769230769230769</v>
      </c>
      <c r="AD21" s="6">
        <v>49.665220000000005</v>
      </c>
      <c r="AE21" s="6">
        <v>1.355206666666667</v>
      </c>
      <c r="AF21" s="6">
        <v>17.501596666666664</v>
      </c>
      <c r="AG21" s="6">
        <v>8.872533333333333</v>
      </c>
      <c r="AH21" s="6">
        <v>0.17029333333333335</v>
      </c>
      <c r="AI21" s="6">
        <v>7.259103333333332</v>
      </c>
      <c r="AJ21" s="6">
        <v>12.191343333333332</v>
      </c>
      <c r="AK21" s="6">
        <v>2.5498100000000004</v>
      </c>
      <c r="AL21" s="6">
        <v>0.2084366666666667</v>
      </c>
      <c r="AM21" s="6">
        <f t="shared" si="15"/>
        <v>99.77354333333334</v>
      </c>
      <c r="AN21" s="6">
        <f t="shared" si="2"/>
        <v>49.777945476060246</v>
      </c>
      <c r="AO21" s="6">
        <f t="shared" si="3"/>
        <v>1.3582825881396818</v>
      </c>
      <c r="AP21" s="6">
        <f t="shared" si="4"/>
        <v>17.54132015558032</v>
      </c>
      <c r="AQ21" s="6">
        <f t="shared" si="5"/>
        <v>8.892671380519278</v>
      </c>
      <c r="AR21" s="6">
        <f t="shared" si="6"/>
        <v>0.17067984923057258</v>
      </c>
      <c r="AS21" s="6">
        <f t="shared" si="7"/>
        <v>7.275579367850455</v>
      </c>
      <c r="AT21" s="6">
        <f t="shared" si="8"/>
        <v>12.219014105375896</v>
      </c>
      <c r="AU21" s="6">
        <f t="shared" si="9"/>
        <v>2.5555973205054396</v>
      </c>
      <c r="AV21" s="6">
        <f t="shared" si="10"/>
        <v>0.20890975673811726</v>
      </c>
      <c r="AW21" s="6">
        <f t="shared" si="11"/>
        <v>1.0171011304885682</v>
      </c>
      <c r="AX21" s="6">
        <v>7.4</v>
      </c>
      <c r="AY21" s="6">
        <v>1.65</v>
      </c>
      <c r="AZ21" s="6">
        <v>49.553333333333335</v>
      </c>
      <c r="BA21" s="6">
        <v>0.175</v>
      </c>
      <c r="BB21" s="6">
        <v>29.39833333333333</v>
      </c>
      <c r="BC21" s="6">
        <v>1.4216666666666669</v>
      </c>
      <c r="BD21" s="6">
        <v>0.02666666666666667</v>
      </c>
      <c r="BE21" s="6">
        <v>0.955</v>
      </c>
      <c r="BF21" s="6">
        <v>14.821666666666665</v>
      </c>
      <c r="BG21" s="6">
        <v>2.91</v>
      </c>
      <c r="BH21" s="6">
        <v>0.065</v>
      </c>
      <c r="BI21" s="26">
        <f>SUM(AZ21:BB21,BF21:BH21)</f>
        <v>96.92333333333332</v>
      </c>
      <c r="BJ21" s="26">
        <f aca="true" t="shared" si="18" ref="BJ21:BL23">AZ21*100/$BI21</f>
        <v>51.12631977164082</v>
      </c>
      <c r="BK21" s="26">
        <f t="shared" si="18"/>
        <v>0.18055507789661934</v>
      </c>
      <c r="BL21" s="26">
        <f t="shared" si="18"/>
        <v>30.331533514461604</v>
      </c>
      <c r="BM21" s="30">
        <v>0.045</v>
      </c>
      <c r="BN21" s="30">
        <v>0.045</v>
      </c>
      <c r="BO21" s="30">
        <v>0.045</v>
      </c>
      <c r="BP21" s="26">
        <f aca="true" t="shared" si="19" ref="BP21:BR23">BF21*100/$BI21</f>
        <v>15.292155311758435</v>
      </c>
      <c r="BQ21" s="26">
        <f t="shared" si="19"/>
        <v>3.002373009595213</v>
      </c>
      <c r="BR21" s="26">
        <f t="shared" si="19"/>
        <v>0.06706331464731576</v>
      </c>
      <c r="BS21" s="29">
        <f>SUM(BJ21:BL21,BP21:BR21)</f>
        <v>100.00000000000001</v>
      </c>
    </row>
    <row r="22" spans="1:71" ht="12">
      <c r="A22" s="1">
        <v>10</v>
      </c>
      <c r="B22" s="1" t="s">
        <v>89</v>
      </c>
      <c r="C22" s="3">
        <v>16</v>
      </c>
      <c r="D22" s="21">
        <v>204</v>
      </c>
      <c r="E22" s="22">
        <v>1210</v>
      </c>
      <c r="F22" s="22">
        <v>1210</v>
      </c>
      <c r="G22" s="23">
        <v>1</v>
      </c>
      <c r="I22" s="5" t="s">
        <v>171</v>
      </c>
      <c r="J22" s="5">
        <v>0.5504667947446023</v>
      </c>
      <c r="K22" s="6" t="s">
        <v>87</v>
      </c>
      <c r="M22" s="6">
        <v>0.5504667947446023</v>
      </c>
      <c r="N22" s="5">
        <v>0.03</v>
      </c>
      <c r="O22" s="7">
        <v>-7.7</v>
      </c>
      <c r="P22" s="5" t="s">
        <v>98</v>
      </c>
      <c r="Q22" s="7">
        <v>0.82</v>
      </c>
      <c r="S22" s="8" t="str">
        <f>CONCATENATE(T22,", ",V22)</f>
        <v>Gl, Pl</v>
      </c>
      <c r="T22" s="1" t="s">
        <v>18</v>
      </c>
      <c r="V22" s="1" t="s">
        <v>84</v>
      </c>
      <c r="Y22" s="6">
        <f t="shared" si="0"/>
        <v>0.6659360844531309</v>
      </c>
      <c r="Z22" s="6">
        <f t="shared" si="1"/>
        <v>2.6</v>
      </c>
      <c r="AA22" s="26">
        <f>ROUND((BP22/56.08)/(2*BQ22/61.98),1)</f>
        <v>2.6</v>
      </c>
      <c r="AB22" s="27">
        <f>ROUND((100*BP22/56.08/(BP22/56.08+2*BQ22/61.98+2*BR22/94.2)),2)</f>
        <v>71.95</v>
      </c>
      <c r="AC22" s="28">
        <f>AA22/Z22</f>
        <v>1</v>
      </c>
      <c r="AD22" s="6">
        <v>50.25405333333333</v>
      </c>
      <c r="AE22" s="6">
        <v>1.3774399999999998</v>
      </c>
      <c r="AF22" s="6">
        <v>17.753439999999998</v>
      </c>
      <c r="AG22" s="6">
        <v>7.911946666666668</v>
      </c>
      <c r="AH22" s="6">
        <v>0.1890933333333334</v>
      </c>
      <c r="AI22" s="6">
        <v>7.287813333333332</v>
      </c>
      <c r="AJ22" s="6">
        <v>12.354226666666666</v>
      </c>
      <c r="AK22" s="6">
        <v>2.5967733333333327</v>
      </c>
      <c r="AL22" s="6">
        <v>0.2201133333333333</v>
      </c>
      <c r="AM22" s="6">
        <f t="shared" si="15"/>
        <v>99.94489999999998</v>
      </c>
      <c r="AN22" s="6">
        <f t="shared" si="2"/>
        <v>50.2817585823122</v>
      </c>
      <c r="AO22" s="6">
        <f t="shared" si="3"/>
        <v>1.3781993878627123</v>
      </c>
      <c r="AP22" s="6">
        <f t="shared" si="4"/>
        <v>17.763227538373645</v>
      </c>
      <c r="AQ22" s="6">
        <f t="shared" si="5"/>
        <v>7.916308552679196</v>
      </c>
      <c r="AR22" s="6">
        <f t="shared" si="6"/>
        <v>0.18919758120057495</v>
      </c>
      <c r="AS22" s="6">
        <f t="shared" si="7"/>
        <v>7.291831132287224</v>
      </c>
      <c r="AT22" s="6">
        <f t="shared" si="8"/>
        <v>12.361037598383378</v>
      </c>
      <c r="AU22" s="6">
        <f t="shared" si="9"/>
        <v>2.598204944257619</v>
      </c>
      <c r="AV22" s="6">
        <f t="shared" si="10"/>
        <v>0.2202346826434699</v>
      </c>
      <c r="AW22" s="6">
        <f t="shared" si="11"/>
        <v>0.8941512607348157</v>
      </c>
      <c r="AX22" s="6">
        <v>6.52</v>
      </c>
      <c r="AY22" s="1">
        <v>1.55</v>
      </c>
      <c r="AZ22" s="6">
        <v>49.68</v>
      </c>
      <c r="BA22" s="6">
        <v>0.5566666666666666</v>
      </c>
      <c r="BB22" s="6">
        <v>25.53333333333333</v>
      </c>
      <c r="BC22" s="6">
        <v>3.296666666666667</v>
      </c>
      <c r="BD22" s="6">
        <v>0.04666666666666667</v>
      </c>
      <c r="BE22" s="6">
        <v>2.733333333333333</v>
      </c>
      <c r="BF22" s="6">
        <v>13.83</v>
      </c>
      <c r="BG22" s="6">
        <v>2.9066666666666663</v>
      </c>
      <c r="BH22" s="6">
        <v>0.11</v>
      </c>
      <c r="BI22" s="26">
        <f>SUM(AZ22:BB22,BF22:BH22)</f>
        <v>92.61666666666666</v>
      </c>
      <c r="BJ22" s="26">
        <f t="shared" si="18"/>
        <v>53.64045348209466</v>
      </c>
      <c r="BK22" s="26">
        <f t="shared" si="18"/>
        <v>0.6010437286305561</v>
      </c>
      <c r="BL22" s="26">
        <f t="shared" si="18"/>
        <v>27.568832103653047</v>
      </c>
      <c r="BM22" s="30">
        <v>0.045</v>
      </c>
      <c r="BN22" s="30">
        <v>0.045</v>
      </c>
      <c r="BO22" s="30">
        <v>0.045</v>
      </c>
      <c r="BP22" s="26">
        <f t="shared" si="19"/>
        <v>14.932517545438188</v>
      </c>
      <c r="BQ22" s="26">
        <f t="shared" si="19"/>
        <v>3.1383840201547595</v>
      </c>
      <c r="BR22" s="26">
        <f t="shared" si="19"/>
        <v>0.11876912002879252</v>
      </c>
      <c r="BS22" s="29">
        <f>SUM(BJ22:BL22,BP22:BR22)</f>
        <v>100</v>
      </c>
    </row>
    <row r="23" spans="1:71" ht="12">
      <c r="A23" s="1">
        <v>8</v>
      </c>
      <c r="B23" s="1" t="s">
        <v>80</v>
      </c>
      <c r="C23" s="3">
        <v>14</v>
      </c>
      <c r="D23" s="21">
        <v>204</v>
      </c>
      <c r="E23" s="22">
        <v>1210</v>
      </c>
      <c r="F23" s="22">
        <v>1210</v>
      </c>
      <c r="G23" s="23">
        <v>1</v>
      </c>
      <c r="I23" s="5" t="s">
        <v>175</v>
      </c>
      <c r="J23" s="5">
        <v>0.5770343974842033</v>
      </c>
      <c r="K23" s="6" t="s">
        <v>87</v>
      </c>
      <c r="M23" s="6">
        <v>0.5770343974842033</v>
      </c>
      <c r="N23" s="5">
        <v>0.04</v>
      </c>
      <c r="O23" s="7">
        <v>-7.63</v>
      </c>
      <c r="P23" s="5" t="s">
        <v>98</v>
      </c>
      <c r="Q23" s="7">
        <v>0.82</v>
      </c>
      <c r="S23" s="8" t="str">
        <f>CONCATENATE(T23,", ",V23)</f>
        <v>Gl, Pl</v>
      </c>
      <c r="T23" s="1" t="s">
        <v>18</v>
      </c>
      <c r="V23" s="1" t="s">
        <v>84</v>
      </c>
      <c r="Y23" s="6">
        <f t="shared" si="0"/>
        <v>0.6483725232592978</v>
      </c>
      <c r="Z23" s="6">
        <f t="shared" si="1"/>
        <v>2.5</v>
      </c>
      <c r="AA23" s="26">
        <f>ROUND((BP23/56.08)/(2*BQ23/61.98),1)</f>
        <v>2.6</v>
      </c>
      <c r="AB23" s="27">
        <f>ROUND((100*BP23/56.08/(BP23/56.08+2*BQ23/61.98+2*BR23/94.2)),2)</f>
        <v>72.1</v>
      </c>
      <c r="AC23" s="28">
        <f>AA23/Z23</f>
        <v>1.04</v>
      </c>
      <c r="AD23" s="6">
        <v>50.16963</v>
      </c>
      <c r="AE23" s="6">
        <v>1.3706</v>
      </c>
      <c r="AF23" s="6">
        <v>18.00535</v>
      </c>
      <c r="AG23" s="6">
        <v>8.313300000000002</v>
      </c>
      <c r="AH23" s="6">
        <v>0.1767</v>
      </c>
      <c r="AI23" s="6">
        <v>7.05771</v>
      </c>
      <c r="AJ23" s="6">
        <v>12.1765</v>
      </c>
      <c r="AK23" s="6">
        <v>2.6840399999999995</v>
      </c>
      <c r="AL23" s="6">
        <v>0.22798000000000002</v>
      </c>
      <c r="AM23" s="6">
        <f t="shared" si="15"/>
        <v>100.18181</v>
      </c>
      <c r="AN23" s="6">
        <f t="shared" si="2"/>
        <v>50.078582129829755</v>
      </c>
      <c r="AO23" s="6">
        <f t="shared" si="3"/>
        <v>1.3681126344193622</v>
      </c>
      <c r="AP23" s="6">
        <f t="shared" si="4"/>
        <v>17.972673881615837</v>
      </c>
      <c r="AQ23" s="6">
        <f t="shared" si="5"/>
        <v>8.298213018910321</v>
      </c>
      <c r="AR23" s="6">
        <f t="shared" si="6"/>
        <v>0.1763793247496726</v>
      </c>
      <c r="AS23" s="6">
        <f t="shared" si="7"/>
        <v>7.044901664284165</v>
      </c>
      <c r="AT23" s="6">
        <f t="shared" si="8"/>
        <v>12.154402081575489</v>
      </c>
      <c r="AU23" s="6">
        <f t="shared" si="9"/>
        <v>2.6791690028359434</v>
      </c>
      <c r="AV23" s="6">
        <f t="shared" si="10"/>
        <v>0.2275662617794588</v>
      </c>
      <c r="AW23" s="6">
        <f t="shared" si="11"/>
        <v>0.9666565020381965</v>
      </c>
      <c r="AX23" s="6">
        <v>6.81</v>
      </c>
      <c r="AY23" s="1">
        <v>1.66</v>
      </c>
      <c r="AZ23" s="6">
        <v>50.48</v>
      </c>
      <c r="BA23" s="6">
        <v>0.3166666666666666</v>
      </c>
      <c r="BB23" s="6">
        <v>28.135</v>
      </c>
      <c r="BC23" s="6">
        <v>1.9116666666666668</v>
      </c>
      <c r="BD23" s="6">
        <v>0.045</v>
      </c>
      <c r="BE23" s="6">
        <v>1.5616666666666665</v>
      </c>
      <c r="BF23" s="6">
        <v>14.201666666666668</v>
      </c>
      <c r="BG23" s="6">
        <v>2.9783333333333335</v>
      </c>
      <c r="BH23" s="6">
        <v>0.09</v>
      </c>
      <c r="BI23" s="26">
        <f>SUM(AZ23:BB23,BF23:BH23)</f>
        <v>96.20166666666668</v>
      </c>
      <c r="BJ23" s="26">
        <f t="shared" si="18"/>
        <v>52.47310337658737</v>
      </c>
      <c r="BK23" s="26">
        <f t="shared" si="18"/>
        <v>0.32916962630585045</v>
      </c>
      <c r="BL23" s="26">
        <f t="shared" si="18"/>
        <v>29.24585506141612</v>
      </c>
      <c r="BM23" s="30">
        <v>0.045</v>
      </c>
      <c r="BN23" s="30">
        <v>0.045</v>
      </c>
      <c r="BO23" s="30">
        <v>0.045</v>
      </c>
      <c r="BP23" s="26">
        <f t="shared" si="19"/>
        <v>14.762391503958696</v>
      </c>
      <c r="BQ23" s="26">
        <f t="shared" si="19"/>
        <v>3.0959269589923943</v>
      </c>
      <c r="BR23" s="26">
        <f t="shared" si="19"/>
        <v>0.09355347273955751</v>
      </c>
      <c r="BS23" s="29">
        <f>SUM(BJ23:BL23,BP23:BR23)</f>
        <v>99.99999999999999</v>
      </c>
    </row>
    <row r="24" spans="1:51" ht="12">
      <c r="A24" s="1">
        <v>12</v>
      </c>
      <c r="B24" s="1" t="s">
        <v>80</v>
      </c>
      <c r="C24" s="3">
        <v>53</v>
      </c>
      <c r="D24" s="21">
        <v>203.6</v>
      </c>
      <c r="E24" s="22">
        <v>1210</v>
      </c>
      <c r="F24" s="22">
        <v>1210</v>
      </c>
      <c r="G24" s="23">
        <v>1</v>
      </c>
      <c r="I24" s="5" t="s">
        <v>168</v>
      </c>
      <c r="J24" s="5">
        <v>0.6885201098227065</v>
      </c>
      <c r="K24" s="6" t="s">
        <v>87</v>
      </c>
      <c r="L24" s="6">
        <v>0.6885201098227065</v>
      </c>
      <c r="N24" s="5">
        <v>0.05</v>
      </c>
      <c r="O24" s="5">
        <v>-7.34</v>
      </c>
      <c r="P24" s="5" t="s">
        <v>100</v>
      </c>
      <c r="Q24" s="5">
        <v>0.8</v>
      </c>
      <c r="R24" s="5">
        <v>0.78</v>
      </c>
      <c r="S24" s="25" t="s">
        <v>18</v>
      </c>
      <c r="T24" s="1" t="s">
        <v>18</v>
      </c>
      <c r="Y24" s="6">
        <f t="shared" si="0"/>
        <v>0.6374441942513243</v>
      </c>
      <c r="Z24" s="6">
        <f t="shared" si="1"/>
        <v>2.6</v>
      </c>
      <c r="AC24" s="1"/>
      <c r="AD24" s="6">
        <v>49.45891999999999</v>
      </c>
      <c r="AE24" s="6">
        <v>1.3206000000000002</v>
      </c>
      <c r="AF24" s="6">
        <v>17.724883333333334</v>
      </c>
      <c r="AG24" s="6">
        <v>8.816346666666668</v>
      </c>
      <c r="AH24" s="6">
        <v>0.1551733333333333</v>
      </c>
      <c r="AI24" s="6">
        <v>6.96929</v>
      </c>
      <c r="AJ24" s="6">
        <v>12.146606666666665</v>
      </c>
      <c r="AK24" s="6">
        <v>2.5640166666666677</v>
      </c>
      <c r="AL24" s="6">
        <v>0.2165233333333334</v>
      </c>
      <c r="AM24" s="6">
        <f t="shared" si="15"/>
        <v>99.37236000000001</v>
      </c>
      <c r="AN24" s="6">
        <f t="shared" si="2"/>
        <v>49.77130461629369</v>
      </c>
      <c r="AO24" s="6">
        <f t="shared" si="3"/>
        <v>1.3289409650731854</v>
      </c>
      <c r="AP24" s="6">
        <f t="shared" si="4"/>
        <v>17.836834441018944</v>
      </c>
      <c r="AQ24" s="6">
        <f t="shared" si="5"/>
        <v>8.872031082553203</v>
      </c>
      <c r="AR24" s="6">
        <f t="shared" si="6"/>
        <v>0.1561534146248849</v>
      </c>
      <c r="AS24" s="6">
        <f t="shared" si="7"/>
        <v>7.01330832839232</v>
      </c>
      <c r="AT24" s="6">
        <f t="shared" si="8"/>
        <v>12.223325144604257</v>
      </c>
      <c r="AU24" s="6">
        <f t="shared" si="9"/>
        <v>2.580211103637538</v>
      </c>
      <c r="AV24" s="6">
        <f t="shared" si="10"/>
        <v>0.21789090380195594</v>
      </c>
      <c r="AW24" s="6">
        <f t="shared" si="11"/>
        <v>1.0137868844602538</v>
      </c>
      <c r="AX24" s="6">
        <v>7.11</v>
      </c>
      <c r="AY24" s="6">
        <v>1.95</v>
      </c>
    </row>
    <row r="25" spans="1:92" ht="12">
      <c r="A25" s="1">
        <v>48</v>
      </c>
      <c r="B25" s="1" t="s">
        <v>89</v>
      </c>
      <c r="C25" s="3" t="s">
        <v>103</v>
      </c>
      <c r="D25" s="21">
        <v>200</v>
      </c>
      <c r="E25" s="22">
        <v>1200</v>
      </c>
      <c r="F25" s="22">
        <v>1200</v>
      </c>
      <c r="G25" s="23">
        <v>1.5</v>
      </c>
      <c r="I25" s="5" t="s">
        <v>176</v>
      </c>
      <c r="J25" s="5">
        <v>0.4560409756771698</v>
      </c>
      <c r="K25" s="6" t="s">
        <v>87</v>
      </c>
      <c r="M25" s="6">
        <v>0.4560409756771698</v>
      </c>
      <c r="N25" s="5">
        <v>0.02</v>
      </c>
      <c r="O25" s="7">
        <v>-8.08</v>
      </c>
      <c r="P25" s="5" t="s">
        <v>96</v>
      </c>
      <c r="Q25" s="7">
        <v>0.84</v>
      </c>
      <c r="S25" s="8" t="str">
        <f>CONCATENATE(T25,", ",V25)</f>
        <v>Gl, Pl</v>
      </c>
      <c r="T25" s="1" t="s">
        <v>18</v>
      </c>
      <c r="V25" s="1" t="s">
        <v>84</v>
      </c>
      <c r="Y25" s="6">
        <f t="shared" si="0"/>
        <v>0.6486510425847315</v>
      </c>
      <c r="Z25" s="6">
        <f t="shared" si="1"/>
        <v>2.6</v>
      </c>
      <c r="AA25" s="26">
        <f>ROUND((BP25/56.08)/(2*BQ25/61.98),1)</f>
        <v>2.6</v>
      </c>
      <c r="AB25" s="27">
        <f>ROUND((100*BP25/56.08/(BP25/56.08+2*BQ25/61.98+2*BR25/94.2)),2)</f>
        <v>71.68</v>
      </c>
      <c r="AC25" s="28">
        <f>AA25/Z25</f>
        <v>1</v>
      </c>
      <c r="AD25" s="6">
        <v>49.96602</v>
      </c>
      <c r="AE25" s="6">
        <v>1.4522549999999999</v>
      </c>
      <c r="AF25" s="6">
        <v>16.777305</v>
      </c>
      <c r="AG25" s="6">
        <v>9.03862</v>
      </c>
      <c r="AH25" s="6">
        <v>0.18612999999999996</v>
      </c>
      <c r="AI25" s="6">
        <v>7.876555000000001</v>
      </c>
      <c r="AJ25" s="6">
        <v>12.203660000000003</v>
      </c>
      <c r="AK25" s="6">
        <v>2.58274</v>
      </c>
      <c r="AL25" s="6">
        <v>0.24158999999999997</v>
      </c>
      <c r="AM25" s="6">
        <f t="shared" si="15"/>
        <v>100.324875</v>
      </c>
      <c r="AN25" s="6">
        <f t="shared" si="2"/>
        <v>49.80421854500192</v>
      </c>
      <c r="AO25" s="6">
        <f t="shared" si="3"/>
        <v>1.447552264580444</v>
      </c>
      <c r="AP25" s="6">
        <f t="shared" si="4"/>
        <v>16.722976230969635</v>
      </c>
      <c r="AQ25" s="6">
        <f t="shared" si="5"/>
        <v>9.009350871356679</v>
      </c>
      <c r="AR25" s="6">
        <f t="shared" si="6"/>
        <v>0.18552726828715208</v>
      </c>
      <c r="AS25" s="6">
        <f t="shared" si="7"/>
        <v>7.851048904870303</v>
      </c>
      <c r="AT25" s="6">
        <f t="shared" si="8"/>
        <v>12.164141744507532</v>
      </c>
      <c r="AU25" s="6">
        <f t="shared" si="9"/>
        <v>2.574376494363935</v>
      </c>
      <c r="AV25" s="6">
        <f t="shared" si="10"/>
        <v>0.24080767606239228</v>
      </c>
      <c r="AW25" s="6">
        <f t="shared" si="11"/>
        <v>0.9654760901180782</v>
      </c>
      <c r="AX25" s="6">
        <v>7.58</v>
      </c>
      <c r="AY25" s="1">
        <v>1.59</v>
      </c>
      <c r="AZ25" s="6">
        <v>49.89206</v>
      </c>
      <c r="BA25" s="6">
        <v>0.15950000000000003</v>
      </c>
      <c r="BB25" s="6">
        <v>28.87136</v>
      </c>
      <c r="BC25" s="6">
        <v>1.44068</v>
      </c>
      <c r="BD25" s="6">
        <v>0.028000000000000004</v>
      </c>
      <c r="BE25" s="6">
        <v>0.91006</v>
      </c>
      <c r="BF25" s="6">
        <v>14.425980000000001</v>
      </c>
      <c r="BG25" s="6">
        <v>3.1027200000000006</v>
      </c>
      <c r="BH25" s="6">
        <v>0.07154</v>
      </c>
      <c r="BI25" s="26">
        <f>SUM(AZ25:BH25)</f>
        <v>98.90190000000001</v>
      </c>
      <c r="BJ25" s="26">
        <f aca="true" t="shared" si="20" ref="BJ25:BR28">AZ25*100/$BI25</f>
        <v>50.44600760956058</v>
      </c>
      <c r="BK25" s="26">
        <f t="shared" si="20"/>
        <v>0.1612709159278032</v>
      </c>
      <c r="BL25" s="26">
        <f t="shared" si="20"/>
        <v>29.191916434365766</v>
      </c>
      <c r="BM25" s="26">
        <f t="shared" si="20"/>
        <v>1.4566757564819277</v>
      </c>
      <c r="BN25" s="26">
        <f t="shared" si="20"/>
        <v>0.028310881792968586</v>
      </c>
      <c r="BO25" s="26">
        <f t="shared" si="20"/>
        <v>0.9201643244467497</v>
      </c>
      <c r="BP25" s="26">
        <f t="shared" si="20"/>
        <v>14.586150518847464</v>
      </c>
      <c r="BQ25" s="26">
        <f t="shared" si="20"/>
        <v>3.1371692555956963</v>
      </c>
      <c r="BR25" s="26">
        <f t="shared" si="20"/>
        <v>0.07233430298103474</v>
      </c>
      <c r="BS25" s="29">
        <f>SUM(BJ25:BR25)</f>
        <v>99.99999999999997</v>
      </c>
      <c r="CF25" s="6"/>
      <c r="CG25" s="6"/>
      <c r="CH25" s="6"/>
      <c r="CI25" s="6"/>
      <c r="CJ25" s="6"/>
      <c r="CK25" s="6"/>
      <c r="CL25" s="6"/>
      <c r="CM25" s="6"/>
      <c r="CN25" s="6"/>
    </row>
    <row r="26" spans="1:92" ht="12">
      <c r="A26" s="1">
        <v>49</v>
      </c>
      <c r="B26" s="1" t="s">
        <v>89</v>
      </c>
      <c r="C26" s="3">
        <v>211</v>
      </c>
      <c r="D26" s="21">
        <v>200</v>
      </c>
      <c r="E26" s="22">
        <v>1200</v>
      </c>
      <c r="F26" s="22">
        <v>1200</v>
      </c>
      <c r="G26" s="23">
        <v>1.5</v>
      </c>
      <c r="I26" s="5" t="s">
        <v>177</v>
      </c>
      <c r="J26" s="5">
        <v>0.6347983653162756</v>
      </c>
      <c r="K26" s="6" t="s">
        <v>87</v>
      </c>
      <c r="M26" s="6">
        <v>0.6347983653162756</v>
      </c>
      <c r="N26" s="5">
        <v>0.05</v>
      </c>
      <c r="O26" s="7">
        <v>-7.56</v>
      </c>
      <c r="P26" s="5" t="s">
        <v>104</v>
      </c>
      <c r="Q26" s="7">
        <v>0.81</v>
      </c>
      <c r="S26" s="8" t="str">
        <f>CONCATENATE(T26,", ",V26)</f>
        <v>Gl, Pl</v>
      </c>
      <c r="T26" s="1" t="s">
        <v>18</v>
      </c>
      <c r="V26" s="1" t="s">
        <v>84</v>
      </c>
      <c r="Y26" s="6">
        <f t="shared" si="0"/>
        <v>0.6334435782800413</v>
      </c>
      <c r="Z26" s="6">
        <f t="shared" si="1"/>
        <v>2.7</v>
      </c>
      <c r="AA26" s="26">
        <f>ROUND((BP26/56.08)/(2*BQ26/61.98),1)</f>
        <v>2.5</v>
      </c>
      <c r="AB26" s="27">
        <f>ROUND((100*BP26/56.08/(BP26/56.08+2*BQ26/61.98+2*BR26/94.2)),2)</f>
        <v>71.37</v>
      </c>
      <c r="AC26" s="28">
        <f>AA26/Z26</f>
        <v>0.9259259259259258</v>
      </c>
      <c r="AD26" s="6">
        <v>49.68486</v>
      </c>
      <c r="AE26" s="6">
        <v>1.4142199999999998</v>
      </c>
      <c r="AF26" s="6">
        <v>17.085995000000004</v>
      </c>
      <c r="AG26" s="6">
        <v>9.48613</v>
      </c>
      <c r="AH26" s="6">
        <v>0.16667500000000005</v>
      </c>
      <c r="AI26" s="6">
        <v>7.441365</v>
      </c>
      <c r="AJ26" s="6">
        <v>12.305225</v>
      </c>
      <c r="AK26" s="6">
        <v>2.5176250000000002</v>
      </c>
      <c r="AL26" s="6">
        <v>0.22957500000000003</v>
      </c>
      <c r="AM26" s="6">
        <f t="shared" si="15"/>
        <v>100.33167</v>
      </c>
      <c r="AN26" s="6">
        <f t="shared" si="2"/>
        <v>49.520614976308075</v>
      </c>
      <c r="AO26" s="6">
        <f t="shared" si="3"/>
        <v>1.409544962223792</v>
      </c>
      <c r="AP26" s="6">
        <f t="shared" si="4"/>
        <v>17.02951321352471</v>
      </c>
      <c r="AQ26" s="6">
        <f t="shared" si="5"/>
        <v>9.454771359830849</v>
      </c>
      <c r="AR26" s="6">
        <f t="shared" si="6"/>
        <v>0.16612401647455888</v>
      </c>
      <c r="AS26" s="6">
        <f t="shared" si="7"/>
        <v>7.416765812828592</v>
      </c>
      <c r="AT26" s="6">
        <f t="shared" si="8"/>
        <v>12.2645471763801</v>
      </c>
      <c r="AU26" s="6">
        <f t="shared" si="9"/>
        <v>2.50930239674073</v>
      </c>
      <c r="AV26" s="6">
        <f t="shared" si="10"/>
        <v>0.22881608568859665</v>
      </c>
      <c r="AW26" s="6">
        <f t="shared" si="11"/>
        <v>1.0314468857528154</v>
      </c>
      <c r="AX26" s="6">
        <v>7.65</v>
      </c>
      <c r="AY26" s="1">
        <v>2.01</v>
      </c>
      <c r="AZ26" s="6">
        <v>50.17905</v>
      </c>
      <c r="BA26" s="6">
        <v>0.206725</v>
      </c>
      <c r="BB26" s="6">
        <v>28.603525000000005</v>
      </c>
      <c r="BC26" s="6">
        <v>1.520575</v>
      </c>
      <c r="BD26" s="6">
        <v>0.03915</v>
      </c>
      <c r="BE26" s="6">
        <v>0.9958999999999999</v>
      </c>
      <c r="BF26" s="6">
        <v>14.401225</v>
      </c>
      <c r="BG26" s="6">
        <v>3.141525</v>
      </c>
      <c r="BH26" s="6">
        <v>0.07755</v>
      </c>
      <c r="BI26" s="26">
        <f>SUM(AZ26:BH26)</f>
        <v>99.165225</v>
      </c>
      <c r="BJ26" s="26">
        <f t="shared" si="20"/>
        <v>50.60145832372184</v>
      </c>
      <c r="BK26" s="26">
        <f t="shared" si="20"/>
        <v>0.20846521550271274</v>
      </c>
      <c r="BL26" s="26">
        <f t="shared" si="20"/>
        <v>28.844310089550042</v>
      </c>
      <c r="BM26" s="26">
        <f t="shared" si="20"/>
        <v>1.5333752331021282</v>
      </c>
      <c r="BN26" s="26">
        <f t="shared" si="20"/>
        <v>0.039479565543263775</v>
      </c>
      <c r="BO26" s="26">
        <f t="shared" si="20"/>
        <v>1.0042835076509935</v>
      </c>
      <c r="BP26" s="26">
        <f t="shared" si="20"/>
        <v>14.522454822242372</v>
      </c>
      <c r="BQ26" s="26">
        <f t="shared" si="20"/>
        <v>3.1679704251162644</v>
      </c>
      <c r="BR26" s="26">
        <f t="shared" si="20"/>
        <v>0.07820281757037306</v>
      </c>
      <c r="BS26" s="29">
        <f>SUM(BJ26:BR26)</f>
        <v>99.99999999999999</v>
      </c>
      <c r="CF26" s="6"/>
      <c r="CG26" s="6"/>
      <c r="CH26" s="6"/>
      <c r="CI26" s="6"/>
      <c r="CJ26" s="6"/>
      <c r="CK26" s="6"/>
      <c r="CL26" s="6"/>
      <c r="CM26" s="6"/>
      <c r="CN26" s="6"/>
    </row>
    <row r="27" spans="1:71" ht="12">
      <c r="A27" s="1">
        <v>15</v>
      </c>
      <c r="B27" s="1" t="s">
        <v>89</v>
      </c>
      <c r="C27" s="3">
        <v>33</v>
      </c>
      <c r="D27" s="21">
        <v>203.3</v>
      </c>
      <c r="E27" s="22">
        <v>1200</v>
      </c>
      <c r="F27" s="22">
        <v>1200</v>
      </c>
      <c r="G27" s="23">
        <v>2</v>
      </c>
      <c r="I27" s="5" t="s">
        <v>178</v>
      </c>
      <c r="J27" s="5">
        <v>0.8435535122009001</v>
      </c>
      <c r="K27" s="6" t="s">
        <v>87</v>
      </c>
      <c r="M27" s="6">
        <v>0.8435535122009001</v>
      </c>
      <c r="N27" s="5">
        <v>0.07</v>
      </c>
      <c r="O27" s="5">
        <v>-7.14</v>
      </c>
      <c r="P27" s="5" t="s">
        <v>105</v>
      </c>
      <c r="Q27" s="7">
        <v>0.78</v>
      </c>
      <c r="S27" s="8" t="str">
        <f>CONCATENATE(T27,", ",V27)</f>
        <v>Gl, Pl</v>
      </c>
      <c r="T27" s="1" t="s">
        <v>18</v>
      </c>
      <c r="V27" s="1" t="s">
        <v>84</v>
      </c>
      <c r="Y27" s="6">
        <f t="shared" si="0"/>
        <v>0.6669763616229645</v>
      </c>
      <c r="Z27" s="6">
        <f t="shared" si="1"/>
        <v>2.6</v>
      </c>
      <c r="AA27" s="26">
        <f>ROUND((BP27/56.08)/(2*BQ27/61.98),1)</f>
        <v>3</v>
      </c>
      <c r="AB27" s="27">
        <f>ROUND((100*BP27/56.08/(BP27/56.08+2*BQ27/61.98+2*BR27/94.2)),2)</f>
        <v>74.54</v>
      </c>
      <c r="AC27" s="28">
        <f>AA27/Z27</f>
        <v>1.1538461538461537</v>
      </c>
      <c r="AD27" s="6">
        <v>50.04381</v>
      </c>
      <c r="AE27" s="6">
        <v>1.3285166666666666</v>
      </c>
      <c r="AF27" s="6">
        <v>17.735653333333335</v>
      </c>
      <c r="AG27" s="6">
        <v>8.064433333333334</v>
      </c>
      <c r="AH27" s="6">
        <v>0.18161333333333338</v>
      </c>
      <c r="AI27" s="6">
        <v>7.02389</v>
      </c>
      <c r="AJ27" s="6">
        <v>12.177760000000001</v>
      </c>
      <c r="AK27" s="6">
        <v>2.6187733333333343</v>
      </c>
      <c r="AL27" s="6">
        <v>0.2070733333333333</v>
      </c>
      <c r="AM27" s="6">
        <f t="shared" si="15"/>
        <v>99.38152333333333</v>
      </c>
      <c r="AN27" s="6">
        <f t="shared" si="2"/>
        <v>50.355245443510846</v>
      </c>
      <c r="AO27" s="6">
        <f t="shared" si="3"/>
        <v>1.3367843660543608</v>
      </c>
      <c r="AP27" s="6">
        <f t="shared" si="4"/>
        <v>17.846026845298574</v>
      </c>
      <c r="AQ27" s="6">
        <f t="shared" si="5"/>
        <v>8.114620366891137</v>
      </c>
      <c r="AR27" s="6">
        <f t="shared" si="6"/>
        <v>0.18274355960935332</v>
      </c>
      <c r="AS27" s="6">
        <f t="shared" si="7"/>
        <v>7.067601465959954</v>
      </c>
      <c r="AT27" s="6">
        <f t="shared" si="8"/>
        <v>12.253545318635185</v>
      </c>
      <c r="AU27" s="6">
        <f t="shared" si="9"/>
        <v>2.6350706303321245</v>
      </c>
      <c r="AV27" s="6">
        <f t="shared" si="10"/>
        <v>0.20836200370846933</v>
      </c>
      <c r="AW27" s="6">
        <f t="shared" si="11"/>
        <v>0.8899766109188307</v>
      </c>
      <c r="AX27" s="6">
        <v>6.29</v>
      </c>
      <c r="AY27" s="1">
        <v>2.03</v>
      </c>
      <c r="AZ27" s="6">
        <v>48.98125</v>
      </c>
      <c r="BA27" s="6">
        <v>0.24625</v>
      </c>
      <c r="BB27" s="6">
        <v>29.225</v>
      </c>
      <c r="BC27" s="6">
        <v>1.3025</v>
      </c>
      <c r="BD27" s="6">
        <v>0.02</v>
      </c>
      <c r="BE27" s="6">
        <v>1.1925</v>
      </c>
      <c r="BF27" s="6">
        <v>14.90375</v>
      </c>
      <c r="BG27" s="6">
        <v>2.77125</v>
      </c>
      <c r="BH27" s="6">
        <v>0.0625</v>
      </c>
      <c r="BI27" s="26">
        <f>SUM(AZ27:BH27)</f>
        <v>98.705</v>
      </c>
      <c r="BJ27" s="26">
        <f t="shared" si="20"/>
        <v>49.62387923610759</v>
      </c>
      <c r="BK27" s="26">
        <f t="shared" si="20"/>
        <v>0.2494807760498455</v>
      </c>
      <c r="BL27" s="26">
        <f t="shared" si="20"/>
        <v>29.608429157590802</v>
      </c>
      <c r="BM27" s="26">
        <f t="shared" si="20"/>
        <v>1.3195886733194875</v>
      </c>
      <c r="BN27" s="26">
        <f t="shared" si="20"/>
        <v>0.020262398054809786</v>
      </c>
      <c r="BO27" s="26">
        <f t="shared" si="20"/>
        <v>1.2081454840180335</v>
      </c>
      <c r="BP27" s="26">
        <f t="shared" si="20"/>
        <v>15.099285750468567</v>
      </c>
      <c r="BQ27" s="26">
        <f t="shared" si="20"/>
        <v>2.8076085304695813</v>
      </c>
      <c r="BR27" s="26">
        <f t="shared" si="20"/>
        <v>0.06331999392128058</v>
      </c>
      <c r="BS27" s="29">
        <f>SUM(BJ27:BR27)</f>
        <v>100</v>
      </c>
    </row>
    <row r="28" spans="1:92" ht="12">
      <c r="A28" s="1">
        <v>50</v>
      </c>
      <c r="B28" s="1" t="s">
        <v>89</v>
      </c>
      <c r="C28" s="3">
        <v>212</v>
      </c>
      <c r="D28" s="21">
        <v>200</v>
      </c>
      <c r="E28" s="22">
        <v>1200</v>
      </c>
      <c r="F28" s="22">
        <v>1200</v>
      </c>
      <c r="G28" s="23">
        <v>1.5</v>
      </c>
      <c r="I28" s="5" t="s">
        <v>179</v>
      </c>
      <c r="J28" s="5">
        <v>0.857684190053593</v>
      </c>
      <c r="K28" s="6" t="s">
        <v>87</v>
      </c>
      <c r="M28" s="6">
        <v>0.857684190053593</v>
      </c>
      <c r="N28" s="5">
        <v>0.08</v>
      </c>
      <c r="O28" s="5">
        <v>-7.09</v>
      </c>
      <c r="P28" s="5" t="s">
        <v>106</v>
      </c>
      <c r="Q28" s="5">
        <v>0.77</v>
      </c>
      <c r="R28" s="5">
        <v>0.79</v>
      </c>
      <c r="S28" s="8" t="str">
        <f>CONCATENATE(T28,", ",V28)</f>
        <v>Gl, Pl</v>
      </c>
      <c r="T28" s="1" t="s">
        <v>18</v>
      </c>
      <c r="V28" s="1" t="s">
        <v>84</v>
      </c>
      <c r="Y28" s="6">
        <f t="shared" si="0"/>
        <v>0.6437531693037541</v>
      </c>
      <c r="Z28" s="6">
        <f t="shared" si="1"/>
        <v>2.7</v>
      </c>
      <c r="AA28" s="26">
        <f>ROUND((BP28/56.08)/(2*BQ28/61.98),1)</f>
        <v>3.2</v>
      </c>
      <c r="AB28" s="27">
        <f>ROUND((100*BP28/56.08/(BP28/56.08+2*BQ28/61.98+2*BR28/94.2)),2)</f>
        <v>75.92</v>
      </c>
      <c r="AC28" s="28">
        <f>AA28/Z28</f>
        <v>1.1851851851851851</v>
      </c>
      <c r="AD28" s="6">
        <v>49.640409999999996</v>
      </c>
      <c r="AE28" s="6">
        <v>1.3462</v>
      </c>
      <c r="AF28" s="6">
        <v>17.451194999999995</v>
      </c>
      <c r="AG28" s="6">
        <v>9.06132</v>
      </c>
      <c r="AH28" s="6">
        <v>0.1887</v>
      </c>
      <c r="AI28" s="6">
        <v>7.096005000000001</v>
      </c>
      <c r="AJ28" s="6">
        <v>12.449279999999998</v>
      </c>
      <c r="AK28" s="6">
        <v>2.5374100000000004</v>
      </c>
      <c r="AL28" s="6">
        <v>0.22061000000000003</v>
      </c>
      <c r="AM28" s="6">
        <f t="shared" si="15"/>
        <v>99.99112999999998</v>
      </c>
      <c r="AN28" s="6">
        <f t="shared" si="2"/>
        <v>49.644813494957006</v>
      </c>
      <c r="AO28" s="6">
        <f t="shared" si="3"/>
        <v>1.346319418532424</v>
      </c>
      <c r="AP28" s="6">
        <f t="shared" si="4"/>
        <v>17.45274305830927</v>
      </c>
      <c r="AQ28" s="6">
        <f t="shared" si="5"/>
        <v>9.062123810381983</v>
      </c>
      <c r="AR28" s="6">
        <f t="shared" si="6"/>
        <v>0.18871673917476484</v>
      </c>
      <c r="AS28" s="6">
        <f t="shared" si="7"/>
        <v>7.096634471477622</v>
      </c>
      <c r="AT28" s="6">
        <f t="shared" si="8"/>
        <v>12.450384349091765</v>
      </c>
      <c r="AU28" s="6">
        <f t="shared" si="9"/>
        <v>2.537635088232327</v>
      </c>
      <c r="AV28" s="6">
        <f t="shared" si="10"/>
        <v>0.22062956984284512</v>
      </c>
      <c r="AW28" s="6">
        <f t="shared" si="11"/>
        <v>0.9863830563817244</v>
      </c>
      <c r="AX28" s="6">
        <v>7</v>
      </c>
      <c r="AY28" s="6">
        <v>2.29</v>
      </c>
      <c r="AZ28" s="6">
        <v>48.85683333333333</v>
      </c>
      <c r="BA28" s="6">
        <v>0.09613333333333333</v>
      </c>
      <c r="BB28" s="6">
        <v>30.305666666666667</v>
      </c>
      <c r="BC28" s="6">
        <v>1.1964</v>
      </c>
      <c r="BD28" s="6">
        <v>0.010666666666666666</v>
      </c>
      <c r="BE28" s="6">
        <v>0.45936666666666665</v>
      </c>
      <c r="BF28" s="6">
        <v>15.350633333333333</v>
      </c>
      <c r="BG28" s="6">
        <v>2.6541</v>
      </c>
      <c r="BH28" s="6">
        <v>0.055799999999999995</v>
      </c>
      <c r="BI28" s="26">
        <f>SUM(AZ28:BH28)</f>
        <v>98.9856</v>
      </c>
      <c r="BJ28" s="26">
        <f t="shared" si="20"/>
        <v>49.357515975387656</v>
      </c>
      <c r="BK28" s="26">
        <f t="shared" si="20"/>
        <v>0.09711850343214905</v>
      </c>
      <c r="BL28" s="26">
        <f t="shared" si="20"/>
        <v>30.616237782734725</v>
      </c>
      <c r="BM28" s="26">
        <f t="shared" si="20"/>
        <v>1.2086606536708369</v>
      </c>
      <c r="BN28" s="26">
        <f t="shared" si="20"/>
        <v>0.010775978189420143</v>
      </c>
      <c r="BO28" s="26">
        <f t="shared" si="20"/>
        <v>0.4640742357137469</v>
      </c>
      <c r="BP28" s="26">
        <f t="shared" si="20"/>
        <v>15.507945936917423</v>
      </c>
      <c r="BQ28" s="26">
        <f t="shared" si="20"/>
        <v>2.6812990980506255</v>
      </c>
      <c r="BR28" s="26">
        <f t="shared" si="20"/>
        <v>0.05637183590340412</v>
      </c>
      <c r="BS28" s="29">
        <f>SUM(BJ28:BR28)</f>
        <v>99.99999999999999</v>
      </c>
      <c r="CF28" s="6"/>
      <c r="CG28" s="6"/>
      <c r="CH28" s="6"/>
      <c r="CI28" s="6"/>
      <c r="CJ28" s="6"/>
      <c r="CK28" s="6"/>
      <c r="CL28" s="6"/>
      <c r="CM28" s="6"/>
      <c r="CN28" s="6"/>
    </row>
    <row r="29" spans="1:51" ht="12">
      <c r="A29" s="1">
        <v>16</v>
      </c>
      <c r="B29" s="1" t="s">
        <v>89</v>
      </c>
      <c r="C29" s="3">
        <v>34</v>
      </c>
      <c r="D29" s="21">
        <v>203.3</v>
      </c>
      <c r="E29" s="22">
        <v>1200</v>
      </c>
      <c r="F29" s="22">
        <v>1200</v>
      </c>
      <c r="G29" s="23">
        <v>2</v>
      </c>
      <c r="I29" s="5" t="s">
        <v>180</v>
      </c>
      <c r="J29" s="5">
        <v>0.9289844266965663</v>
      </c>
      <c r="K29" s="6" t="s">
        <v>87</v>
      </c>
      <c r="L29" s="6">
        <v>0.9289844266965663</v>
      </c>
      <c r="N29" s="5">
        <v>0.09</v>
      </c>
      <c r="O29" s="5">
        <v>-7</v>
      </c>
      <c r="P29" s="5" t="s">
        <v>107</v>
      </c>
      <c r="Q29" s="7">
        <v>0.76</v>
      </c>
      <c r="S29" s="25" t="s">
        <v>18</v>
      </c>
      <c r="T29" s="1" t="s">
        <v>18</v>
      </c>
      <c r="Y29" s="6">
        <f t="shared" si="0"/>
        <v>0.6857257163174519</v>
      </c>
      <c r="Z29" s="6">
        <f t="shared" si="1"/>
        <v>2.6</v>
      </c>
      <c r="AC29" s="1"/>
      <c r="AD29" s="6">
        <v>49.96015925925925</v>
      </c>
      <c r="AE29" s="6">
        <v>1.332622222222222</v>
      </c>
      <c r="AF29" s="6">
        <v>17.945111111111114</v>
      </c>
      <c r="AG29" s="6">
        <v>7.579074074074075</v>
      </c>
      <c r="AH29" s="6">
        <v>0.1385222222222222</v>
      </c>
      <c r="AI29" s="6">
        <v>7.064685185185185</v>
      </c>
      <c r="AJ29" s="6">
        <v>12.307792592592591</v>
      </c>
      <c r="AK29" s="6">
        <v>2.623181481481482</v>
      </c>
      <c r="AL29" s="6">
        <v>0.21015185185185187</v>
      </c>
      <c r="AM29" s="6">
        <f t="shared" si="15"/>
        <v>99.16129999999998</v>
      </c>
      <c r="AN29" s="6">
        <f t="shared" si="2"/>
        <v>50.38271912455692</v>
      </c>
      <c r="AO29" s="6">
        <f t="shared" si="3"/>
        <v>1.3438934566430878</v>
      </c>
      <c r="AP29" s="6">
        <f t="shared" si="4"/>
        <v>18.09688972523668</v>
      </c>
      <c r="AQ29" s="6">
        <f t="shared" si="5"/>
        <v>7.64317740295264</v>
      </c>
      <c r="AR29" s="6">
        <f t="shared" si="6"/>
        <v>0.1396938344114309</v>
      </c>
      <c r="AS29" s="6">
        <f t="shared" si="7"/>
        <v>7.12443784539451</v>
      </c>
      <c r="AT29" s="6">
        <f t="shared" si="8"/>
        <v>12.411891123444926</v>
      </c>
      <c r="AU29" s="6">
        <f t="shared" si="9"/>
        <v>2.645368184444418</v>
      </c>
      <c r="AV29" s="6">
        <f t="shared" si="10"/>
        <v>0.21192930291540338</v>
      </c>
      <c r="AW29" s="6">
        <f t="shared" si="11"/>
        <v>0.816906558285473</v>
      </c>
      <c r="AX29" s="6">
        <v>5.82</v>
      </c>
      <c r="AY29" s="1">
        <v>2.02</v>
      </c>
    </row>
    <row r="30" spans="1:92" ht="12">
      <c r="A30" s="1">
        <v>51</v>
      </c>
      <c r="B30" s="1" t="s">
        <v>89</v>
      </c>
      <c r="C30" s="3">
        <v>213</v>
      </c>
      <c r="D30" s="21">
        <v>200</v>
      </c>
      <c r="E30" s="22">
        <v>1200</v>
      </c>
      <c r="F30" s="22">
        <v>1200</v>
      </c>
      <c r="G30" s="23">
        <v>1.5</v>
      </c>
      <c r="I30" s="5" t="s">
        <v>181</v>
      </c>
      <c r="J30" s="5">
        <v>0.9337796368882703</v>
      </c>
      <c r="K30" s="6" t="s">
        <v>87</v>
      </c>
      <c r="L30" s="6">
        <v>0.9337796368882703</v>
      </c>
      <c r="N30" s="5">
        <v>0.09</v>
      </c>
      <c r="O30" s="5">
        <v>-6.96</v>
      </c>
      <c r="P30" s="5" t="s">
        <v>107</v>
      </c>
      <c r="Q30" s="5">
        <v>0.76</v>
      </c>
      <c r="R30" s="5">
        <v>0.78</v>
      </c>
      <c r="S30" s="25" t="s">
        <v>18</v>
      </c>
      <c r="T30" s="1" t="s">
        <v>18</v>
      </c>
      <c r="Y30" s="6">
        <f aca="true" t="shared" si="21" ref="Y30:Y61">(AS30/40.31)/(AS30/40.31+AX30/71.85)</f>
        <v>0.6497809333421655</v>
      </c>
      <c r="Z30" s="6">
        <f aca="true" t="shared" si="22" ref="Z30:Z61">ROUND((AT30/56.08)/(2*AU30/61.98),1)</f>
        <v>2.8</v>
      </c>
      <c r="AC30" s="1"/>
      <c r="AD30" s="6">
        <v>48.724493333333335</v>
      </c>
      <c r="AE30" s="6">
        <v>1.321856666666667</v>
      </c>
      <c r="AF30" s="6">
        <v>17.318466666666666</v>
      </c>
      <c r="AG30" s="6">
        <v>8.770080000000002</v>
      </c>
      <c r="AH30" s="6">
        <v>0.17842333333333335</v>
      </c>
      <c r="AI30" s="6">
        <v>6.941149999999999</v>
      </c>
      <c r="AJ30" s="6">
        <v>12.544326666666665</v>
      </c>
      <c r="AK30" s="6">
        <v>2.4846266666666663</v>
      </c>
      <c r="AL30" s="6">
        <v>0.21506333333333336</v>
      </c>
      <c r="AM30" s="6">
        <f t="shared" si="15"/>
        <v>98.49848666666666</v>
      </c>
      <c r="AN30" s="6">
        <f aca="true" t="shared" si="23" ref="AN30:AN61">AD30*100/$AM30</f>
        <v>49.467250698200246</v>
      </c>
      <c r="AO30" s="6">
        <f aca="true" t="shared" si="24" ref="AO30:AO61">AE30*100/$AM30</f>
        <v>1.3420070819362169</v>
      </c>
      <c r="AP30" s="6">
        <f aca="true" t="shared" si="25" ref="AP30:AP61">AF30*100/$AM30</f>
        <v>17.58246979496741</v>
      </c>
      <c r="AQ30" s="6">
        <f aca="true" t="shared" si="26" ref="AQ30:AQ61">AG30*100/$AM30</f>
        <v>8.903771313440824</v>
      </c>
      <c r="AR30" s="6">
        <f aca="true" t="shared" si="27" ref="AR30:AR61">AH30*100/$AM30</f>
        <v>0.18114322297878963</v>
      </c>
      <c r="AS30" s="6">
        <f aca="true" t="shared" si="28" ref="AS30:AS61">AI30*100/$AM30</f>
        <v>7.0469610599093455</v>
      </c>
      <c r="AT30" s="6">
        <f aca="true" t="shared" si="29" ref="AT30:AT61">AJ30*100/$AM30</f>
        <v>12.735552688356023</v>
      </c>
      <c r="AU30" s="6">
        <f aca="true" t="shared" si="30" ref="AU30:AU61">AK30*100/$AM30</f>
        <v>2.5225023761786387</v>
      </c>
      <c r="AV30" s="6">
        <f aca="true" t="shared" si="31" ref="AV30:AV61">AL30*100/$AM30</f>
        <v>0.2183417640325168</v>
      </c>
      <c r="AW30" s="6">
        <f aca="true" t="shared" si="32" ref="AW30:AW61">AX30/AS30</f>
        <v>0.9606978018531993</v>
      </c>
      <c r="AX30" s="1">
        <v>6.77</v>
      </c>
      <c r="AY30" s="6">
        <v>2.38</v>
      </c>
      <c r="CF30" s="6"/>
      <c r="CG30" s="6"/>
      <c r="CH30" s="6"/>
      <c r="CI30" s="6"/>
      <c r="CJ30" s="6"/>
      <c r="CK30" s="6"/>
      <c r="CL30" s="6"/>
      <c r="CM30" s="6"/>
      <c r="CN30" s="6"/>
    </row>
    <row r="31" spans="1:71" ht="12">
      <c r="A31" s="1">
        <v>17</v>
      </c>
      <c r="B31" s="1" t="s">
        <v>89</v>
      </c>
      <c r="C31" s="3">
        <v>91</v>
      </c>
      <c r="D31" s="21">
        <v>203.4</v>
      </c>
      <c r="E31" s="22">
        <v>1190</v>
      </c>
      <c r="F31" s="22">
        <v>1190</v>
      </c>
      <c r="G31" s="23">
        <v>1.5</v>
      </c>
      <c r="I31" s="5" t="s">
        <v>182</v>
      </c>
      <c r="J31" s="5">
        <v>0.7137588750852154</v>
      </c>
      <c r="K31" s="6" t="s">
        <v>87</v>
      </c>
      <c r="M31" s="6">
        <v>0.7137588750852154</v>
      </c>
      <c r="N31" s="5">
        <v>0.06</v>
      </c>
      <c r="O31" s="5">
        <v>-7.5</v>
      </c>
      <c r="P31" s="5" t="s">
        <v>108</v>
      </c>
      <c r="Q31" s="7">
        <v>0.8</v>
      </c>
      <c r="S31" s="8" t="str">
        <f>CONCATENATE(T31,", ",V31)</f>
        <v>Gl, Pl</v>
      </c>
      <c r="T31" s="1" t="s">
        <v>18</v>
      </c>
      <c r="V31" s="1" t="s">
        <v>84</v>
      </c>
      <c r="Y31" s="6">
        <f t="shared" si="21"/>
        <v>0.6401970748508308</v>
      </c>
      <c r="Z31" s="6">
        <f t="shared" si="22"/>
        <v>2.6</v>
      </c>
      <c r="AA31" s="26">
        <f aca="true" t="shared" si="33" ref="AA31:AA37">ROUND((BP31/56.08)/(2*BQ31/61.98),1)</f>
        <v>2.6</v>
      </c>
      <c r="AB31" s="27">
        <f aca="true" t="shared" si="34" ref="AB31:AB37">ROUND((100*BP31/56.08/(BP31/56.08+2*BQ31/61.98+2*BR31/94.2)),2)</f>
        <v>72.07</v>
      </c>
      <c r="AC31" s="28">
        <f aca="true" t="shared" si="35" ref="AC31:AC37">AA31/Z31</f>
        <v>1</v>
      </c>
      <c r="AD31" s="6">
        <v>49.33173</v>
      </c>
      <c r="AE31" s="6">
        <v>1.4115600000000001</v>
      </c>
      <c r="AF31" s="6">
        <v>17.0722975</v>
      </c>
      <c r="AG31" s="6">
        <v>9.2609125</v>
      </c>
      <c r="AH31" s="6">
        <v>0.1412825</v>
      </c>
      <c r="AI31" s="6">
        <v>7.361902499999998</v>
      </c>
      <c r="AJ31" s="6">
        <v>12.0343625</v>
      </c>
      <c r="AK31" s="6">
        <v>2.558795</v>
      </c>
      <c r="AL31" s="6">
        <v>0.21909</v>
      </c>
      <c r="AM31" s="6">
        <f t="shared" si="15"/>
        <v>99.39193250000001</v>
      </c>
      <c r="AN31" s="6">
        <f t="shared" si="23"/>
        <v>49.63353539785535</v>
      </c>
      <c r="AO31" s="6">
        <f t="shared" si="24"/>
        <v>1.4201957487847416</v>
      </c>
      <c r="AP31" s="6">
        <f t="shared" si="25"/>
        <v>17.176743695973514</v>
      </c>
      <c r="AQ31" s="6">
        <f t="shared" si="26"/>
        <v>9.31756961260412</v>
      </c>
      <c r="AR31" s="6">
        <f t="shared" si="27"/>
        <v>0.1421468487897647</v>
      </c>
      <c r="AS31" s="6">
        <f t="shared" si="28"/>
        <v>7.4069417052535895</v>
      </c>
      <c r="AT31" s="6">
        <f t="shared" si="29"/>
        <v>12.107987235281897</v>
      </c>
      <c r="AU31" s="6">
        <f t="shared" si="30"/>
        <v>2.5744493900448107</v>
      </c>
      <c r="AV31" s="6">
        <f t="shared" si="31"/>
        <v>0.22043036541220282</v>
      </c>
      <c r="AW31" s="6">
        <f t="shared" si="32"/>
        <v>1.0017629806289887</v>
      </c>
      <c r="AX31" s="6">
        <v>7.42</v>
      </c>
      <c r="AY31" s="1">
        <v>2.11</v>
      </c>
      <c r="AZ31" s="6">
        <v>49.90333333333333</v>
      </c>
      <c r="BA31" s="6">
        <v>0.3033333333333334</v>
      </c>
      <c r="BB31" s="6">
        <v>27.703333333333337</v>
      </c>
      <c r="BC31" s="6">
        <v>2.175</v>
      </c>
      <c r="BD31" s="6">
        <v>0.04</v>
      </c>
      <c r="BE31" s="6">
        <v>1.615</v>
      </c>
      <c r="BF31" s="6">
        <v>14.133333333333333</v>
      </c>
      <c r="BG31" s="6">
        <v>3</v>
      </c>
      <c r="BH31" s="6">
        <v>0.04</v>
      </c>
      <c r="BI31" s="26">
        <f aca="true" t="shared" si="36" ref="BI31:BI37">SUM(AZ31:BH31)</f>
        <v>98.91333333333334</v>
      </c>
      <c r="BJ31" s="26">
        <f aca="true" t="shared" si="37" ref="BJ31:BR37">AZ31*100/$BI31</f>
        <v>50.45157376828199</v>
      </c>
      <c r="BK31" s="26">
        <f t="shared" si="37"/>
        <v>0.3066657680124015</v>
      </c>
      <c r="BL31" s="26">
        <f t="shared" si="37"/>
        <v>28.007683493967782</v>
      </c>
      <c r="BM31" s="26">
        <f t="shared" si="37"/>
        <v>2.198894655253757</v>
      </c>
      <c r="BN31" s="26">
        <f t="shared" si="37"/>
        <v>0.04043944193570129</v>
      </c>
      <c r="BO31" s="26">
        <f t="shared" si="37"/>
        <v>1.6327424681539393</v>
      </c>
      <c r="BP31" s="26">
        <f t="shared" si="37"/>
        <v>14.28860281728112</v>
      </c>
      <c r="BQ31" s="26">
        <f t="shared" si="37"/>
        <v>3.0329581451775964</v>
      </c>
      <c r="BR31" s="26">
        <f t="shared" si="37"/>
        <v>0.04043944193570129</v>
      </c>
      <c r="BS31" s="29">
        <f aca="true" t="shared" si="38" ref="BS31:BS37">SUM(BJ31:BR31)</f>
        <v>99.99999999999999</v>
      </c>
    </row>
    <row r="32" spans="1:71" ht="12">
      <c r="A32" s="1">
        <v>18</v>
      </c>
      <c r="B32" s="1" t="s">
        <v>89</v>
      </c>
      <c r="C32" s="3">
        <v>92</v>
      </c>
      <c r="D32" s="21">
        <v>203.4</v>
      </c>
      <c r="E32" s="22">
        <v>1190</v>
      </c>
      <c r="F32" s="22">
        <v>1190</v>
      </c>
      <c r="G32" s="23">
        <v>1.5</v>
      </c>
      <c r="I32" s="5" t="s">
        <v>183</v>
      </c>
      <c r="J32" s="5">
        <v>0.8652193496801706</v>
      </c>
      <c r="K32" s="6" t="s">
        <v>87</v>
      </c>
      <c r="M32" s="6">
        <v>0.8652193496801706</v>
      </c>
      <c r="N32" s="5">
        <v>0.08</v>
      </c>
      <c r="O32" s="5">
        <v>-7.2</v>
      </c>
      <c r="P32" s="5" t="s">
        <v>106</v>
      </c>
      <c r="Q32" s="7">
        <v>0.77</v>
      </c>
      <c r="S32" s="8" t="str">
        <f>CONCATENATE(T32,", ",V32)</f>
        <v>Gl, Pl</v>
      </c>
      <c r="T32" s="1" t="s">
        <v>18</v>
      </c>
      <c r="V32" s="1" t="s">
        <v>84</v>
      </c>
      <c r="Y32" s="6">
        <f t="shared" si="21"/>
        <v>0.6453316004428689</v>
      </c>
      <c r="Z32" s="6">
        <f t="shared" si="22"/>
        <v>2.7</v>
      </c>
      <c r="AA32" s="26">
        <f t="shared" si="33"/>
        <v>3</v>
      </c>
      <c r="AB32" s="27">
        <f t="shared" si="34"/>
        <v>74.77</v>
      </c>
      <c r="AC32" s="28">
        <f t="shared" si="35"/>
        <v>1.111111111111111</v>
      </c>
      <c r="AD32" s="6">
        <v>49.414496774193545</v>
      </c>
      <c r="AE32" s="6">
        <v>1.3518161290322581</v>
      </c>
      <c r="AF32" s="6">
        <v>17.31726129032258</v>
      </c>
      <c r="AG32" s="6">
        <v>8.99131935483871</v>
      </c>
      <c r="AH32" s="6">
        <v>0.1271935483870968</v>
      </c>
      <c r="AI32" s="6">
        <v>7.101151612903228</v>
      </c>
      <c r="AJ32" s="6">
        <v>12.102306451612902</v>
      </c>
      <c r="AK32" s="6">
        <v>2.479770967741936</v>
      </c>
      <c r="AL32" s="6">
        <v>0.2081935483870968</v>
      </c>
      <c r="AM32" s="6">
        <f t="shared" si="15"/>
        <v>99.09350967741936</v>
      </c>
      <c r="AN32" s="6">
        <f t="shared" si="23"/>
        <v>49.86653206153796</v>
      </c>
      <c r="AO32" s="6">
        <f t="shared" si="24"/>
        <v>1.364182309651607</v>
      </c>
      <c r="AP32" s="6">
        <f t="shared" si="25"/>
        <v>17.475676607575743</v>
      </c>
      <c r="AQ32" s="6">
        <f t="shared" si="26"/>
        <v>9.073570392357977</v>
      </c>
      <c r="AR32" s="6">
        <f t="shared" si="27"/>
        <v>0.128357093013611</v>
      </c>
      <c r="AS32" s="6">
        <f t="shared" si="28"/>
        <v>7.166111722170016</v>
      </c>
      <c r="AT32" s="6">
        <f t="shared" si="29"/>
        <v>12.213016262124256</v>
      </c>
      <c r="AU32" s="6">
        <f t="shared" si="30"/>
        <v>2.502455484536145</v>
      </c>
      <c r="AV32" s="6">
        <f t="shared" si="31"/>
        <v>0.21009806703267703</v>
      </c>
      <c r="AW32" s="6">
        <f t="shared" si="32"/>
        <v>0.9796107390123452</v>
      </c>
      <c r="AX32" s="6">
        <v>7.02</v>
      </c>
      <c r="AY32" s="1">
        <v>2.29</v>
      </c>
      <c r="AZ32" s="6">
        <v>49.28666666666667</v>
      </c>
      <c r="BA32" s="6">
        <v>0.21166666666666667</v>
      </c>
      <c r="BB32" s="6">
        <v>28.998333333333335</v>
      </c>
      <c r="BC32" s="6">
        <v>1.7683333333333335</v>
      </c>
      <c r="BD32" s="6">
        <v>0.043333333333333335</v>
      </c>
      <c r="BE32" s="6">
        <v>1.16</v>
      </c>
      <c r="BF32" s="6">
        <v>14.908333333333333</v>
      </c>
      <c r="BG32" s="6">
        <v>2.7516666666666665</v>
      </c>
      <c r="BH32" s="6">
        <v>0.043333333333333335</v>
      </c>
      <c r="BI32" s="26">
        <f t="shared" si="36"/>
        <v>99.17166666666667</v>
      </c>
      <c r="BJ32" s="26">
        <f t="shared" si="37"/>
        <v>49.6983345377544</v>
      </c>
      <c r="BK32" s="26">
        <f t="shared" si="37"/>
        <v>0.21343461674201303</v>
      </c>
      <c r="BL32" s="26">
        <f t="shared" si="37"/>
        <v>29.240542493655784</v>
      </c>
      <c r="BM32" s="26">
        <f t="shared" si="37"/>
        <v>1.7831033729391796</v>
      </c>
      <c r="BN32" s="26">
        <f t="shared" si="37"/>
        <v>0.043695275868443614</v>
      </c>
      <c r="BO32" s="26">
        <f t="shared" si="37"/>
        <v>1.1696889232475671</v>
      </c>
      <c r="BP32" s="26">
        <f t="shared" si="37"/>
        <v>15.032855486278002</v>
      </c>
      <c r="BQ32" s="26">
        <f t="shared" si="37"/>
        <v>2.774650017646169</v>
      </c>
      <c r="BR32" s="26">
        <f t="shared" si="37"/>
        <v>0.043695275868443614</v>
      </c>
      <c r="BS32" s="29">
        <f t="shared" si="38"/>
        <v>99.99999999999999</v>
      </c>
    </row>
    <row r="33" spans="1:83" ht="12">
      <c r="A33" s="1">
        <v>24</v>
      </c>
      <c r="B33" s="1" t="s">
        <v>80</v>
      </c>
      <c r="C33" s="3" t="s">
        <v>109</v>
      </c>
      <c r="D33" s="21">
        <v>204.2</v>
      </c>
      <c r="E33" s="22">
        <v>1180</v>
      </c>
      <c r="F33" s="22">
        <v>1180</v>
      </c>
      <c r="G33" s="23">
        <v>1</v>
      </c>
      <c r="J33" s="5" t="s">
        <v>212</v>
      </c>
      <c r="K33" s="6" t="s">
        <v>187</v>
      </c>
      <c r="M33" s="6">
        <v>0.3</v>
      </c>
      <c r="N33" s="5">
        <v>0.01</v>
      </c>
      <c r="O33" s="7">
        <v>-8.99</v>
      </c>
      <c r="P33" s="35">
        <v>-0.6</v>
      </c>
      <c r="Q33" s="7">
        <v>0.88</v>
      </c>
      <c r="S33" s="8" t="str">
        <f>CONCATENATE(T33,", ",U33,", ",V33)</f>
        <v>Gl, Ol, Pl</v>
      </c>
      <c r="T33" s="1" t="s">
        <v>18</v>
      </c>
      <c r="U33" s="1" t="s">
        <v>110</v>
      </c>
      <c r="V33" s="1" t="s">
        <v>84</v>
      </c>
      <c r="Y33" s="6">
        <f t="shared" si="21"/>
        <v>0.6035698910698051</v>
      </c>
      <c r="Z33" s="6">
        <f t="shared" si="22"/>
        <v>2.7</v>
      </c>
      <c r="AA33" s="26">
        <f t="shared" si="33"/>
        <v>2.6</v>
      </c>
      <c r="AB33" s="27">
        <f t="shared" si="34"/>
        <v>71.78</v>
      </c>
      <c r="AC33" s="28">
        <f t="shared" si="35"/>
        <v>0.9629629629629629</v>
      </c>
      <c r="AD33" s="6">
        <v>49.49046825396824</v>
      </c>
      <c r="AE33" s="6">
        <v>1.6128253968253974</v>
      </c>
      <c r="AF33" s="6">
        <v>15.636403174603176</v>
      </c>
      <c r="AG33" s="6">
        <v>10.34844603174603</v>
      </c>
      <c r="AH33" s="6">
        <v>0.19542698412698417</v>
      </c>
      <c r="AI33" s="6">
        <v>7.7712063492063495</v>
      </c>
      <c r="AJ33" s="6">
        <v>12.001342857142854</v>
      </c>
      <c r="AK33" s="6">
        <v>2.453150793650795</v>
      </c>
      <c r="AL33" s="6">
        <v>0.24847936507936508</v>
      </c>
      <c r="AM33" s="6">
        <f t="shared" si="15"/>
        <v>99.7577492063492</v>
      </c>
      <c r="AN33" s="6">
        <f t="shared" si="23"/>
        <v>49.610650448414845</v>
      </c>
      <c r="AO33" s="6">
        <f t="shared" si="24"/>
        <v>1.6167419670719148</v>
      </c>
      <c r="AP33" s="6">
        <f t="shared" si="25"/>
        <v>15.674374471159357</v>
      </c>
      <c r="AQ33" s="6">
        <f t="shared" si="26"/>
        <v>10.373576102183538</v>
      </c>
      <c r="AR33" s="6">
        <f t="shared" si="27"/>
        <v>0.19590155720408534</v>
      </c>
      <c r="AS33" s="6">
        <f t="shared" si="28"/>
        <v>7.790077874683787</v>
      </c>
      <c r="AT33" s="6">
        <f t="shared" si="29"/>
        <v>12.030486806912654</v>
      </c>
      <c r="AU33" s="6">
        <f t="shared" si="30"/>
        <v>2.4591080023031044</v>
      </c>
      <c r="AV33" s="6">
        <f t="shared" si="31"/>
        <v>0.24908277006669907</v>
      </c>
      <c r="AW33" s="6">
        <f t="shared" si="32"/>
        <v>1.1707200039216805</v>
      </c>
      <c r="AX33" s="6">
        <v>9.12</v>
      </c>
      <c r="AY33" s="1">
        <v>1.39</v>
      </c>
      <c r="AZ33" s="6">
        <v>49.81</v>
      </c>
      <c r="BA33" s="6">
        <v>0.18666666666666668</v>
      </c>
      <c r="BB33" s="6">
        <v>29.253333333333334</v>
      </c>
      <c r="BC33" s="6">
        <v>1.2166666666666666</v>
      </c>
      <c r="BD33" s="6">
        <v>-0.02</v>
      </c>
      <c r="BE33" s="6">
        <v>0.9366666666666666</v>
      </c>
      <c r="BF33" s="6">
        <v>14.41</v>
      </c>
      <c r="BG33" s="6">
        <v>3.0733333333333337</v>
      </c>
      <c r="BH33" s="6">
        <v>0.08666666666666667</v>
      </c>
      <c r="BI33" s="26">
        <f t="shared" si="36"/>
        <v>98.95333333333335</v>
      </c>
      <c r="BJ33" s="26">
        <f t="shared" si="37"/>
        <v>50.336859125513705</v>
      </c>
      <c r="BK33" s="26">
        <f t="shared" si="37"/>
        <v>0.1886411102876777</v>
      </c>
      <c r="BL33" s="26">
        <f t="shared" si="37"/>
        <v>29.5627568550832</v>
      </c>
      <c r="BM33" s="26">
        <f t="shared" si="37"/>
        <v>1.2295358081250418</v>
      </c>
      <c r="BN33" s="26">
        <f t="shared" si="37"/>
        <v>-0.020211547530822608</v>
      </c>
      <c r="BO33" s="26">
        <f t="shared" si="37"/>
        <v>0.9465741426935255</v>
      </c>
      <c r="BP33" s="26">
        <f t="shared" si="37"/>
        <v>14.562419995957688</v>
      </c>
      <c r="BQ33" s="26">
        <f t="shared" si="37"/>
        <v>3.105841137236408</v>
      </c>
      <c r="BR33" s="26">
        <f t="shared" si="37"/>
        <v>0.08758337263356464</v>
      </c>
      <c r="BS33" s="29">
        <f t="shared" si="38"/>
        <v>99.99999999999997</v>
      </c>
      <c r="BT33" s="6">
        <v>39.69</v>
      </c>
      <c r="BU33" s="6">
        <v>0.06333333333333334</v>
      </c>
      <c r="BV33" s="6">
        <v>0.4833333333333334</v>
      </c>
      <c r="BW33" s="6">
        <v>15.778333333333334</v>
      </c>
      <c r="BX33" s="6">
        <v>0.2233333333333333</v>
      </c>
      <c r="BY33" s="6">
        <v>43.23666666666667</v>
      </c>
      <c r="BZ33" s="6">
        <v>0.66</v>
      </c>
      <c r="CA33" s="6">
        <v>0.043333333333333335</v>
      </c>
      <c r="CB33" s="6">
        <v>0.006666666666666667</v>
      </c>
      <c r="CC33" s="26">
        <f>SUBTOTAL(9,BT33:CB33)</f>
        <v>100.185</v>
      </c>
      <c r="CD33" s="33">
        <f>((BW33/71.85)/(BY33/40.31))*((AS33/40.31)/(AX33/71.85))</f>
        <v>0.3117136948196829</v>
      </c>
      <c r="CE33" s="27">
        <f>(100*BY33/40.31)/(BY33/40.31+BW33/71.85+BX33/70.94+BZ33/56.08)</f>
        <v>82.05843806991045</v>
      </c>
    </row>
    <row r="34" spans="1:71" ht="12">
      <c r="A34" s="1">
        <v>23</v>
      </c>
      <c r="B34" s="1" t="s">
        <v>89</v>
      </c>
      <c r="C34" s="3">
        <v>69</v>
      </c>
      <c r="D34" s="21">
        <v>204.2</v>
      </c>
      <c r="E34" s="22">
        <v>1180</v>
      </c>
      <c r="F34" s="22">
        <v>1180</v>
      </c>
      <c r="G34" s="23">
        <v>1</v>
      </c>
      <c r="I34" s="5" t="s">
        <v>188</v>
      </c>
      <c r="J34" s="5">
        <v>0.4539883290315341</v>
      </c>
      <c r="K34" s="6" t="s">
        <v>87</v>
      </c>
      <c r="M34" s="6">
        <v>0.4539883290315341</v>
      </c>
      <c r="N34" s="5">
        <v>0.02</v>
      </c>
      <c r="O34" s="5">
        <v>-8.33</v>
      </c>
      <c r="P34" s="5" t="s">
        <v>96</v>
      </c>
      <c r="Q34" s="5">
        <v>0.84</v>
      </c>
      <c r="R34" s="5">
        <v>0.8173890063424946</v>
      </c>
      <c r="S34" s="8" t="str">
        <f>CONCATENATE(T34,", ",V34)</f>
        <v>Gl, Pl</v>
      </c>
      <c r="T34" s="1" t="s">
        <v>18</v>
      </c>
      <c r="V34" s="1" t="s">
        <v>84</v>
      </c>
      <c r="Y34" s="6">
        <f t="shared" si="21"/>
        <v>0.6433229751267178</v>
      </c>
      <c r="Z34" s="6">
        <f t="shared" si="22"/>
        <v>2.6</v>
      </c>
      <c r="AA34" s="26">
        <f t="shared" si="33"/>
        <v>2.6</v>
      </c>
      <c r="AB34" s="27">
        <f t="shared" si="34"/>
        <v>71.66</v>
      </c>
      <c r="AC34" s="28">
        <f t="shared" si="35"/>
        <v>1</v>
      </c>
      <c r="AD34" s="6">
        <v>49.885239285714285</v>
      </c>
      <c r="AE34" s="6">
        <v>1.5175821428571432</v>
      </c>
      <c r="AF34" s="6">
        <v>16.13395</v>
      </c>
      <c r="AG34" s="6">
        <v>9.440607142857145</v>
      </c>
      <c r="AH34" s="6">
        <v>0.17712857142857144</v>
      </c>
      <c r="AI34" s="6">
        <v>8.049685714285713</v>
      </c>
      <c r="AJ34" s="6">
        <v>11.914310714285714</v>
      </c>
      <c r="AK34" s="6">
        <v>2.5703749999999994</v>
      </c>
      <c r="AL34" s="6">
        <v>0.24802857142857146</v>
      </c>
      <c r="AM34" s="6">
        <f t="shared" si="15"/>
        <v>99.93690714285715</v>
      </c>
      <c r="AN34" s="6">
        <f t="shared" si="23"/>
        <v>49.91673317886921</v>
      </c>
      <c r="AO34" s="6">
        <f t="shared" si="24"/>
        <v>1.5185402332771816</v>
      </c>
      <c r="AP34" s="6">
        <f t="shared" si="25"/>
        <v>16.144135796535053</v>
      </c>
      <c r="AQ34" s="6">
        <f t="shared" si="26"/>
        <v>9.446567252038376</v>
      </c>
      <c r="AR34" s="6">
        <f t="shared" si="27"/>
        <v>0.17724039745933987</v>
      </c>
      <c r="AS34" s="6">
        <f t="shared" si="28"/>
        <v>8.054767697362198</v>
      </c>
      <c r="AT34" s="6">
        <f t="shared" si="29"/>
        <v>11.921832539058391</v>
      </c>
      <c r="AU34" s="6">
        <f t="shared" si="30"/>
        <v>2.5719977468641457</v>
      </c>
      <c r="AV34" s="6">
        <f t="shared" si="31"/>
        <v>0.24818515853609638</v>
      </c>
      <c r="AW34" s="6">
        <f t="shared" si="32"/>
        <v>0.9882345834265049</v>
      </c>
      <c r="AX34" s="6">
        <v>7.96</v>
      </c>
      <c r="AY34" s="6">
        <v>1.66</v>
      </c>
      <c r="AZ34" s="6">
        <v>50.372</v>
      </c>
      <c r="BA34" s="6">
        <v>0.20200000000000004</v>
      </c>
      <c r="BB34" s="6">
        <v>29.073999999999995</v>
      </c>
      <c r="BC34" s="6">
        <v>1.39</v>
      </c>
      <c r="BD34" s="6">
        <v>0.025999999999999995</v>
      </c>
      <c r="BE34" s="6">
        <v>1.004</v>
      </c>
      <c r="BF34" s="6">
        <v>14.315999999999999</v>
      </c>
      <c r="BG34" s="6">
        <v>3.082</v>
      </c>
      <c r="BH34" s="6">
        <v>0.07</v>
      </c>
      <c r="BI34" s="26">
        <f t="shared" si="36"/>
        <v>99.53599999999999</v>
      </c>
      <c r="BJ34" s="26">
        <f t="shared" si="37"/>
        <v>50.60681562449767</v>
      </c>
      <c r="BK34" s="26">
        <f t="shared" si="37"/>
        <v>0.2029416492525318</v>
      </c>
      <c r="BL34" s="26">
        <f t="shared" si="37"/>
        <v>29.20953222954509</v>
      </c>
      <c r="BM34" s="26">
        <f t="shared" si="37"/>
        <v>1.3964796656486098</v>
      </c>
      <c r="BN34" s="26">
        <f t="shared" si="37"/>
        <v>0.02612120237903874</v>
      </c>
      <c r="BO34" s="26">
        <f t="shared" si="37"/>
        <v>1.0086802764828808</v>
      </c>
      <c r="BP34" s="26">
        <f t="shared" si="37"/>
        <v>14.382735894550716</v>
      </c>
      <c r="BQ34" s="26">
        <f t="shared" si="37"/>
        <v>3.096367143546054</v>
      </c>
      <c r="BR34" s="26">
        <f t="shared" si="37"/>
        <v>0.07032631409741201</v>
      </c>
      <c r="BS34" s="29">
        <f t="shared" si="38"/>
        <v>100.00000000000001</v>
      </c>
    </row>
    <row r="35" spans="1:71" ht="12">
      <c r="A35" s="1">
        <v>22</v>
      </c>
      <c r="B35" s="1" t="s">
        <v>89</v>
      </c>
      <c r="C35" s="3">
        <v>64</v>
      </c>
      <c r="D35" s="21">
        <v>204.2</v>
      </c>
      <c r="E35" s="22">
        <v>1180</v>
      </c>
      <c r="F35" s="22">
        <v>1180</v>
      </c>
      <c r="G35" s="23">
        <v>1</v>
      </c>
      <c r="I35" s="5" t="s">
        <v>189</v>
      </c>
      <c r="J35" s="5">
        <v>0.53286368482264</v>
      </c>
      <c r="K35" s="6" t="s">
        <v>87</v>
      </c>
      <c r="M35" s="6">
        <v>0.53286368482264</v>
      </c>
      <c r="N35" s="5">
        <v>0.03</v>
      </c>
      <c r="O35" s="5">
        <v>-8.07</v>
      </c>
      <c r="P35" s="5" t="s">
        <v>102</v>
      </c>
      <c r="Q35" s="7">
        <v>0.83</v>
      </c>
      <c r="S35" s="8" t="str">
        <f>CONCATENATE(T35,", ",V35)</f>
        <v>Gl, Pl</v>
      </c>
      <c r="T35" s="1" t="s">
        <v>18</v>
      </c>
      <c r="V35" s="1" t="s">
        <v>84</v>
      </c>
      <c r="Y35" s="6">
        <f t="shared" si="21"/>
        <v>0.6540505720221554</v>
      </c>
      <c r="Z35" s="6">
        <f t="shared" si="22"/>
        <v>2.7</v>
      </c>
      <c r="AA35" s="26">
        <f t="shared" si="33"/>
        <v>2.6</v>
      </c>
      <c r="AB35" s="27">
        <f t="shared" si="34"/>
        <v>71.96</v>
      </c>
      <c r="AC35" s="28">
        <f t="shared" si="35"/>
        <v>0.9629629629629629</v>
      </c>
      <c r="AD35" s="6">
        <v>49.611947826086954</v>
      </c>
      <c r="AE35" s="6">
        <v>1.4814347826086958</v>
      </c>
      <c r="AF35" s="6">
        <v>16.280139130434783</v>
      </c>
      <c r="AG35" s="6">
        <v>9.102765217391305</v>
      </c>
      <c r="AH35" s="6">
        <v>0.22568695652173915</v>
      </c>
      <c r="AI35" s="6">
        <v>7.976082608695654</v>
      </c>
      <c r="AJ35" s="6">
        <v>11.939247826086955</v>
      </c>
      <c r="AK35" s="6">
        <v>2.474695652173913</v>
      </c>
      <c r="AL35" s="6">
        <v>0.2445391304347826</v>
      </c>
      <c r="AM35" s="6">
        <f t="shared" si="15"/>
        <v>99.33653913043479</v>
      </c>
      <c r="AN35" s="6">
        <f t="shared" si="23"/>
        <v>49.94330209243903</v>
      </c>
      <c r="AO35" s="6">
        <f t="shared" si="24"/>
        <v>1.4913291680752878</v>
      </c>
      <c r="AP35" s="6">
        <f t="shared" si="25"/>
        <v>16.388872889016188</v>
      </c>
      <c r="AQ35" s="6">
        <f t="shared" si="26"/>
        <v>9.163561864621467</v>
      </c>
      <c r="AR35" s="6">
        <f t="shared" si="27"/>
        <v>0.22719430181214462</v>
      </c>
      <c r="AS35" s="6">
        <f t="shared" si="28"/>
        <v>8.029354232104446</v>
      </c>
      <c r="AT35" s="6">
        <f t="shared" si="29"/>
        <v>12.018989115787507</v>
      </c>
      <c r="AU35" s="6">
        <f t="shared" si="30"/>
        <v>2.4912239482437477</v>
      </c>
      <c r="AV35" s="6">
        <f t="shared" si="31"/>
        <v>0.24617238790017454</v>
      </c>
      <c r="AW35" s="6">
        <f t="shared" si="32"/>
        <v>0.942790638097922</v>
      </c>
      <c r="AX35" s="6">
        <v>7.57</v>
      </c>
      <c r="AY35" s="1">
        <v>1.77</v>
      </c>
      <c r="AZ35" s="6">
        <v>49.725</v>
      </c>
      <c r="BA35" s="6">
        <v>0.1475</v>
      </c>
      <c r="BB35" s="6">
        <v>29.45625</v>
      </c>
      <c r="BC35" s="6">
        <v>1.28875</v>
      </c>
      <c r="BD35" s="6">
        <v>0.01875</v>
      </c>
      <c r="BE35" s="6">
        <v>0.8475</v>
      </c>
      <c r="BF35" s="6">
        <v>14.525</v>
      </c>
      <c r="BG35" s="6">
        <v>3.0875</v>
      </c>
      <c r="BH35" s="6">
        <v>0.06</v>
      </c>
      <c r="BI35" s="26">
        <f t="shared" si="36"/>
        <v>99.15625</v>
      </c>
      <c r="BJ35" s="26">
        <f t="shared" si="37"/>
        <v>50.148124803025524</v>
      </c>
      <c r="BK35" s="26">
        <f t="shared" si="37"/>
        <v>0.14875512133627483</v>
      </c>
      <c r="BL35" s="26">
        <f t="shared" si="37"/>
        <v>29.70690198550268</v>
      </c>
      <c r="BM35" s="26">
        <f t="shared" si="37"/>
        <v>1.299716356760164</v>
      </c>
      <c r="BN35" s="26">
        <f t="shared" si="37"/>
        <v>0.018909549322407817</v>
      </c>
      <c r="BO35" s="26">
        <f t="shared" si="37"/>
        <v>0.8547116293728333</v>
      </c>
      <c r="BP35" s="26">
        <f t="shared" si="37"/>
        <v>14.648597541758589</v>
      </c>
      <c r="BQ35" s="26">
        <f t="shared" si="37"/>
        <v>3.1137724550898205</v>
      </c>
      <c r="BR35" s="26">
        <f t="shared" si="37"/>
        <v>0.06051055783170501</v>
      </c>
      <c r="BS35" s="29">
        <f t="shared" si="38"/>
        <v>99.99999999999997</v>
      </c>
    </row>
    <row r="36" spans="1:71" ht="12">
      <c r="A36" s="1">
        <v>21</v>
      </c>
      <c r="B36" s="1" t="s">
        <v>89</v>
      </c>
      <c r="C36" s="3">
        <v>45</v>
      </c>
      <c r="D36" s="21">
        <v>204.2</v>
      </c>
      <c r="E36" s="22">
        <v>1180</v>
      </c>
      <c r="F36" s="22">
        <v>1180</v>
      </c>
      <c r="G36" s="23">
        <v>1</v>
      </c>
      <c r="I36" s="5" t="s">
        <v>190</v>
      </c>
      <c r="J36" s="5">
        <v>0.6335516296070667</v>
      </c>
      <c r="K36" s="6" t="s">
        <v>87</v>
      </c>
      <c r="M36" s="6">
        <v>0.6335516296070667</v>
      </c>
      <c r="N36" s="5">
        <v>0.04</v>
      </c>
      <c r="O36" s="5">
        <v>-7.79</v>
      </c>
      <c r="P36" s="5" t="s">
        <v>104</v>
      </c>
      <c r="Q36" s="7">
        <v>0.81</v>
      </c>
      <c r="R36" s="5">
        <v>0.84</v>
      </c>
      <c r="S36" s="8" t="str">
        <f>CONCATENATE(T36,", ",V36)</f>
        <v>Gl, Pl</v>
      </c>
      <c r="T36" s="1" t="s">
        <v>18</v>
      </c>
      <c r="V36" s="1" t="s">
        <v>84</v>
      </c>
      <c r="Y36" s="6">
        <f t="shared" si="21"/>
        <v>0.6447868529684103</v>
      </c>
      <c r="Z36" s="6">
        <f t="shared" si="22"/>
        <v>2.5</v>
      </c>
      <c r="AA36" s="26">
        <f t="shared" si="33"/>
        <v>2.5</v>
      </c>
      <c r="AB36" s="27">
        <f t="shared" si="34"/>
        <v>70.97</v>
      </c>
      <c r="AC36" s="28">
        <f t="shared" si="35"/>
        <v>1</v>
      </c>
      <c r="AD36" s="6">
        <v>49.61917333333334</v>
      </c>
      <c r="AE36" s="6">
        <v>1.4764466666666665</v>
      </c>
      <c r="AF36" s="6">
        <v>16.59330333333334</v>
      </c>
      <c r="AG36" s="6">
        <v>9.337449999999999</v>
      </c>
      <c r="AH36" s="6">
        <v>0.17656666666666668</v>
      </c>
      <c r="AI36" s="6">
        <v>7.677633333333335</v>
      </c>
      <c r="AJ36" s="6">
        <v>11.88340666666667</v>
      </c>
      <c r="AK36" s="6">
        <v>2.604603333333333</v>
      </c>
      <c r="AL36" s="6">
        <v>0.22200999999999999</v>
      </c>
      <c r="AM36" s="6">
        <f t="shared" si="15"/>
        <v>99.59059333333336</v>
      </c>
      <c r="AN36" s="6">
        <f t="shared" si="23"/>
        <v>49.82315264179234</v>
      </c>
      <c r="AO36" s="6">
        <f t="shared" si="24"/>
        <v>1.4825161867697136</v>
      </c>
      <c r="AP36" s="6">
        <f t="shared" si="25"/>
        <v>16.661516693444074</v>
      </c>
      <c r="AQ36" s="6">
        <f t="shared" si="26"/>
        <v>9.375835294752399</v>
      </c>
      <c r="AR36" s="6">
        <f t="shared" si="27"/>
        <v>0.17729251403864174</v>
      </c>
      <c r="AS36" s="6">
        <f t="shared" si="28"/>
        <v>7.709195292808444</v>
      </c>
      <c r="AT36" s="6">
        <f t="shared" si="29"/>
        <v>11.93225812692216</v>
      </c>
      <c r="AU36" s="6">
        <f t="shared" si="30"/>
        <v>2.615310589239719</v>
      </c>
      <c r="AV36" s="6">
        <f t="shared" si="31"/>
        <v>0.22292266023250246</v>
      </c>
      <c r="AW36" s="6">
        <f t="shared" si="32"/>
        <v>0.9819442513100826</v>
      </c>
      <c r="AX36" s="6">
        <v>7.57</v>
      </c>
      <c r="AY36" s="1">
        <v>2</v>
      </c>
      <c r="AZ36" s="6">
        <v>49.862</v>
      </c>
      <c r="BA36" s="6">
        <v>0.304</v>
      </c>
      <c r="BB36" s="6">
        <v>27.94</v>
      </c>
      <c r="BC36" s="6">
        <v>2.006</v>
      </c>
      <c r="BD36" s="6">
        <v>0.012</v>
      </c>
      <c r="BE36" s="6">
        <v>1.512</v>
      </c>
      <c r="BF36" s="6">
        <v>13.943999999999999</v>
      </c>
      <c r="BG36" s="6">
        <v>3.1</v>
      </c>
      <c r="BH36" s="6">
        <v>0.078</v>
      </c>
      <c r="BI36" s="26">
        <f t="shared" si="36"/>
        <v>98.75800000000001</v>
      </c>
      <c r="BJ36" s="26">
        <f t="shared" si="37"/>
        <v>50.48907430284128</v>
      </c>
      <c r="BK36" s="26">
        <f t="shared" si="37"/>
        <v>0.30782316369306784</v>
      </c>
      <c r="BL36" s="26">
        <f t="shared" si="37"/>
        <v>28.291378926264198</v>
      </c>
      <c r="BM36" s="26">
        <f t="shared" si="37"/>
        <v>2.031227849895704</v>
      </c>
      <c r="BN36" s="26">
        <f t="shared" si="37"/>
        <v>0.01215091435630531</v>
      </c>
      <c r="BO36" s="26">
        <f t="shared" si="37"/>
        <v>1.531015208894469</v>
      </c>
      <c r="BP36" s="26">
        <f t="shared" si="37"/>
        <v>14.11936248202677</v>
      </c>
      <c r="BQ36" s="26">
        <f t="shared" si="37"/>
        <v>3.1389862087122054</v>
      </c>
      <c r="BR36" s="26">
        <f t="shared" si="37"/>
        <v>0.07898094331598451</v>
      </c>
      <c r="BS36" s="29">
        <f t="shared" si="38"/>
        <v>100</v>
      </c>
    </row>
    <row r="37" spans="1:71" ht="12">
      <c r="A37" s="1">
        <v>20</v>
      </c>
      <c r="B37" s="1" t="s">
        <v>80</v>
      </c>
      <c r="C37" s="3">
        <v>44</v>
      </c>
      <c r="D37" s="21">
        <v>204.2</v>
      </c>
      <c r="E37" s="22">
        <v>1180</v>
      </c>
      <c r="F37" s="22">
        <v>1180</v>
      </c>
      <c r="G37" s="23">
        <v>1</v>
      </c>
      <c r="I37" s="5" t="s">
        <v>191</v>
      </c>
      <c r="J37" s="5">
        <v>0.7723909805181529</v>
      </c>
      <c r="K37" s="6" t="s">
        <v>87</v>
      </c>
      <c r="M37" s="6">
        <v>0.7723909805181529</v>
      </c>
      <c r="N37" s="5">
        <v>0.06</v>
      </c>
      <c r="O37" s="5">
        <v>-7.49</v>
      </c>
      <c r="P37" s="5" t="s">
        <v>101</v>
      </c>
      <c r="Q37" s="5">
        <v>0.78</v>
      </c>
      <c r="R37" s="5">
        <v>0.8</v>
      </c>
      <c r="S37" s="8" t="str">
        <f>CONCATENATE(T37,", ",V37)</f>
        <v>Gl, Pl</v>
      </c>
      <c r="T37" s="1" t="s">
        <v>18</v>
      </c>
      <c r="V37" s="1" t="s">
        <v>84</v>
      </c>
      <c r="Y37" s="6">
        <f t="shared" si="21"/>
        <v>0.6506695290453854</v>
      </c>
      <c r="Z37" s="6">
        <f t="shared" si="22"/>
        <v>2.5</v>
      </c>
      <c r="AA37" s="26">
        <f t="shared" si="33"/>
        <v>2.6</v>
      </c>
      <c r="AB37" s="27">
        <f t="shared" si="34"/>
        <v>71.56</v>
      </c>
      <c r="AC37" s="28">
        <f t="shared" si="35"/>
        <v>1.04</v>
      </c>
      <c r="AD37" s="6">
        <v>49.49542413793103</v>
      </c>
      <c r="AE37" s="6">
        <v>1.4208103448275862</v>
      </c>
      <c r="AF37" s="6">
        <v>16.928524137931035</v>
      </c>
      <c r="AG37" s="6">
        <v>8.979379310344827</v>
      </c>
      <c r="AH37" s="6">
        <v>0.16793793103448273</v>
      </c>
      <c r="AI37" s="6">
        <v>7.352486206896553</v>
      </c>
      <c r="AJ37" s="6">
        <v>12.007565517241378</v>
      </c>
      <c r="AK37" s="6">
        <v>2.6580068965517247</v>
      </c>
      <c r="AL37" s="6">
        <v>0.22785517241379302</v>
      </c>
      <c r="AM37" s="6">
        <f t="shared" si="15"/>
        <v>99.23798965517241</v>
      </c>
      <c r="AN37" s="6">
        <f t="shared" si="23"/>
        <v>49.8754804585577</v>
      </c>
      <c r="AO37" s="6">
        <f t="shared" si="24"/>
        <v>1.4317202008671803</v>
      </c>
      <c r="AP37" s="6">
        <f t="shared" si="25"/>
        <v>17.058511762232882</v>
      </c>
      <c r="AQ37" s="6">
        <f t="shared" si="26"/>
        <v>9.048328509622133</v>
      </c>
      <c r="AR37" s="6">
        <f t="shared" si="27"/>
        <v>0.16922746179968548</v>
      </c>
      <c r="AS37" s="6">
        <f t="shared" si="28"/>
        <v>7.40894311991268</v>
      </c>
      <c r="AT37" s="6">
        <f t="shared" si="29"/>
        <v>12.09976699343136</v>
      </c>
      <c r="AU37" s="6">
        <f t="shared" si="30"/>
        <v>2.678416708951526</v>
      </c>
      <c r="AV37" s="6">
        <f t="shared" si="31"/>
        <v>0.2296047846248535</v>
      </c>
      <c r="AW37" s="6">
        <f t="shared" si="32"/>
        <v>0.9569516036564688</v>
      </c>
      <c r="AX37" s="6">
        <v>7.09</v>
      </c>
      <c r="AY37" s="6">
        <v>2.17</v>
      </c>
      <c r="AZ37" s="6">
        <v>50.024</v>
      </c>
      <c r="BA37" s="6">
        <v>0.21</v>
      </c>
      <c r="BB37" s="6">
        <v>28.93</v>
      </c>
      <c r="BC37" s="6">
        <v>1.61</v>
      </c>
      <c r="BD37" s="6">
        <v>0.012</v>
      </c>
      <c r="BE37" s="6">
        <v>1.052</v>
      </c>
      <c r="BF37" s="6">
        <v>14.268</v>
      </c>
      <c r="BG37" s="6">
        <v>3.0860000000000003</v>
      </c>
      <c r="BH37" s="6">
        <v>0.072</v>
      </c>
      <c r="BI37" s="26">
        <f t="shared" si="36"/>
        <v>99.26400000000001</v>
      </c>
      <c r="BJ37" s="26">
        <f t="shared" si="37"/>
        <v>50.39490651192778</v>
      </c>
      <c r="BK37" s="26">
        <f t="shared" si="37"/>
        <v>0.21155705996131527</v>
      </c>
      <c r="BL37" s="26">
        <f t="shared" si="37"/>
        <v>29.144503546099287</v>
      </c>
      <c r="BM37" s="26">
        <f t="shared" si="37"/>
        <v>1.621937459703417</v>
      </c>
      <c r="BN37" s="26">
        <f t="shared" si="37"/>
        <v>0.012088974854932301</v>
      </c>
      <c r="BO37" s="26">
        <f t="shared" si="37"/>
        <v>1.059800128949065</v>
      </c>
      <c r="BP37" s="26">
        <f t="shared" si="37"/>
        <v>14.373791102514508</v>
      </c>
      <c r="BQ37" s="26">
        <f t="shared" si="37"/>
        <v>3.10888136686009</v>
      </c>
      <c r="BR37" s="26">
        <f t="shared" si="37"/>
        <v>0.07253384912959379</v>
      </c>
      <c r="BS37" s="29">
        <f t="shared" si="38"/>
        <v>99.99999999999999</v>
      </c>
    </row>
    <row r="38" spans="1:51" ht="12">
      <c r="A38" s="1">
        <v>19</v>
      </c>
      <c r="B38" s="1" t="s">
        <v>80</v>
      </c>
      <c r="C38" s="3">
        <v>25</v>
      </c>
      <c r="D38" s="21">
        <v>203.4</v>
      </c>
      <c r="E38" s="22">
        <v>1180</v>
      </c>
      <c r="F38" s="22">
        <v>1180</v>
      </c>
      <c r="G38" s="23">
        <v>1</v>
      </c>
      <c r="I38" s="5" t="s">
        <v>215</v>
      </c>
      <c r="J38" s="5">
        <v>1.3725842174014158</v>
      </c>
      <c r="K38" s="6" t="s">
        <v>87</v>
      </c>
      <c r="L38" s="6">
        <v>1.3725842174014158</v>
      </c>
      <c r="N38" s="5">
        <v>0.17</v>
      </c>
      <c r="O38" s="5">
        <v>-6.64</v>
      </c>
      <c r="P38" s="5" t="s">
        <v>111</v>
      </c>
      <c r="Q38" s="5">
        <v>0.71</v>
      </c>
      <c r="R38" s="5">
        <v>0.876409666283084</v>
      </c>
      <c r="S38" s="25" t="s">
        <v>18</v>
      </c>
      <c r="T38" s="1" t="s">
        <v>18</v>
      </c>
      <c r="Y38" s="6">
        <f t="shared" si="21"/>
        <v>0.6806896871488765</v>
      </c>
      <c r="Z38" s="6">
        <f t="shared" si="22"/>
        <v>2.5</v>
      </c>
      <c r="AC38" s="1"/>
      <c r="AD38" s="6">
        <v>49.4973</v>
      </c>
      <c r="AE38" s="6">
        <v>1.3310999999999997</v>
      </c>
      <c r="AF38" s="6">
        <v>17.810593333333333</v>
      </c>
      <c r="AG38" s="6">
        <v>8.247553333333334</v>
      </c>
      <c r="AH38" s="6">
        <v>0.15486666666666662</v>
      </c>
      <c r="AI38" s="6">
        <v>7.005213333333333</v>
      </c>
      <c r="AJ38" s="6">
        <v>12.205279999999998</v>
      </c>
      <c r="AK38" s="6">
        <v>2.6524333333333336</v>
      </c>
      <c r="AL38" s="6">
        <v>0.20432666666666668</v>
      </c>
      <c r="AM38" s="6">
        <f t="shared" si="15"/>
        <v>99.10866666666665</v>
      </c>
      <c r="AN38" s="6">
        <f t="shared" si="23"/>
        <v>49.94245373764825</v>
      </c>
      <c r="AO38" s="6">
        <f t="shared" si="24"/>
        <v>1.3430712416673956</v>
      </c>
      <c r="AP38" s="6">
        <f t="shared" si="25"/>
        <v>17.97077282175121</v>
      </c>
      <c r="AQ38" s="6">
        <f t="shared" si="26"/>
        <v>8.321727665928982</v>
      </c>
      <c r="AR38" s="6">
        <f t="shared" si="27"/>
        <v>0.15625945931401894</v>
      </c>
      <c r="AS38" s="6">
        <f t="shared" si="28"/>
        <v>7.068214686909319</v>
      </c>
      <c r="AT38" s="6">
        <f t="shared" si="29"/>
        <v>12.315048128989728</v>
      </c>
      <c r="AU38" s="6">
        <f t="shared" si="30"/>
        <v>2.6762879801968213</v>
      </c>
      <c r="AV38" s="6">
        <f t="shared" si="31"/>
        <v>0.2061642775942905</v>
      </c>
      <c r="AW38" s="6">
        <f t="shared" si="32"/>
        <v>0.8361375908609017</v>
      </c>
      <c r="AX38" s="6">
        <v>5.91</v>
      </c>
      <c r="AY38" s="6">
        <v>2.68</v>
      </c>
    </row>
    <row r="39" spans="1:71" ht="12">
      <c r="A39" s="1">
        <v>25</v>
      </c>
      <c r="B39" s="1" t="s">
        <v>89</v>
      </c>
      <c r="C39" s="3">
        <v>63</v>
      </c>
      <c r="D39" s="21">
        <v>203.7</v>
      </c>
      <c r="E39" s="22">
        <v>1170</v>
      </c>
      <c r="F39" s="22">
        <v>1170</v>
      </c>
      <c r="G39" s="23">
        <v>1.5</v>
      </c>
      <c r="I39" s="5" t="s">
        <v>192</v>
      </c>
      <c r="J39" s="5">
        <v>0.8581230457073017</v>
      </c>
      <c r="K39" s="6" t="s">
        <v>87</v>
      </c>
      <c r="M39" s="6">
        <v>0.8581230457073017</v>
      </c>
      <c r="N39" s="5">
        <v>0.08</v>
      </c>
      <c r="O39" s="7">
        <v>-7.43</v>
      </c>
      <c r="P39" s="5" t="s">
        <v>106</v>
      </c>
      <c r="Q39" s="7">
        <v>0.77</v>
      </c>
      <c r="S39" s="8" t="str">
        <f>CONCATENATE(T39,", ",V39,", ",X39)</f>
        <v>Gl, Pl, Mag</v>
      </c>
      <c r="T39" s="1" t="s">
        <v>18</v>
      </c>
      <c r="V39" s="1" t="s">
        <v>84</v>
      </c>
      <c r="X39" s="1" t="s">
        <v>186</v>
      </c>
      <c r="Y39" s="6">
        <f t="shared" si="21"/>
        <v>0.6491052513112353</v>
      </c>
      <c r="Z39" s="6">
        <f t="shared" si="22"/>
        <v>2.5</v>
      </c>
      <c r="AA39" s="26">
        <f>ROUND((BP39/56.08)/(2*BQ39/61.98),1)</f>
        <v>2.7</v>
      </c>
      <c r="AB39" s="27">
        <f>ROUND((100*BP39/56.08/(BP39/56.08+2*BQ39/61.98+2*BR39/94.2)),2)</f>
        <v>72.22</v>
      </c>
      <c r="AC39" s="28">
        <f>AA39/Z39</f>
        <v>1.08</v>
      </c>
      <c r="AD39" s="6">
        <v>49.52626923076923</v>
      </c>
      <c r="AE39" s="6">
        <v>1.4509846153846153</v>
      </c>
      <c r="AF39" s="6">
        <v>16.641342307692312</v>
      </c>
      <c r="AG39" s="6">
        <v>9.4435</v>
      </c>
      <c r="AH39" s="6">
        <v>0.18691538461538462</v>
      </c>
      <c r="AI39" s="6">
        <v>7.564692307692308</v>
      </c>
      <c r="AJ39" s="6">
        <v>11.830407692307697</v>
      </c>
      <c r="AK39" s="6">
        <v>2.567669230769231</v>
      </c>
      <c r="AL39" s="6">
        <v>0.22865384615384615</v>
      </c>
      <c r="AM39" s="6">
        <f aca="true" t="shared" si="39" ref="AM39:AM67">SUM(AD39:AL39)</f>
        <v>99.44043461538463</v>
      </c>
      <c r="AN39" s="6">
        <f t="shared" si="23"/>
        <v>49.804960549827406</v>
      </c>
      <c r="AO39" s="6">
        <f t="shared" si="24"/>
        <v>1.459149510957719</v>
      </c>
      <c r="AP39" s="6">
        <f t="shared" si="25"/>
        <v>16.734985493635097</v>
      </c>
      <c r="AQ39" s="6">
        <f t="shared" si="26"/>
        <v>9.49663990963589</v>
      </c>
      <c r="AR39" s="6">
        <f t="shared" si="27"/>
        <v>0.18796718391098682</v>
      </c>
      <c r="AS39" s="6">
        <f t="shared" si="28"/>
        <v>7.607259900814994</v>
      </c>
      <c r="AT39" s="6">
        <f t="shared" si="29"/>
        <v>11.896979068992716</v>
      </c>
      <c r="AU39" s="6">
        <f t="shared" si="30"/>
        <v>2.582117868551614</v>
      </c>
      <c r="AV39" s="6">
        <f t="shared" si="31"/>
        <v>0.22994051367357024</v>
      </c>
      <c r="AW39" s="6">
        <f t="shared" si="32"/>
        <v>0.9635532498652649</v>
      </c>
      <c r="AX39" s="6">
        <v>7.33</v>
      </c>
      <c r="AY39" s="1">
        <v>2.41</v>
      </c>
      <c r="AZ39" s="6">
        <v>49.63666666666667</v>
      </c>
      <c r="BA39" s="6">
        <v>0.28111111111111114</v>
      </c>
      <c r="BB39" s="6">
        <v>28.284444444444443</v>
      </c>
      <c r="BC39" s="6">
        <v>1.9377777777777776</v>
      </c>
      <c r="BD39" s="6">
        <v>0.01</v>
      </c>
      <c r="BE39" s="6">
        <v>1.4022222222222223</v>
      </c>
      <c r="BF39" s="6">
        <v>14.222222222222221</v>
      </c>
      <c r="BG39" s="6">
        <v>2.9655555555555555</v>
      </c>
      <c r="BH39" s="6">
        <v>0.08777777777777779</v>
      </c>
      <c r="BI39" s="26">
        <f>SUM(AZ39:BH39)</f>
        <v>98.82777777777777</v>
      </c>
      <c r="BJ39" s="26">
        <f aca="true" t="shared" si="40" ref="BJ39:BR40">AZ39*100/$BI39</f>
        <v>50.22542020349655</v>
      </c>
      <c r="BK39" s="26">
        <f t="shared" si="40"/>
        <v>0.2844454438135927</v>
      </c>
      <c r="BL39" s="26">
        <f t="shared" si="40"/>
        <v>28.61993366687279</v>
      </c>
      <c r="BM39" s="26">
        <f t="shared" si="40"/>
        <v>1.9607622688178088</v>
      </c>
      <c r="BN39" s="26">
        <f t="shared" si="40"/>
        <v>0.010118612625779977</v>
      </c>
      <c r="BO39" s="26">
        <f t="shared" si="40"/>
        <v>1.4188543481927036</v>
      </c>
      <c r="BP39" s="26">
        <f t="shared" si="40"/>
        <v>14.390915734442634</v>
      </c>
      <c r="BQ39" s="26">
        <f t="shared" si="40"/>
        <v>3.0007307886896397</v>
      </c>
      <c r="BR39" s="26">
        <f t="shared" si="40"/>
        <v>0.08881893304851314</v>
      </c>
      <c r="BS39" s="29">
        <f>SUM(BJ39:BR39)</f>
        <v>100</v>
      </c>
    </row>
    <row r="40" spans="1:71" ht="12">
      <c r="A40" s="1">
        <v>26</v>
      </c>
      <c r="B40" s="1" t="s">
        <v>80</v>
      </c>
      <c r="C40" s="3">
        <v>93</v>
      </c>
      <c r="D40" s="21">
        <v>203.5</v>
      </c>
      <c r="E40" s="22">
        <v>1170</v>
      </c>
      <c r="F40" s="22">
        <v>1170</v>
      </c>
      <c r="G40" s="23">
        <v>1.5</v>
      </c>
      <c r="J40" s="5" t="s">
        <v>213</v>
      </c>
      <c r="K40" s="6" t="s">
        <v>187</v>
      </c>
      <c r="M40" s="6">
        <v>0.9924780000000112</v>
      </c>
      <c r="N40" s="5">
        <v>0.1</v>
      </c>
      <c r="O40" s="7">
        <v>-7.23</v>
      </c>
      <c r="P40" s="5" t="s">
        <v>112</v>
      </c>
      <c r="Q40" s="7">
        <v>0.75</v>
      </c>
      <c r="R40" s="5">
        <v>0.76</v>
      </c>
      <c r="S40" s="8" t="str">
        <f>CONCATENATE(T40,", ",V40,", ",X40)</f>
        <v>Gl, Pl, Mag</v>
      </c>
      <c r="T40" s="1" t="s">
        <v>18</v>
      </c>
      <c r="V40" s="1" t="s">
        <v>84</v>
      </c>
      <c r="X40" s="1" t="s">
        <v>186</v>
      </c>
      <c r="Y40" s="6">
        <f t="shared" si="21"/>
        <v>0.6487404404895132</v>
      </c>
      <c r="Z40" s="6">
        <f t="shared" si="22"/>
        <v>2.6</v>
      </c>
      <c r="AA40" s="26">
        <f>ROUND((BP40/56.08)/(2*BQ40/61.98),1)</f>
        <v>3.4</v>
      </c>
      <c r="AB40" s="27">
        <f>ROUND((100*BP40/56.08/(BP40/56.08+2*BQ40/61.98+2*BR40/94.2)),2)</f>
        <v>76.86</v>
      </c>
      <c r="AC40" s="28">
        <f>AA40/Z40</f>
        <v>1.3076923076923077</v>
      </c>
      <c r="AD40" s="6">
        <v>49.143978</v>
      </c>
      <c r="AE40" s="6">
        <v>1.3079159999999996</v>
      </c>
      <c r="AF40" s="6">
        <v>17.341616</v>
      </c>
      <c r="AG40" s="6">
        <v>8.921465999999999</v>
      </c>
      <c r="AH40" s="6">
        <v>0.160974</v>
      </c>
      <c r="AI40" s="6">
        <v>6.978459999999999</v>
      </c>
      <c r="AJ40" s="6">
        <v>12.001513999999997</v>
      </c>
      <c r="AK40" s="6">
        <v>2.5409379999999997</v>
      </c>
      <c r="AL40" s="6">
        <v>0.21066000000000001</v>
      </c>
      <c r="AM40" s="6">
        <f t="shared" si="39"/>
        <v>98.60752199999999</v>
      </c>
      <c r="AN40" s="6">
        <f t="shared" si="23"/>
        <v>49.837960637526216</v>
      </c>
      <c r="AO40" s="6">
        <f t="shared" si="24"/>
        <v>1.3263856280659803</v>
      </c>
      <c r="AP40" s="6">
        <f t="shared" si="25"/>
        <v>17.586504201981672</v>
      </c>
      <c r="AQ40" s="6">
        <f t="shared" si="26"/>
        <v>9.047449747292099</v>
      </c>
      <c r="AR40" s="6">
        <f t="shared" si="27"/>
        <v>0.16324718108218966</v>
      </c>
      <c r="AS40" s="6">
        <f t="shared" si="28"/>
        <v>7.077005748101042</v>
      </c>
      <c r="AT40" s="6">
        <f t="shared" si="29"/>
        <v>12.17099239143237</v>
      </c>
      <c r="AU40" s="6">
        <f t="shared" si="30"/>
        <v>2.5768196466796924</v>
      </c>
      <c r="AV40" s="6">
        <f t="shared" si="31"/>
        <v>0.21363481783874463</v>
      </c>
      <c r="AW40" s="6">
        <f t="shared" si="32"/>
        <v>0.9650974215801195</v>
      </c>
      <c r="AX40" s="6">
        <v>6.83</v>
      </c>
      <c r="AY40" s="1">
        <v>2.47</v>
      </c>
      <c r="AZ40" s="6">
        <v>48.586666666666666</v>
      </c>
      <c r="BA40" s="6">
        <v>0.1366666666666667</v>
      </c>
      <c r="BB40" s="6">
        <v>29.916666666666668</v>
      </c>
      <c r="BC40" s="6">
        <v>1.3533333333333333</v>
      </c>
      <c r="BD40" s="6">
        <v>0.043333333333333335</v>
      </c>
      <c r="BE40" s="6">
        <v>0.74</v>
      </c>
      <c r="BF40" s="6">
        <v>15.386666666666668</v>
      </c>
      <c r="BG40" s="6">
        <v>2.533333333333333</v>
      </c>
      <c r="BH40" s="6">
        <v>0.04</v>
      </c>
      <c r="BI40" s="26">
        <f>SUM(AZ40:BH40)</f>
        <v>98.73666666666668</v>
      </c>
      <c r="BJ40" s="26">
        <f t="shared" si="40"/>
        <v>49.208331926673644</v>
      </c>
      <c r="BK40" s="26">
        <f t="shared" si="40"/>
        <v>0.13841531346004524</v>
      </c>
      <c r="BL40" s="26">
        <f t="shared" si="40"/>
        <v>30.299449714729413</v>
      </c>
      <c r="BM40" s="26">
        <f t="shared" si="40"/>
        <v>1.3706492015799598</v>
      </c>
      <c r="BN40" s="26">
        <f t="shared" si="40"/>
        <v>0.04388778231659971</v>
      </c>
      <c r="BO40" s="26">
        <f t="shared" si="40"/>
        <v>0.749468282637318</v>
      </c>
      <c r="BP40" s="26">
        <f t="shared" si="40"/>
        <v>15.583538705648019</v>
      </c>
      <c r="BQ40" s="26">
        <f t="shared" si="40"/>
        <v>2.565747273893521</v>
      </c>
      <c r="BR40" s="26">
        <f t="shared" si="40"/>
        <v>0.04051179906147665</v>
      </c>
      <c r="BS40" s="29">
        <f>SUM(BJ40:BR40)</f>
        <v>100.00000000000001</v>
      </c>
    </row>
    <row r="41" spans="1:51" ht="12">
      <c r="A41" s="1">
        <v>27</v>
      </c>
      <c r="B41" s="1" t="s">
        <v>80</v>
      </c>
      <c r="C41" s="3">
        <v>94</v>
      </c>
      <c r="D41" s="21">
        <v>203.5</v>
      </c>
      <c r="E41" s="22">
        <v>1170</v>
      </c>
      <c r="F41" s="22">
        <v>1170</v>
      </c>
      <c r="G41" s="23">
        <v>1.5</v>
      </c>
      <c r="H41" s="5" t="s">
        <v>113</v>
      </c>
      <c r="J41" s="5">
        <v>1.35</v>
      </c>
      <c r="K41" s="6" t="s">
        <v>114</v>
      </c>
      <c r="L41" s="6">
        <v>1.3485371068350633</v>
      </c>
      <c r="N41" s="5">
        <v>0.16</v>
      </c>
      <c r="O41" s="7">
        <v>-6.78</v>
      </c>
      <c r="P41" s="5" t="s">
        <v>115</v>
      </c>
      <c r="Q41" s="7">
        <v>0.72</v>
      </c>
      <c r="R41" s="5">
        <v>0.73</v>
      </c>
      <c r="S41" s="25" t="s">
        <v>18</v>
      </c>
      <c r="T41" s="1" t="s">
        <v>18</v>
      </c>
      <c r="Y41" s="6">
        <f t="shared" si="21"/>
        <v>0.6620015264826686</v>
      </c>
      <c r="Z41" s="6">
        <f t="shared" si="22"/>
        <v>2.7</v>
      </c>
      <c r="AC41" s="1"/>
      <c r="AD41" s="6">
        <v>48.527560000000015</v>
      </c>
      <c r="AE41" s="6">
        <v>1.3132225</v>
      </c>
      <c r="AF41" s="6">
        <v>17.5898225</v>
      </c>
      <c r="AG41" s="6">
        <v>8.811646249999999</v>
      </c>
      <c r="AH41" s="6">
        <v>0.14969125</v>
      </c>
      <c r="AI41" s="6">
        <v>6.9269300000000005</v>
      </c>
      <c r="AJ41" s="6">
        <v>12.021622500000003</v>
      </c>
      <c r="AK41" s="6">
        <v>2.48534</v>
      </c>
      <c r="AL41" s="6">
        <v>0.2133175</v>
      </c>
      <c r="AM41" s="6">
        <f t="shared" si="39"/>
        <v>98.03915250000001</v>
      </c>
      <c r="AN41" s="6">
        <f t="shared" si="23"/>
        <v>49.49814310155323</v>
      </c>
      <c r="AO41" s="6">
        <f t="shared" si="24"/>
        <v>1.3394878132998955</v>
      </c>
      <c r="AP41" s="6">
        <f t="shared" si="25"/>
        <v>17.941630513380865</v>
      </c>
      <c r="AQ41" s="6">
        <f t="shared" si="26"/>
        <v>8.987884967691858</v>
      </c>
      <c r="AR41" s="6">
        <f t="shared" si="27"/>
        <v>0.15268517340559423</v>
      </c>
      <c r="AS41" s="6">
        <f t="shared" si="28"/>
        <v>7.0654731536974476</v>
      </c>
      <c r="AT41" s="6">
        <f t="shared" si="29"/>
        <v>12.26206285289951</v>
      </c>
      <c r="AU41" s="6">
        <f t="shared" si="30"/>
        <v>2.5350484338387154</v>
      </c>
      <c r="AV41" s="6">
        <f t="shared" si="31"/>
        <v>0.21758399023288166</v>
      </c>
      <c r="AW41" s="6">
        <f t="shared" si="32"/>
        <v>0.9100593633471105</v>
      </c>
      <c r="AX41" s="6">
        <v>6.43</v>
      </c>
      <c r="AY41" s="1">
        <v>2.84</v>
      </c>
    </row>
    <row r="42" spans="1:97" ht="12">
      <c r="A42" s="1">
        <v>35</v>
      </c>
      <c r="B42" s="1" t="s">
        <v>89</v>
      </c>
      <c r="C42" s="3">
        <v>73</v>
      </c>
      <c r="D42" s="21">
        <v>205.3</v>
      </c>
      <c r="E42" s="22">
        <v>1150</v>
      </c>
      <c r="F42" s="22">
        <v>1150</v>
      </c>
      <c r="G42" s="23">
        <v>1.5</v>
      </c>
      <c r="H42" s="5" t="s">
        <v>116</v>
      </c>
      <c r="J42" s="5">
        <v>0.78</v>
      </c>
      <c r="K42" s="6" t="s">
        <v>114</v>
      </c>
      <c r="M42" s="6">
        <v>0.78</v>
      </c>
      <c r="N42" s="5">
        <v>0.07</v>
      </c>
      <c r="O42" s="5">
        <v>-7.81</v>
      </c>
      <c r="P42" s="5" t="s">
        <v>101</v>
      </c>
      <c r="Q42" s="7">
        <v>0.78</v>
      </c>
      <c r="S42" s="8" t="str">
        <f>CONCATENATE(T42,", ",U42,", ",V42,", ",W42)</f>
        <v>Gl, Ol, Pl, Cpx</v>
      </c>
      <c r="T42" s="1" t="s">
        <v>18</v>
      </c>
      <c r="U42" s="1" t="s">
        <v>110</v>
      </c>
      <c r="V42" s="1" t="s">
        <v>84</v>
      </c>
      <c r="W42" s="1" t="s">
        <v>117</v>
      </c>
      <c r="Y42" s="6">
        <f t="shared" si="21"/>
        <v>0.6179442721691013</v>
      </c>
      <c r="Z42" s="6">
        <f t="shared" si="22"/>
        <v>2.4</v>
      </c>
      <c r="AA42" s="26">
        <f aca="true" t="shared" si="41" ref="AA42:AA50">ROUND((BP42/56.08)/(2*BQ42/61.98),1)</f>
        <v>2.5</v>
      </c>
      <c r="AB42" s="27">
        <f aca="true" t="shared" si="42" ref="AB42:AB50">ROUND((100*BP42/56.08/(BP42/56.08+2*BQ42/61.98+2*BR42/94.2)),2)</f>
        <v>71.23</v>
      </c>
      <c r="AC42" s="28">
        <f aca="true" t="shared" si="43" ref="AC42:AC50">AA42/Z42</f>
        <v>1.0416666666666667</v>
      </c>
      <c r="AD42" s="6">
        <v>49.31604</v>
      </c>
      <c r="AE42" s="6">
        <v>1.6882000000000001</v>
      </c>
      <c r="AF42" s="6">
        <v>15.91696</v>
      </c>
      <c r="AG42" s="6">
        <v>10.41014</v>
      </c>
      <c r="AH42" s="6">
        <v>0.22626</v>
      </c>
      <c r="AI42" s="6">
        <v>7.3953999999999995</v>
      </c>
      <c r="AJ42" s="6">
        <v>11.52862</v>
      </c>
      <c r="AK42" s="6">
        <v>2.6751799999999997</v>
      </c>
      <c r="AL42" s="6">
        <v>0.2324</v>
      </c>
      <c r="AM42" s="6">
        <f t="shared" si="39"/>
        <v>99.38919999999999</v>
      </c>
      <c r="AN42" s="6">
        <f t="shared" si="23"/>
        <v>49.619113545536145</v>
      </c>
      <c r="AO42" s="6">
        <f t="shared" si="24"/>
        <v>1.6985748954614792</v>
      </c>
      <c r="AP42" s="6">
        <f t="shared" si="25"/>
        <v>16.01477826564657</v>
      </c>
      <c r="AQ42" s="6">
        <f t="shared" si="26"/>
        <v>10.474115899916693</v>
      </c>
      <c r="AR42" s="6">
        <f t="shared" si="27"/>
        <v>0.22765048918796008</v>
      </c>
      <c r="AS42" s="6">
        <f t="shared" si="28"/>
        <v>7.4408487038833195</v>
      </c>
      <c r="AT42" s="6">
        <f t="shared" si="29"/>
        <v>11.599469560072928</v>
      </c>
      <c r="AU42" s="6">
        <f t="shared" si="30"/>
        <v>2.691620417510152</v>
      </c>
      <c r="AV42" s="6">
        <f t="shared" si="31"/>
        <v>0.2338282227847694</v>
      </c>
      <c r="AW42" s="6">
        <f t="shared" si="32"/>
        <v>1.1020248262433403</v>
      </c>
      <c r="AX42" s="6">
        <v>8.2</v>
      </c>
      <c r="AY42" s="1">
        <v>2.53</v>
      </c>
      <c r="AZ42" s="6">
        <v>50.73376666666667</v>
      </c>
      <c r="BA42" s="6">
        <v>0.08543333333333335</v>
      </c>
      <c r="BB42" s="6">
        <v>30.42216666666667</v>
      </c>
      <c r="BC42" s="6">
        <v>1.1564333333333334</v>
      </c>
      <c r="BD42" s="6">
        <v>0.002733333333333334</v>
      </c>
      <c r="BE42" s="6">
        <v>0.3647</v>
      </c>
      <c r="BF42" s="6">
        <v>14.365766666666666</v>
      </c>
      <c r="BG42" s="6">
        <v>3.1651333333333334</v>
      </c>
      <c r="BH42" s="6">
        <v>0.06323333333333332</v>
      </c>
      <c r="BI42" s="26">
        <f aca="true" t="shared" si="44" ref="BI42:BI50">SUM(AZ42:BH42)</f>
        <v>100.35936666666666</v>
      </c>
      <c r="BJ42" s="26">
        <f aca="true" t="shared" si="45" ref="BJ42:BJ50">AZ42*100/$BI42</f>
        <v>50.552099272580776</v>
      </c>
      <c r="BK42" s="26">
        <f aca="true" t="shared" si="46" ref="BK42:BK50">BA42*100/$BI42</f>
        <v>0.08512741378399825</v>
      </c>
      <c r="BL42" s="26">
        <f aca="true" t="shared" si="47" ref="BL42:BL50">BB42*100/$BI42</f>
        <v>30.313231018795463</v>
      </c>
      <c r="BM42" s="26">
        <f aca="true" t="shared" si="48" ref="BM42:BM50">BC42*100/$BI42</f>
        <v>1.1522923786220256</v>
      </c>
      <c r="BN42" s="26">
        <f aca="true" t="shared" si="49" ref="BN42:BN50">BD42*100/$BI42</f>
        <v>0.0027235458175137958</v>
      </c>
      <c r="BO42" s="26">
        <f aca="true" t="shared" si="50" ref="BO42:BO50">BE42*100/$BI42</f>
        <v>0.36339408279778573</v>
      </c>
      <c r="BP42" s="26">
        <f aca="true" t="shared" si="51" ref="BP42:BP50">BF42*100/$BI42</f>
        <v>14.314325751358203</v>
      </c>
      <c r="BQ42" s="26">
        <f aca="true" t="shared" si="52" ref="BQ42:BQ50">BG42*100/$BI42</f>
        <v>3.153799628734206</v>
      </c>
      <c r="BR42" s="26">
        <f aca="true" t="shared" si="53" ref="BR42:BR50">BH42*100/$BI42</f>
        <v>0.06300690751004473</v>
      </c>
      <c r="BS42" s="29">
        <f aca="true" t="shared" si="54" ref="BS42:BS50">SUM(BJ42:BR42)</f>
        <v>100</v>
      </c>
      <c r="BT42" s="6">
        <v>39.895900000000005</v>
      </c>
      <c r="BU42" s="6">
        <v>0.035633333333333336</v>
      </c>
      <c r="BV42" s="6">
        <v>0.08073333333333332</v>
      </c>
      <c r="BW42" s="6">
        <v>15.894066666666665</v>
      </c>
      <c r="BX42" s="6">
        <v>0.24696666666666667</v>
      </c>
      <c r="BY42" s="6">
        <v>44.42926666666667</v>
      </c>
      <c r="BZ42" s="6">
        <v>0.45883333333333337</v>
      </c>
      <c r="CA42" s="6">
        <v>-0.0024666666666666665</v>
      </c>
      <c r="CB42" s="6">
        <v>-0.0016333333333333332</v>
      </c>
      <c r="CC42" s="26">
        <f>SUBTOTAL(9,BT42:CB42)</f>
        <v>101.03730000000002</v>
      </c>
      <c r="CD42" s="33">
        <f>((BW42/71.85)/(BY42/40.31))*((AS42/40.31)/(AX42/71.85))</f>
        <v>0.3246194271090271</v>
      </c>
      <c r="CE42" s="27">
        <f>(100*BY42/40.31)/(BY42/40.31+BW42/71.85+BX42/70.94+BZ42/56.08)</f>
        <v>82.5570316671723</v>
      </c>
      <c r="CF42" s="6">
        <v>49.671</v>
      </c>
      <c r="CG42" s="6">
        <v>0.8689</v>
      </c>
      <c r="CH42" s="6">
        <v>5.7089</v>
      </c>
      <c r="CI42" s="6">
        <v>7.4179</v>
      </c>
      <c r="CJ42" s="6">
        <v>0.2243</v>
      </c>
      <c r="CK42" s="6">
        <v>16.3915</v>
      </c>
      <c r="CL42" s="6">
        <v>18.577</v>
      </c>
      <c r="CM42" s="6">
        <v>0.4362</v>
      </c>
      <c r="CN42" s="6">
        <v>0.02</v>
      </c>
      <c r="CO42" s="31">
        <f>SUM(CF42:CN42)</f>
        <v>99.31569999999999</v>
      </c>
      <c r="CP42" s="36">
        <f>(100*CK42/40.31)/(CK42/40.31+CI42/71.85)</f>
        <v>79.7517117283629</v>
      </c>
      <c r="CQ42" s="37">
        <f>(100*CK42/40.31)/(CK42/40.31+CI42/71.85+CL42/56.08)</f>
        <v>48.3436504093632</v>
      </c>
      <c r="CR42" s="37">
        <f>(100*CL42/56.08)/(CK42/40.31+CI42/71.85+CL42/56.08)</f>
        <v>39.382303700234864</v>
      </c>
      <c r="CS42" s="37">
        <f>(100*CI42/71.85)/(CK42/40.31+CI42/71.85+CL42/56.08)</f>
        <v>12.274045890401947</v>
      </c>
    </row>
    <row r="43" spans="1:71" ht="12">
      <c r="A43" s="1">
        <v>30</v>
      </c>
      <c r="B43" s="1" t="s">
        <v>89</v>
      </c>
      <c r="C43" s="3">
        <v>162</v>
      </c>
      <c r="D43" s="21">
        <v>204.4</v>
      </c>
      <c r="E43" s="22">
        <v>1150</v>
      </c>
      <c r="F43" s="22">
        <v>1150</v>
      </c>
      <c r="G43" s="23">
        <v>1.5</v>
      </c>
      <c r="I43" s="5" t="s">
        <v>193</v>
      </c>
      <c r="J43" s="5">
        <v>1.0930716678995693</v>
      </c>
      <c r="K43" s="6" t="s">
        <v>87</v>
      </c>
      <c r="M43" s="6">
        <v>1.0930716678995693</v>
      </c>
      <c r="N43" s="5">
        <v>0.12</v>
      </c>
      <c r="O43" s="5">
        <v>-7.3</v>
      </c>
      <c r="P43" s="5" t="s">
        <v>118</v>
      </c>
      <c r="Q43" s="7">
        <v>0.74</v>
      </c>
      <c r="S43" s="8" t="str">
        <f aca="true" t="shared" si="55" ref="S43:S50">CONCATENATE(T43,", ",V43,", ",X43)</f>
        <v>Gl, Pl, Mag</v>
      </c>
      <c r="T43" s="1" t="s">
        <v>18</v>
      </c>
      <c r="V43" s="1" t="s">
        <v>84</v>
      </c>
      <c r="X43" s="1" t="s">
        <v>186</v>
      </c>
      <c r="Y43" s="6">
        <f t="shared" si="21"/>
        <v>0.6577045561077368</v>
      </c>
      <c r="Z43" s="6">
        <f t="shared" si="22"/>
        <v>2.5</v>
      </c>
      <c r="AA43" s="26">
        <f t="shared" si="41"/>
        <v>2</v>
      </c>
      <c r="AB43" s="27">
        <f t="shared" si="42"/>
        <v>66.25</v>
      </c>
      <c r="AC43" s="28">
        <f t="shared" si="43"/>
        <v>0.8</v>
      </c>
      <c r="AD43" s="6">
        <v>49.396930000000005</v>
      </c>
      <c r="AE43" s="6">
        <v>1.43498</v>
      </c>
      <c r="AF43" s="6">
        <v>16.260569999999998</v>
      </c>
      <c r="AG43" s="6">
        <v>9.79442</v>
      </c>
      <c r="AH43" s="6">
        <v>0.19506000000000004</v>
      </c>
      <c r="AI43" s="6">
        <v>7.80257</v>
      </c>
      <c r="AJ43" s="6">
        <v>11.858910000000002</v>
      </c>
      <c r="AK43" s="6">
        <v>2.6014</v>
      </c>
      <c r="AL43" s="6">
        <v>0.21576</v>
      </c>
      <c r="AM43" s="6">
        <f t="shared" si="39"/>
        <v>99.56060000000002</v>
      </c>
      <c r="AN43" s="6">
        <f t="shared" si="23"/>
        <v>49.61493803773781</v>
      </c>
      <c r="AO43" s="6">
        <f t="shared" si="24"/>
        <v>1.4413131298927484</v>
      </c>
      <c r="AP43" s="6">
        <f t="shared" si="25"/>
        <v>16.332334276812308</v>
      </c>
      <c r="AQ43" s="6">
        <f t="shared" si="26"/>
        <v>9.83764661924496</v>
      </c>
      <c r="AR43" s="6">
        <f t="shared" si="27"/>
        <v>0.19592087633059663</v>
      </c>
      <c r="AS43" s="6">
        <f t="shared" si="28"/>
        <v>7.83700580350058</v>
      </c>
      <c r="AT43" s="6">
        <f t="shared" si="29"/>
        <v>11.911248023816649</v>
      </c>
      <c r="AU43" s="6">
        <f t="shared" si="30"/>
        <v>2.612880999110089</v>
      </c>
      <c r="AV43" s="6">
        <f t="shared" si="31"/>
        <v>0.21671223355423727</v>
      </c>
      <c r="AW43" s="6">
        <f t="shared" si="32"/>
        <v>0.9276501998700429</v>
      </c>
      <c r="AX43" s="6">
        <v>7.27</v>
      </c>
      <c r="AY43" s="1">
        <v>2.85</v>
      </c>
      <c r="AZ43" s="6">
        <v>51.6366</v>
      </c>
      <c r="BA43" s="6">
        <v>0.11905</v>
      </c>
      <c r="BB43" s="6">
        <v>29.651000000000003</v>
      </c>
      <c r="BC43" s="6">
        <v>1.0732</v>
      </c>
      <c r="BD43" s="6">
        <v>0.04575</v>
      </c>
      <c r="BE43" s="6">
        <v>0.3525</v>
      </c>
      <c r="BF43" s="6">
        <v>13.422799999999999</v>
      </c>
      <c r="BG43" s="6">
        <v>3.7277500000000003</v>
      </c>
      <c r="BH43" s="6">
        <v>0.07650000000000001</v>
      </c>
      <c r="BI43" s="26">
        <f t="shared" si="44"/>
        <v>100.10515000000001</v>
      </c>
      <c r="BJ43" s="26">
        <f t="shared" si="45"/>
        <v>51.58236114725366</v>
      </c>
      <c r="BK43" s="26">
        <f t="shared" si="46"/>
        <v>0.118924950414639</v>
      </c>
      <c r="BL43" s="26">
        <f t="shared" si="47"/>
        <v>29.61985472275902</v>
      </c>
      <c r="BM43" s="26">
        <f t="shared" si="48"/>
        <v>1.07207271553961</v>
      </c>
      <c r="BN43" s="26">
        <f t="shared" si="49"/>
        <v>0.04570194440545766</v>
      </c>
      <c r="BO43" s="26">
        <f t="shared" si="50"/>
        <v>0.3521297355830344</v>
      </c>
      <c r="BP43" s="26">
        <f t="shared" si="51"/>
        <v>13.408700751160154</v>
      </c>
      <c r="BQ43" s="26">
        <f t="shared" si="52"/>
        <v>3.7238343881408698</v>
      </c>
      <c r="BR43" s="26">
        <f t="shared" si="53"/>
        <v>0.07641964474355216</v>
      </c>
      <c r="BS43" s="29">
        <f t="shared" si="54"/>
        <v>99.99999999999999</v>
      </c>
    </row>
    <row r="44" spans="1:97" ht="12">
      <c r="A44" s="1">
        <v>36</v>
      </c>
      <c r="B44" s="1" t="s">
        <v>89</v>
      </c>
      <c r="C44" s="3">
        <v>198</v>
      </c>
      <c r="D44" s="21">
        <v>205.3</v>
      </c>
      <c r="E44" s="22">
        <v>1150</v>
      </c>
      <c r="F44" s="22">
        <v>1150</v>
      </c>
      <c r="G44" s="23">
        <v>1.5</v>
      </c>
      <c r="H44" s="5" t="s">
        <v>119</v>
      </c>
      <c r="J44" s="5">
        <v>1.3</v>
      </c>
      <c r="K44" s="6" t="s">
        <v>114</v>
      </c>
      <c r="M44" s="6">
        <v>1.3</v>
      </c>
      <c r="N44" s="5">
        <v>0.16</v>
      </c>
      <c r="O44" s="5">
        <v>-7.06</v>
      </c>
      <c r="P44" s="5" t="s">
        <v>115</v>
      </c>
      <c r="Q44" s="7">
        <v>0.72</v>
      </c>
      <c r="S44" s="8" t="str">
        <f t="shared" si="55"/>
        <v>Gl, Pl, Mag</v>
      </c>
      <c r="T44" s="1" t="s">
        <v>18</v>
      </c>
      <c r="V44" s="1" t="s">
        <v>84</v>
      </c>
      <c r="X44" s="1" t="s">
        <v>186</v>
      </c>
      <c r="Y44" s="6">
        <f t="shared" si="21"/>
        <v>0.6668484368891436</v>
      </c>
      <c r="Z44" s="6">
        <f t="shared" si="22"/>
        <v>2.5</v>
      </c>
      <c r="AA44" s="26">
        <f t="shared" si="41"/>
        <v>2.3</v>
      </c>
      <c r="AB44" s="27">
        <f t="shared" si="42"/>
        <v>69.1</v>
      </c>
      <c r="AC44" s="28">
        <f t="shared" si="43"/>
        <v>0.9199999999999999</v>
      </c>
      <c r="AD44" s="6">
        <v>49.609126666666675</v>
      </c>
      <c r="AE44" s="6">
        <v>1.4009666666666667</v>
      </c>
      <c r="AF44" s="6">
        <v>16.589986666666665</v>
      </c>
      <c r="AG44" s="6">
        <v>9.133986666666665</v>
      </c>
      <c r="AH44" s="6">
        <v>0.16542</v>
      </c>
      <c r="AI44" s="6">
        <v>7.357593333333333</v>
      </c>
      <c r="AJ44" s="6">
        <v>11.77356</v>
      </c>
      <c r="AK44" s="6">
        <v>2.56952</v>
      </c>
      <c r="AL44" s="6">
        <v>0.22122666666666665</v>
      </c>
      <c r="AM44" s="6">
        <f t="shared" si="39"/>
        <v>98.82138666666667</v>
      </c>
      <c r="AN44" s="6">
        <f t="shared" si="23"/>
        <v>50.20079998877437</v>
      </c>
      <c r="AO44" s="6">
        <f t="shared" si="24"/>
        <v>1.4176755800768632</v>
      </c>
      <c r="AP44" s="6">
        <f t="shared" si="25"/>
        <v>16.7878505111714</v>
      </c>
      <c r="AQ44" s="6">
        <f t="shared" si="26"/>
        <v>9.242925013262983</v>
      </c>
      <c r="AR44" s="6">
        <f t="shared" si="27"/>
        <v>0.16739291521781252</v>
      </c>
      <c r="AS44" s="6">
        <f t="shared" si="28"/>
        <v>7.445345164150702</v>
      </c>
      <c r="AT44" s="6">
        <f t="shared" si="29"/>
        <v>11.913979753910219</v>
      </c>
      <c r="AU44" s="6">
        <f t="shared" si="30"/>
        <v>2.6001659020098753</v>
      </c>
      <c r="AV44" s="6">
        <f t="shared" si="31"/>
        <v>0.2238651714257804</v>
      </c>
      <c r="AW44" s="6">
        <f t="shared" si="32"/>
        <v>0.8904892726697771</v>
      </c>
      <c r="AX44" s="6">
        <v>6.63</v>
      </c>
      <c r="AY44" s="1">
        <v>2.91</v>
      </c>
      <c r="AZ44" s="6">
        <v>51.343</v>
      </c>
      <c r="BA44" s="6">
        <v>0.08660000000000001</v>
      </c>
      <c r="BB44" s="6">
        <v>30.3812</v>
      </c>
      <c r="BC44" s="6">
        <v>0.9164</v>
      </c>
      <c r="BD44" s="6">
        <v>0.026</v>
      </c>
      <c r="BE44" s="6">
        <v>0.29059999999999997</v>
      </c>
      <c r="BF44" s="6">
        <v>14.0752</v>
      </c>
      <c r="BG44" s="6">
        <v>3.43875</v>
      </c>
      <c r="BH44" s="6">
        <v>0.06105</v>
      </c>
      <c r="BI44" s="26">
        <f t="shared" si="44"/>
        <v>100.61879999999998</v>
      </c>
      <c r="BJ44" s="26">
        <f t="shared" si="45"/>
        <v>51.02724341773109</v>
      </c>
      <c r="BK44" s="26">
        <f t="shared" si="46"/>
        <v>0.08606741483698874</v>
      </c>
      <c r="BL44" s="26">
        <f t="shared" si="47"/>
        <v>30.194357316922886</v>
      </c>
      <c r="BM44" s="26">
        <f t="shared" si="48"/>
        <v>0.9107641911849478</v>
      </c>
      <c r="BN44" s="26">
        <f t="shared" si="49"/>
        <v>0.025840101452213708</v>
      </c>
      <c r="BO44" s="26">
        <f t="shared" si="50"/>
        <v>0.28881282623128085</v>
      </c>
      <c r="BP44" s="26">
        <f t="shared" si="51"/>
        <v>13.988638306161475</v>
      </c>
      <c r="BQ44" s="26">
        <f t="shared" si="52"/>
        <v>3.4176018795692262</v>
      </c>
      <c r="BR44" s="26">
        <f t="shared" si="53"/>
        <v>0.0606745459099095</v>
      </c>
      <c r="BS44" s="29">
        <f t="shared" si="54"/>
        <v>100.00000000000003</v>
      </c>
      <c r="CF44" s="6"/>
      <c r="CG44" s="6"/>
      <c r="CH44" s="6"/>
      <c r="CI44" s="6"/>
      <c r="CJ44" s="6"/>
      <c r="CK44" s="6"/>
      <c r="CL44" s="6"/>
      <c r="CM44" s="6"/>
      <c r="CN44" s="6"/>
      <c r="CO44" s="31"/>
      <c r="CP44" s="32"/>
      <c r="CQ44" s="33"/>
      <c r="CR44" s="33"/>
      <c r="CS44" s="33"/>
    </row>
    <row r="45" spans="1:71" ht="12">
      <c r="A45" s="1">
        <v>31</v>
      </c>
      <c r="B45" s="1" t="s">
        <v>89</v>
      </c>
      <c r="C45" s="3">
        <v>163</v>
      </c>
      <c r="D45" s="21">
        <v>204.4</v>
      </c>
      <c r="E45" s="22">
        <v>1150</v>
      </c>
      <c r="F45" s="22">
        <v>1150</v>
      </c>
      <c r="G45" s="23">
        <v>1.5</v>
      </c>
      <c r="I45" s="5" t="s">
        <v>194</v>
      </c>
      <c r="J45" s="5">
        <v>1.3641719288174514</v>
      </c>
      <c r="K45" s="6" t="s">
        <v>87</v>
      </c>
      <c r="M45" s="6">
        <v>1.3641719288174514</v>
      </c>
      <c r="N45" s="5">
        <v>0.17</v>
      </c>
      <c r="O45" s="5">
        <v>-6.98</v>
      </c>
      <c r="P45" s="5" t="s">
        <v>111</v>
      </c>
      <c r="Q45" s="7">
        <v>0.71</v>
      </c>
      <c r="S45" s="8" t="str">
        <f t="shared" si="55"/>
        <v>Gl, Pl, Mag</v>
      </c>
      <c r="T45" s="1" t="s">
        <v>18</v>
      </c>
      <c r="V45" s="1" t="s">
        <v>84</v>
      </c>
      <c r="X45" s="1" t="s">
        <v>186</v>
      </c>
      <c r="Y45" s="6">
        <f t="shared" si="21"/>
        <v>0.671315974502506</v>
      </c>
      <c r="Z45" s="6">
        <f t="shared" si="22"/>
        <v>2.5</v>
      </c>
      <c r="AA45" s="26">
        <f t="shared" si="41"/>
        <v>2.9</v>
      </c>
      <c r="AB45" s="27">
        <f t="shared" si="42"/>
        <v>74.04</v>
      </c>
      <c r="AC45" s="28">
        <f t="shared" si="43"/>
        <v>1.16</v>
      </c>
      <c r="AD45" s="6">
        <v>49.443189999999994</v>
      </c>
      <c r="AE45" s="6">
        <v>1.39341</v>
      </c>
      <c r="AF45" s="6">
        <v>16.57856</v>
      </c>
      <c r="AG45" s="6">
        <v>9.27931</v>
      </c>
      <c r="AH45" s="6">
        <v>0.17841999999999997</v>
      </c>
      <c r="AI45" s="6">
        <v>7.553019999999999</v>
      </c>
      <c r="AJ45" s="6">
        <v>11.72099</v>
      </c>
      <c r="AK45" s="6">
        <v>2.6142399999999997</v>
      </c>
      <c r="AL45" s="6">
        <v>0.21077999999999997</v>
      </c>
      <c r="AM45" s="6">
        <f t="shared" si="39"/>
        <v>98.97192</v>
      </c>
      <c r="AN45" s="6">
        <f t="shared" si="23"/>
        <v>49.95678572265749</v>
      </c>
      <c r="AO45" s="6">
        <f t="shared" si="24"/>
        <v>1.4078841756328462</v>
      </c>
      <c r="AP45" s="6">
        <f t="shared" si="25"/>
        <v>16.750771329888316</v>
      </c>
      <c r="AQ45" s="6">
        <f t="shared" si="26"/>
        <v>9.37569969340799</v>
      </c>
      <c r="AR45" s="6">
        <f t="shared" si="27"/>
        <v>0.1802733543008966</v>
      </c>
      <c r="AS45" s="6">
        <f t="shared" si="28"/>
        <v>7.631477695895967</v>
      </c>
      <c r="AT45" s="6">
        <f t="shared" si="29"/>
        <v>11.842742870907225</v>
      </c>
      <c r="AU45" s="6">
        <f t="shared" si="30"/>
        <v>2.6413956605065354</v>
      </c>
      <c r="AV45" s="6">
        <f t="shared" si="31"/>
        <v>0.21296949680272947</v>
      </c>
      <c r="AW45" s="6">
        <f t="shared" si="32"/>
        <v>0.872701233678714</v>
      </c>
      <c r="AX45" s="6">
        <v>6.66</v>
      </c>
      <c r="AY45" s="1">
        <v>3.02</v>
      </c>
      <c r="AZ45" s="6">
        <v>49.4893</v>
      </c>
      <c r="BA45" s="6">
        <v>0.16985</v>
      </c>
      <c r="BB45" s="6">
        <v>29.67445</v>
      </c>
      <c r="BC45" s="6">
        <v>1.5587</v>
      </c>
      <c r="BD45" s="6">
        <v>0.012825000000000003</v>
      </c>
      <c r="BE45" s="6">
        <v>0.74045</v>
      </c>
      <c r="BF45" s="6">
        <v>14.761674999999999</v>
      </c>
      <c r="BG45" s="6">
        <v>2.814</v>
      </c>
      <c r="BH45" s="6">
        <v>0.07125</v>
      </c>
      <c r="BI45" s="26">
        <f t="shared" si="44"/>
        <v>99.2925</v>
      </c>
      <c r="BJ45" s="26">
        <f t="shared" si="45"/>
        <v>49.84193166654077</v>
      </c>
      <c r="BK45" s="26">
        <f t="shared" si="46"/>
        <v>0.17106025127779034</v>
      </c>
      <c r="BL45" s="26">
        <f t="shared" si="47"/>
        <v>29.88589269078732</v>
      </c>
      <c r="BM45" s="26">
        <f t="shared" si="48"/>
        <v>1.5698063801394868</v>
      </c>
      <c r="BN45" s="26">
        <f t="shared" si="49"/>
        <v>0.01291638341264446</v>
      </c>
      <c r="BO45" s="26">
        <f t="shared" si="50"/>
        <v>0.7457260115315859</v>
      </c>
      <c r="BP45" s="26">
        <f t="shared" si="51"/>
        <v>14.866858020495</v>
      </c>
      <c r="BQ45" s="26">
        <f t="shared" si="52"/>
        <v>2.834050910189591</v>
      </c>
      <c r="BR45" s="26">
        <f t="shared" si="53"/>
        <v>0.07175768562580254</v>
      </c>
      <c r="BS45" s="29">
        <f t="shared" si="54"/>
        <v>99.99999999999999</v>
      </c>
    </row>
    <row r="46" spans="1:71" ht="12">
      <c r="A46" s="1">
        <v>32</v>
      </c>
      <c r="B46" s="1" t="s">
        <v>80</v>
      </c>
      <c r="C46" s="3">
        <v>164</v>
      </c>
      <c r="D46" s="21">
        <v>204.4</v>
      </c>
      <c r="E46" s="22">
        <v>1150</v>
      </c>
      <c r="F46" s="22">
        <v>1150</v>
      </c>
      <c r="G46" s="23">
        <v>1.5</v>
      </c>
      <c r="I46" s="5" t="s">
        <v>195</v>
      </c>
      <c r="J46" s="5">
        <v>1.4515454321797607</v>
      </c>
      <c r="K46" s="6" t="s">
        <v>87</v>
      </c>
      <c r="M46" s="6">
        <v>1.4515454321797607</v>
      </c>
      <c r="N46" s="5">
        <v>0.19</v>
      </c>
      <c r="O46" s="5">
        <v>-6.89</v>
      </c>
      <c r="P46" s="5" t="s">
        <v>120</v>
      </c>
      <c r="Q46" s="5">
        <v>0.7</v>
      </c>
      <c r="R46" s="5">
        <v>0.7</v>
      </c>
      <c r="S46" s="8" t="str">
        <f t="shared" si="55"/>
        <v>Gl, Pl, Mag</v>
      </c>
      <c r="T46" s="1" t="s">
        <v>18</v>
      </c>
      <c r="V46" s="1" t="s">
        <v>84</v>
      </c>
      <c r="X46" s="1" t="s">
        <v>186</v>
      </c>
      <c r="Y46" s="6">
        <f t="shared" si="21"/>
        <v>0.6677736412898752</v>
      </c>
      <c r="Z46" s="6">
        <f t="shared" si="22"/>
        <v>2.6</v>
      </c>
      <c r="AA46" s="26">
        <f t="shared" si="41"/>
        <v>3.3</v>
      </c>
      <c r="AB46" s="27">
        <f t="shared" si="42"/>
        <v>76.62</v>
      </c>
      <c r="AC46" s="28">
        <f t="shared" si="43"/>
        <v>1.2692307692307692</v>
      </c>
      <c r="AD46" s="6">
        <v>49.19803</v>
      </c>
      <c r="AE46" s="6">
        <v>1.37411</v>
      </c>
      <c r="AF46" s="6">
        <v>16.744840000000003</v>
      </c>
      <c r="AG46" s="6">
        <v>9.2899</v>
      </c>
      <c r="AH46" s="6">
        <v>0.17278000000000002</v>
      </c>
      <c r="AI46" s="6">
        <v>7.354229999999999</v>
      </c>
      <c r="AJ46" s="6">
        <v>11.80022</v>
      </c>
      <c r="AK46" s="6">
        <v>2.5186799999999994</v>
      </c>
      <c r="AL46" s="6">
        <v>0.21025999999999997</v>
      </c>
      <c r="AM46" s="6">
        <f t="shared" si="39"/>
        <v>98.66305000000001</v>
      </c>
      <c r="AN46" s="6">
        <f t="shared" si="23"/>
        <v>49.86469605389251</v>
      </c>
      <c r="AO46" s="6">
        <f t="shared" si="24"/>
        <v>1.3927301051406782</v>
      </c>
      <c r="AP46" s="6">
        <f t="shared" si="25"/>
        <v>16.971743727768402</v>
      </c>
      <c r="AQ46" s="6">
        <f t="shared" si="26"/>
        <v>9.41578432858096</v>
      </c>
      <c r="AR46" s="6">
        <f t="shared" si="27"/>
        <v>0.17512128400652524</v>
      </c>
      <c r="AS46" s="6">
        <f t="shared" si="28"/>
        <v>7.453884711652435</v>
      </c>
      <c r="AT46" s="6">
        <f t="shared" si="29"/>
        <v>11.960120835510354</v>
      </c>
      <c r="AU46" s="6">
        <f t="shared" si="30"/>
        <v>2.552809790494009</v>
      </c>
      <c r="AV46" s="6">
        <f t="shared" si="31"/>
        <v>0.21310916295411497</v>
      </c>
      <c r="AW46" s="6">
        <f t="shared" si="32"/>
        <v>0.8867859184442154</v>
      </c>
      <c r="AX46" s="6">
        <v>6.61</v>
      </c>
      <c r="AY46" s="6">
        <v>3.11</v>
      </c>
      <c r="AZ46" s="6">
        <v>48.86293333333333</v>
      </c>
      <c r="BA46" s="6">
        <v>0.1472</v>
      </c>
      <c r="BB46" s="6">
        <v>30.3892</v>
      </c>
      <c r="BC46" s="6">
        <v>1.5198666666666665</v>
      </c>
      <c r="BD46" s="6">
        <v>0.0199</v>
      </c>
      <c r="BE46" s="6">
        <v>0.6510333333333334</v>
      </c>
      <c r="BF46" s="6">
        <v>15.326066666666668</v>
      </c>
      <c r="BG46" s="6">
        <v>2.549</v>
      </c>
      <c r="BH46" s="6">
        <v>0.0545</v>
      </c>
      <c r="BI46" s="26">
        <f t="shared" si="44"/>
        <v>99.51970000000001</v>
      </c>
      <c r="BJ46" s="26">
        <f t="shared" si="45"/>
        <v>49.09875465192653</v>
      </c>
      <c r="BK46" s="26">
        <f t="shared" si="46"/>
        <v>0.1479104137170831</v>
      </c>
      <c r="BL46" s="26">
        <f t="shared" si="47"/>
        <v>30.535863753608577</v>
      </c>
      <c r="BM46" s="26">
        <f t="shared" si="48"/>
        <v>1.527201816993687</v>
      </c>
      <c r="BN46" s="26">
        <f t="shared" si="49"/>
        <v>0.019996040984850236</v>
      </c>
      <c r="BO46" s="26">
        <f t="shared" si="50"/>
        <v>0.6541753374792462</v>
      </c>
      <c r="BP46" s="26">
        <f t="shared" si="51"/>
        <v>15.40003302528712</v>
      </c>
      <c r="BQ46" s="26">
        <f t="shared" si="52"/>
        <v>2.5613019331850877</v>
      </c>
      <c r="BR46" s="26">
        <f t="shared" si="53"/>
        <v>0.05476302681780591</v>
      </c>
      <c r="BS46" s="29">
        <f t="shared" si="54"/>
        <v>99.99999999999999</v>
      </c>
    </row>
    <row r="47" spans="1:92" ht="12">
      <c r="A47" s="1">
        <v>37</v>
      </c>
      <c r="B47" s="1" t="s">
        <v>89</v>
      </c>
      <c r="C47" s="3">
        <v>199</v>
      </c>
      <c r="D47" s="21">
        <v>205.3</v>
      </c>
      <c r="E47" s="22">
        <v>1150</v>
      </c>
      <c r="F47" s="22">
        <v>1150</v>
      </c>
      <c r="G47" s="23">
        <v>1.5</v>
      </c>
      <c r="H47" s="5" t="s">
        <v>121</v>
      </c>
      <c r="J47" s="5">
        <v>1.57</v>
      </c>
      <c r="K47" s="6" t="s">
        <v>114</v>
      </c>
      <c r="M47" s="6">
        <v>1.569931667757265</v>
      </c>
      <c r="N47" s="5">
        <v>0.21</v>
      </c>
      <c r="O47" s="5">
        <v>-6.79</v>
      </c>
      <c r="P47" s="5" t="s">
        <v>122</v>
      </c>
      <c r="Q47" s="7">
        <v>0.69</v>
      </c>
      <c r="S47" s="8" t="str">
        <f t="shared" si="55"/>
        <v>Gl, Pl, Mag</v>
      </c>
      <c r="T47" s="1" t="s">
        <v>18</v>
      </c>
      <c r="V47" s="1" t="s">
        <v>84</v>
      </c>
      <c r="X47" s="1" t="s">
        <v>186</v>
      </c>
      <c r="Y47" s="6">
        <f t="shared" si="21"/>
        <v>0.6668118600268743</v>
      </c>
      <c r="Z47" s="6">
        <f t="shared" si="22"/>
        <v>2.6</v>
      </c>
      <c r="AA47" s="26">
        <f t="shared" si="41"/>
        <v>2.6</v>
      </c>
      <c r="AB47" s="27">
        <f t="shared" si="42"/>
        <v>71.64</v>
      </c>
      <c r="AC47" s="28">
        <f t="shared" si="43"/>
        <v>1</v>
      </c>
      <c r="AD47" s="6">
        <v>49.41394000000001</v>
      </c>
      <c r="AE47" s="6">
        <v>1.3754200000000003</v>
      </c>
      <c r="AF47" s="6">
        <v>16.848533333333332</v>
      </c>
      <c r="AG47" s="6">
        <v>9.26122</v>
      </c>
      <c r="AH47" s="6">
        <v>0.17185999999999998</v>
      </c>
      <c r="AI47" s="6">
        <v>7.190619999999999</v>
      </c>
      <c r="AJ47" s="6">
        <v>11.941966666666668</v>
      </c>
      <c r="AK47" s="6">
        <v>2.539426666666667</v>
      </c>
      <c r="AL47" s="6">
        <v>0.24038666666666667</v>
      </c>
      <c r="AM47" s="6">
        <f t="shared" si="39"/>
        <v>98.98337333333333</v>
      </c>
      <c r="AN47" s="6">
        <f t="shared" si="23"/>
        <v>49.92145482210953</v>
      </c>
      <c r="AO47" s="6">
        <f t="shared" si="24"/>
        <v>1.3895465002674527</v>
      </c>
      <c r="AP47" s="6">
        <f t="shared" si="25"/>
        <v>17.021579247046606</v>
      </c>
      <c r="AQ47" s="6">
        <f t="shared" si="26"/>
        <v>9.356339037680806</v>
      </c>
      <c r="AR47" s="6">
        <f t="shared" si="27"/>
        <v>0.17362511926245391</v>
      </c>
      <c r="AS47" s="6">
        <f t="shared" si="28"/>
        <v>7.2644725652914355</v>
      </c>
      <c r="AT47" s="6">
        <f t="shared" si="29"/>
        <v>12.064618798604965</v>
      </c>
      <c r="AU47" s="6">
        <f t="shared" si="30"/>
        <v>2.565508308264028</v>
      </c>
      <c r="AV47" s="6">
        <f t="shared" si="31"/>
        <v>0.2428556014727322</v>
      </c>
      <c r="AW47" s="6">
        <f t="shared" si="32"/>
        <v>0.8906358915735594</v>
      </c>
      <c r="AX47" s="6">
        <v>6.47</v>
      </c>
      <c r="AY47" s="1">
        <v>3.21</v>
      </c>
      <c r="AZ47" s="6">
        <v>50.5785</v>
      </c>
      <c r="BA47" s="6">
        <v>0.09243333333333333</v>
      </c>
      <c r="BB47" s="6">
        <v>30.312533333333334</v>
      </c>
      <c r="BC47" s="6">
        <v>1.0634333333333335</v>
      </c>
      <c r="BD47" s="6">
        <v>0.009333333333333334</v>
      </c>
      <c r="BE47" s="6">
        <v>0.4081666666666666</v>
      </c>
      <c r="BF47" s="6">
        <v>14.495266666666666</v>
      </c>
      <c r="BG47" s="6">
        <v>3.132466666666667</v>
      </c>
      <c r="BH47" s="6">
        <v>0.057466666666666666</v>
      </c>
      <c r="BI47" s="26">
        <f t="shared" si="44"/>
        <v>100.1496</v>
      </c>
      <c r="BJ47" s="26">
        <f t="shared" si="45"/>
        <v>50.502947590404744</v>
      </c>
      <c r="BK47" s="26">
        <f t="shared" si="46"/>
        <v>0.09229525962493441</v>
      </c>
      <c r="BL47" s="26">
        <f t="shared" si="47"/>
        <v>30.267253522064326</v>
      </c>
      <c r="BM47" s="26">
        <f t="shared" si="48"/>
        <v>1.0618448134923488</v>
      </c>
      <c r="BN47" s="26">
        <f t="shared" si="49"/>
        <v>0.009319391523614008</v>
      </c>
      <c r="BO47" s="26">
        <f t="shared" si="50"/>
        <v>0.4075569614523339</v>
      </c>
      <c r="BP47" s="26">
        <f t="shared" si="51"/>
        <v>14.473614139913355</v>
      </c>
      <c r="BQ47" s="26">
        <f t="shared" si="52"/>
        <v>3.1277874965717958</v>
      </c>
      <c r="BR47" s="26">
        <f t="shared" si="53"/>
        <v>0.057380824952537664</v>
      </c>
      <c r="BS47" s="29">
        <f t="shared" si="54"/>
        <v>99.99999999999997</v>
      </c>
      <c r="CF47" s="6"/>
      <c r="CG47" s="6"/>
      <c r="CH47" s="6"/>
      <c r="CI47" s="6"/>
      <c r="CJ47" s="6"/>
      <c r="CK47" s="6"/>
      <c r="CL47" s="6"/>
      <c r="CM47" s="6"/>
      <c r="CN47" s="6"/>
    </row>
    <row r="48" spans="1:71" ht="12">
      <c r="A48" s="1">
        <v>28</v>
      </c>
      <c r="B48" s="1" t="s">
        <v>89</v>
      </c>
      <c r="C48" s="3">
        <v>37</v>
      </c>
      <c r="D48" s="21">
        <v>203.6</v>
      </c>
      <c r="E48" s="22">
        <v>1150</v>
      </c>
      <c r="F48" s="22">
        <v>1150</v>
      </c>
      <c r="G48" s="23">
        <v>1.5</v>
      </c>
      <c r="I48" s="5" t="s">
        <v>196</v>
      </c>
      <c r="J48" s="5">
        <v>1.6628817877218727</v>
      </c>
      <c r="K48" s="6" t="s">
        <v>87</v>
      </c>
      <c r="M48" s="6">
        <v>1.6628817877218727</v>
      </c>
      <c r="N48" s="5">
        <v>0.23</v>
      </c>
      <c r="O48" s="5">
        <v>-6.71</v>
      </c>
      <c r="P48" s="5" t="s">
        <v>122</v>
      </c>
      <c r="Q48" s="7">
        <v>0.68</v>
      </c>
      <c r="S48" s="8" t="str">
        <f t="shared" si="55"/>
        <v>Gl, Pl, Mag</v>
      </c>
      <c r="T48" s="1" t="s">
        <v>18</v>
      </c>
      <c r="V48" s="1" t="s">
        <v>84</v>
      </c>
      <c r="X48" s="1" t="s">
        <v>186</v>
      </c>
      <c r="Y48" s="6">
        <f t="shared" si="21"/>
        <v>0.6832712538281254</v>
      </c>
      <c r="Z48" s="6">
        <f t="shared" si="22"/>
        <v>2.8</v>
      </c>
      <c r="AA48" s="26">
        <f t="shared" si="41"/>
        <v>5.3</v>
      </c>
      <c r="AB48" s="27">
        <f t="shared" si="42"/>
        <v>83.83</v>
      </c>
      <c r="AC48" s="28">
        <f t="shared" si="43"/>
        <v>1.892857142857143</v>
      </c>
      <c r="AD48" s="6">
        <v>49.0594</v>
      </c>
      <c r="AE48" s="6">
        <v>1.3559733333333335</v>
      </c>
      <c r="AF48" s="6">
        <v>17.392793333333334</v>
      </c>
      <c r="AG48" s="6">
        <v>8.673606666666668</v>
      </c>
      <c r="AH48" s="6">
        <v>0.11949333333333333</v>
      </c>
      <c r="AI48" s="6">
        <v>7.163</v>
      </c>
      <c r="AJ48" s="6">
        <v>12.213720000000002</v>
      </c>
      <c r="AK48" s="6">
        <v>2.443873333333333</v>
      </c>
      <c r="AL48" s="6">
        <v>0.2179</v>
      </c>
      <c r="AM48" s="6">
        <f t="shared" si="39"/>
        <v>98.63976000000001</v>
      </c>
      <c r="AN48" s="6">
        <f t="shared" si="23"/>
        <v>49.735927986848296</v>
      </c>
      <c r="AO48" s="6">
        <f t="shared" si="24"/>
        <v>1.3746721741145085</v>
      </c>
      <c r="AP48" s="6">
        <f t="shared" si="25"/>
        <v>17.632639549542024</v>
      </c>
      <c r="AQ48" s="6">
        <f t="shared" si="26"/>
        <v>8.793215501200192</v>
      </c>
      <c r="AR48" s="6">
        <f t="shared" si="27"/>
        <v>0.12114114362538322</v>
      </c>
      <c r="AS48" s="6">
        <f t="shared" si="28"/>
        <v>7.261777603676245</v>
      </c>
      <c r="AT48" s="6">
        <f t="shared" si="29"/>
        <v>12.382146915199309</v>
      </c>
      <c r="AU48" s="6">
        <f t="shared" si="30"/>
        <v>2.4775742898536377</v>
      </c>
      <c r="AV48" s="6">
        <f t="shared" si="31"/>
        <v>0.22090483594039564</v>
      </c>
      <c r="AW48" s="6">
        <f t="shared" si="32"/>
        <v>0.8262439759877147</v>
      </c>
      <c r="AX48" s="6">
        <v>6</v>
      </c>
      <c r="AY48" s="1">
        <v>3.1</v>
      </c>
      <c r="AZ48" s="6">
        <v>46.45666666666667</v>
      </c>
      <c r="BA48" s="6">
        <v>0.17</v>
      </c>
      <c r="BB48" s="6">
        <v>31.956666666666667</v>
      </c>
      <c r="BC48" s="6">
        <v>1.3366666666666667</v>
      </c>
      <c r="BD48" s="6">
        <v>0.03333333333333333</v>
      </c>
      <c r="BE48" s="6">
        <v>0.7666666666666666</v>
      </c>
      <c r="BF48" s="6">
        <v>16.74</v>
      </c>
      <c r="BG48" s="6">
        <v>1.7466666666666668</v>
      </c>
      <c r="BH48" s="6">
        <v>0.05666666666666667</v>
      </c>
      <c r="BI48" s="26">
        <f t="shared" si="44"/>
        <v>99.26333333333335</v>
      </c>
      <c r="BJ48" s="26">
        <f t="shared" si="45"/>
        <v>46.80143725444105</v>
      </c>
      <c r="BK48" s="26">
        <f t="shared" si="46"/>
        <v>0.17126162732126662</v>
      </c>
      <c r="BL48" s="26">
        <f t="shared" si="47"/>
        <v>32.19382786527418</v>
      </c>
      <c r="BM48" s="26">
        <f t="shared" si="48"/>
        <v>1.346586520702508</v>
      </c>
      <c r="BN48" s="26">
        <f t="shared" si="49"/>
        <v>0.033580711239464045</v>
      </c>
      <c r="BO48" s="26">
        <f t="shared" si="50"/>
        <v>0.7723563585076729</v>
      </c>
      <c r="BP48" s="26">
        <f t="shared" si="51"/>
        <v>16.864233184458843</v>
      </c>
      <c r="BQ48" s="26">
        <f t="shared" si="52"/>
        <v>1.7596292689479163</v>
      </c>
      <c r="BR48" s="26">
        <f t="shared" si="53"/>
        <v>0.05708720910708888</v>
      </c>
      <c r="BS48" s="29">
        <f t="shared" si="54"/>
        <v>100</v>
      </c>
    </row>
    <row r="49" spans="1:97" ht="12">
      <c r="A49" s="1">
        <v>39</v>
      </c>
      <c r="B49" s="1" t="s">
        <v>80</v>
      </c>
      <c r="C49" s="3">
        <v>74</v>
      </c>
      <c r="D49" s="21">
        <v>205.3</v>
      </c>
      <c r="E49" s="22">
        <v>1150</v>
      </c>
      <c r="F49" s="22">
        <v>1150</v>
      </c>
      <c r="G49" s="23">
        <v>1.5</v>
      </c>
      <c r="H49" s="5" t="s">
        <v>123</v>
      </c>
      <c r="J49" s="5">
        <v>1.8</v>
      </c>
      <c r="K49" s="6" t="s">
        <v>114</v>
      </c>
      <c r="M49" s="6">
        <v>1.7997999602260097</v>
      </c>
      <c r="N49" s="5">
        <v>0.26</v>
      </c>
      <c r="O49" s="5">
        <v>-6.61</v>
      </c>
      <c r="P49" s="5" t="s">
        <v>124</v>
      </c>
      <c r="Q49" s="7">
        <v>0.67</v>
      </c>
      <c r="S49" s="8" t="str">
        <f t="shared" si="55"/>
        <v>Gl, Pl, Mag</v>
      </c>
      <c r="T49" s="1" t="s">
        <v>18</v>
      </c>
      <c r="V49" s="1" t="s">
        <v>84</v>
      </c>
      <c r="X49" s="1" t="s">
        <v>186</v>
      </c>
      <c r="Y49" s="6">
        <f t="shared" si="21"/>
        <v>0.6769157424563906</v>
      </c>
      <c r="Z49" s="6">
        <f t="shared" si="22"/>
        <v>2.6</v>
      </c>
      <c r="AA49" s="26">
        <f t="shared" si="41"/>
        <v>4.2</v>
      </c>
      <c r="AB49" s="27">
        <f t="shared" si="42"/>
        <v>80.5</v>
      </c>
      <c r="AC49" s="28">
        <f t="shared" si="43"/>
        <v>1.6153846153846154</v>
      </c>
      <c r="AD49" s="6">
        <v>49.23563</v>
      </c>
      <c r="AE49" s="6">
        <v>1.3003</v>
      </c>
      <c r="AF49" s="6">
        <v>17.611909999999998</v>
      </c>
      <c r="AG49" s="6">
        <v>8.856020000000001</v>
      </c>
      <c r="AH49" s="6">
        <v>0.13115000000000002</v>
      </c>
      <c r="AI49" s="6">
        <v>6.99423</v>
      </c>
      <c r="AJ49" s="6">
        <v>12.22083</v>
      </c>
      <c r="AK49" s="6">
        <v>2.58849</v>
      </c>
      <c r="AL49" s="6">
        <v>0.23224</v>
      </c>
      <c r="AM49" s="6">
        <f t="shared" si="39"/>
        <v>99.17080000000003</v>
      </c>
      <c r="AN49" s="6">
        <f t="shared" si="23"/>
        <v>49.64730545684817</v>
      </c>
      <c r="AO49" s="6">
        <f t="shared" si="24"/>
        <v>1.3111722402158696</v>
      </c>
      <c r="AP49" s="6">
        <f t="shared" si="25"/>
        <v>17.75916902959338</v>
      </c>
      <c r="AQ49" s="6">
        <f t="shared" si="26"/>
        <v>8.9300681248916</v>
      </c>
      <c r="AR49" s="6">
        <f t="shared" si="27"/>
        <v>0.13224658871361325</v>
      </c>
      <c r="AS49" s="6">
        <f t="shared" si="28"/>
        <v>7.0527110802776605</v>
      </c>
      <c r="AT49" s="6">
        <f t="shared" si="29"/>
        <v>12.323012418978163</v>
      </c>
      <c r="AU49" s="6">
        <f t="shared" si="30"/>
        <v>2.6101332246992057</v>
      </c>
      <c r="AV49" s="6">
        <f t="shared" si="31"/>
        <v>0.23418183578230684</v>
      </c>
      <c r="AW49" s="6">
        <f t="shared" si="32"/>
        <v>0.850736678662269</v>
      </c>
      <c r="AX49" s="6">
        <v>6</v>
      </c>
      <c r="AY49" s="1">
        <v>3.25</v>
      </c>
      <c r="AZ49" s="6">
        <v>47.2769</v>
      </c>
      <c r="BA49" s="6">
        <v>0.176</v>
      </c>
      <c r="BB49" s="6">
        <v>30.134</v>
      </c>
      <c r="BC49" s="6">
        <v>1.8659</v>
      </c>
      <c r="BD49" s="6">
        <v>0.008</v>
      </c>
      <c r="BE49" s="6">
        <v>0.9186</v>
      </c>
      <c r="BF49" s="6">
        <v>16.2954</v>
      </c>
      <c r="BG49" s="6">
        <v>2.1386</v>
      </c>
      <c r="BH49" s="6">
        <v>0.0657</v>
      </c>
      <c r="BI49" s="26">
        <f t="shared" si="44"/>
        <v>98.8791</v>
      </c>
      <c r="BJ49" s="26">
        <f t="shared" si="45"/>
        <v>47.81283405694429</v>
      </c>
      <c r="BK49" s="26">
        <f t="shared" si="46"/>
        <v>0.1779951476095555</v>
      </c>
      <c r="BL49" s="26">
        <f t="shared" si="47"/>
        <v>30.475601011740604</v>
      </c>
      <c r="BM49" s="26">
        <f t="shared" si="48"/>
        <v>1.8870519654810773</v>
      </c>
      <c r="BN49" s="26">
        <f t="shared" si="49"/>
        <v>0.00809068852770707</v>
      </c>
      <c r="BO49" s="26">
        <f t="shared" si="50"/>
        <v>0.9290133101939642</v>
      </c>
      <c r="BP49" s="26">
        <f t="shared" si="51"/>
        <v>16.480125729299722</v>
      </c>
      <c r="BQ49" s="26">
        <f t="shared" si="52"/>
        <v>2.162843310669292</v>
      </c>
      <c r="BR49" s="26">
        <f t="shared" si="53"/>
        <v>0.0664447795337943</v>
      </c>
      <c r="BS49" s="29">
        <f t="shared" si="54"/>
        <v>100</v>
      </c>
      <c r="CF49" s="6"/>
      <c r="CG49" s="6"/>
      <c r="CH49" s="6"/>
      <c r="CI49" s="6"/>
      <c r="CJ49" s="6"/>
      <c r="CK49" s="6"/>
      <c r="CL49" s="6"/>
      <c r="CM49" s="6"/>
      <c r="CN49" s="6"/>
      <c r="CO49" s="31"/>
      <c r="CP49" s="32"/>
      <c r="CQ49" s="33"/>
      <c r="CR49" s="33"/>
      <c r="CS49" s="33"/>
    </row>
    <row r="50" spans="1:92" ht="12">
      <c r="A50" s="1">
        <v>38</v>
      </c>
      <c r="B50" s="1" t="s">
        <v>89</v>
      </c>
      <c r="C50" s="3">
        <v>200</v>
      </c>
      <c r="D50" s="21">
        <v>205.3</v>
      </c>
      <c r="E50" s="22">
        <v>1150</v>
      </c>
      <c r="F50" s="22">
        <v>1150</v>
      </c>
      <c r="G50" s="23">
        <v>1.5</v>
      </c>
      <c r="H50" s="5" t="s">
        <v>125</v>
      </c>
      <c r="J50" s="5">
        <v>1.81</v>
      </c>
      <c r="K50" s="6" t="s">
        <v>114</v>
      </c>
      <c r="M50" s="6">
        <v>1.8051396426142088</v>
      </c>
      <c r="N50" s="5">
        <v>0.26</v>
      </c>
      <c r="O50" s="5">
        <v>-6.6</v>
      </c>
      <c r="P50" s="5" t="s">
        <v>126</v>
      </c>
      <c r="Q50" s="7">
        <v>0.68</v>
      </c>
      <c r="S50" s="8" t="str">
        <f t="shared" si="55"/>
        <v>Gl, Pl, Mag</v>
      </c>
      <c r="T50" s="1" t="s">
        <v>18</v>
      </c>
      <c r="V50" s="1" t="s">
        <v>84</v>
      </c>
      <c r="X50" s="1" t="s">
        <v>186</v>
      </c>
      <c r="Y50" s="6">
        <f t="shared" si="21"/>
        <v>0.6698494371177571</v>
      </c>
      <c r="Z50" s="6">
        <f t="shared" si="22"/>
        <v>2.7</v>
      </c>
      <c r="AA50" s="26">
        <f t="shared" si="41"/>
        <v>4.3</v>
      </c>
      <c r="AB50" s="27">
        <f t="shared" si="42"/>
        <v>80.8</v>
      </c>
      <c r="AC50" s="28">
        <f t="shared" si="43"/>
        <v>1.5925925925925923</v>
      </c>
      <c r="AD50" s="6">
        <v>49.38533333333333</v>
      </c>
      <c r="AE50" s="6">
        <v>1.3239733333333334</v>
      </c>
      <c r="AF50" s="6">
        <v>17.305259999999997</v>
      </c>
      <c r="AG50" s="6">
        <v>8.986706666666667</v>
      </c>
      <c r="AH50" s="6">
        <v>0.17789333333333335</v>
      </c>
      <c r="AI50" s="6">
        <v>6.91302</v>
      </c>
      <c r="AJ50" s="6">
        <v>11.848226666666669</v>
      </c>
      <c r="AK50" s="6">
        <v>2.4421466666666674</v>
      </c>
      <c r="AL50" s="6">
        <v>0.20813333333333336</v>
      </c>
      <c r="AM50" s="6">
        <f t="shared" si="39"/>
        <v>98.59069333333335</v>
      </c>
      <c r="AN50" s="6">
        <f t="shared" si="23"/>
        <v>50.091272982899525</v>
      </c>
      <c r="AO50" s="6">
        <f t="shared" si="24"/>
        <v>1.3428988970155666</v>
      </c>
      <c r="AP50" s="6">
        <f t="shared" si="25"/>
        <v>17.552630390265364</v>
      </c>
      <c r="AQ50" s="6">
        <f t="shared" si="26"/>
        <v>9.115167327490814</v>
      </c>
      <c r="AR50" s="6">
        <f t="shared" si="27"/>
        <v>0.18043623319685886</v>
      </c>
      <c r="AS50" s="6">
        <f t="shared" si="28"/>
        <v>7.011838304683795</v>
      </c>
      <c r="AT50" s="6">
        <f t="shared" si="29"/>
        <v>12.017591383202905</v>
      </c>
      <c r="AU50" s="6">
        <f t="shared" si="30"/>
        <v>2.4770559817546003</v>
      </c>
      <c r="AV50" s="6">
        <f t="shared" si="31"/>
        <v>0.21110849949055366</v>
      </c>
      <c r="AW50" s="6">
        <f t="shared" si="32"/>
        <v>0.8785142686312689</v>
      </c>
      <c r="AX50" s="6">
        <v>6.16</v>
      </c>
      <c r="AY50" s="1">
        <v>3.29</v>
      </c>
      <c r="AZ50" s="6">
        <v>48.15946666666667</v>
      </c>
      <c r="BA50" s="6">
        <v>0.11396666666666666</v>
      </c>
      <c r="BB50" s="6">
        <v>31.24983333333333</v>
      </c>
      <c r="BC50" s="6">
        <v>1.3361</v>
      </c>
      <c r="BD50" s="6">
        <v>-0.006700000000000002</v>
      </c>
      <c r="BE50" s="6">
        <v>0.5637333333333333</v>
      </c>
      <c r="BF50" s="6">
        <v>16.21366666666667</v>
      </c>
      <c r="BG50" s="6">
        <v>2.0943</v>
      </c>
      <c r="BH50" s="6">
        <v>0.052</v>
      </c>
      <c r="BI50" s="26">
        <f t="shared" si="44"/>
        <v>99.77636666666669</v>
      </c>
      <c r="BJ50" s="26">
        <f t="shared" si="45"/>
        <v>48.267408681614974</v>
      </c>
      <c r="BK50" s="26">
        <f t="shared" si="46"/>
        <v>0.1142221053683053</v>
      </c>
      <c r="BL50" s="26">
        <f t="shared" si="47"/>
        <v>31.319875013822568</v>
      </c>
      <c r="BM50" s="26">
        <f t="shared" si="48"/>
        <v>1.3390946620291844</v>
      </c>
      <c r="BN50" s="26">
        <f t="shared" si="49"/>
        <v>-0.006715017016387648</v>
      </c>
      <c r="BO50" s="26">
        <f t="shared" si="50"/>
        <v>0.5649968546325764</v>
      </c>
      <c r="BP50" s="26">
        <f t="shared" si="51"/>
        <v>16.25000709920953</v>
      </c>
      <c r="BQ50" s="26">
        <f t="shared" si="52"/>
        <v>2.098994050361291</v>
      </c>
      <c r="BR50" s="26">
        <f t="shared" si="53"/>
        <v>0.052116549977933975</v>
      </c>
      <c r="BS50" s="29">
        <f t="shared" si="54"/>
        <v>99.99999999999997</v>
      </c>
      <c r="CF50" s="6"/>
      <c r="CG50" s="6"/>
      <c r="CH50" s="6"/>
      <c r="CI50" s="6"/>
      <c r="CJ50" s="6"/>
      <c r="CK50" s="6"/>
      <c r="CL50" s="6"/>
      <c r="CM50" s="6"/>
      <c r="CN50" s="6"/>
    </row>
    <row r="51" spans="1:51" ht="12">
      <c r="A51" s="1">
        <v>33</v>
      </c>
      <c r="B51" s="1" t="s">
        <v>80</v>
      </c>
      <c r="C51" s="3">
        <v>165</v>
      </c>
      <c r="D51" s="21">
        <v>204.4</v>
      </c>
      <c r="E51" s="22">
        <v>1150</v>
      </c>
      <c r="F51" s="22">
        <v>1150</v>
      </c>
      <c r="G51" s="23">
        <v>1.5</v>
      </c>
      <c r="I51" s="5" t="s">
        <v>197</v>
      </c>
      <c r="J51" s="5">
        <v>1.8463361762615493</v>
      </c>
      <c r="K51" s="6" t="s">
        <v>87</v>
      </c>
      <c r="L51" s="6">
        <v>1.8463361762615493</v>
      </c>
      <c r="N51" s="5">
        <v>0.27</v>
      </c>
      <c r="O51" s="5">
        <v>-6.57</v>
      </c>
      <c r="P51" s="5" t="s">
        <v>126</v>
      </c>
      <c r="Q51" s="5">
        <v>0.67</v>
      </c>
      <c r="R51" s="5">
        <v>0.68</v>
      </c>
      <c r="S51" s="8" t="str">
        <f>CONCATENATE(T51,", ",X51)</f>
        <v>Gl, Mag</v>
      </c>
      <c r="T51" s="1" t="s">
        <v>18</v>
      </c>
      <c r="X51" s="1" t="s">
        <v>186</v>
      </c>
      <c r="Y51" s="6">
        <f t="shared" si="21"/>
        <v>0.6805927231095642</v>
      </c>
      <c r="Z51" s="6">
        <f t="shared" si="22"/>
        <v>2.6</v>
      </c>
      <c r="AC51" s="1"/>
      <c r="AD51" s="6">
        <v>48.975460000000005</v>
      </c>
      <c r="AE51" s="6">
        <v>1.3184600000000004</v>
      </c>
      <c r="AF51" s="6">
        <v>17.375600000000002</v>
      </c>
      <c r="AG51" s="6">
        <v>8.718453333333334</v>
      </c>
      <c r="AH51" s="6">
        <v>0.16088000000000002</v>
      </c>
      <c r="AI51" s="6">
        <v>6.972926666666667</v>
      </c>
      <c r="AJ51" s="6">
        <v>12.085139999999999</v>
      </c>
      <c r="AK51" s="6">
        <v>2.5311000000000003</v>
      </c>
      <c r="AL51" s="6">
        <v>0.22500666666666672</v>
      </c>
      <c r="AM51" s="6">
        <f t="shared" si="39"/>
        <v>98.36302666666667</v>
      </c>
      <c r="AN51" s="6">
        <f t="shared" si="23"/>
        <v>49.79051749390388</v>
      </c>
      <c r="AO51" s="6">
        <f t="shared" si="24"/>
        <v>1.3404020236872205</v>
      </c>
      <c r="AP51" s="6">
        <f t="shared" si="25"/>
        <v>17.66476753392569</v>
      </c>
      <c r="AQ51" s="6">
        <f t="shared" si="26"/>
        <v>8.86354723800691</v>
      </c>
      <c r="AR51" s="6">
        <f t="shared" si="27"/>
        <v>0.16355739087329155</v>
      </c>
      <c r="AS51" s="6">
        <f t="shared" si="28"/>
        <v>7.0889712353978</v>
      </c>
      <c r="AT51" s="6">
        <f t="shared" si="29"/>
        <v>12.286262846459787</v>
      </c>
      <c r="AU51" s="6">
        <f t="shared" si="30"/>
        <v>2.573222973889783</v>
      </c>
      <c r="AV51" s="6">
        <f t="shared" si="31"/>
        <v>0.22875126385564662</v>
      </c>
      <c r="AW51" s="6">
        <f t="shared" si="32"/>
        <v>0.836510659034609</v>
      </c>
      <c r="AX51" s="6">
        <v>5.93</v>
      </c>
      <c r="AY51" s="6">
        <v>3.27</v>
      </c>
    </row>
    <row r="52" spans="1:51" ht="12">
      <c r="A52" s="1">
        <v>34</v>
      </c>
      <c r="B52" s="1" t="s">
        <v>80</v>
      </c>
      <c r="C52" s="3">
        <v>166</v>
      </c>
      <c r="D52" s="21">
        <v>204.4</v>
      </c>
      <c r="E52" s="22">
        <v>1150</v>
      </c>
      <c r="F52" s="22">
        <v>1150</v>
      </c>
      <c r="G52" s="23">
        <v>1.5</v>
      </c>
      <c r="I52" s="5" t="s">
        <v>198</v>
      </c>
      <c r="J52" s="5">
        <v>2.109525176316221</v>
      </c>
      <c r="K52" s="6" t="s">
        <v>87</v>
      </c>
      <c r="L52" s="6">
        <v>2.109525176316221</v>
      </c>
      <c r="N52" s="5">
        <v>0.33</v>
      </c>
      <c r="O52" s="5">
        <v>-6.4</v>
      </c>
      <c r="P52" s="5" t="s">
        <v>127</v>
      </c>
      <c r="Q52" s="7">
        <v>0.65</v>
      </c>
      <c r="R52" s="5">
        <v>0.66</v>
      </c>
      <c r="S52" s="8" t="str">
        <f>CONCATENATE(T52,", ",X52)</f>
        <v>Gl, Mag</v>
      </c>
      <c r="T52" s="1" t="s">
        <v>18</v>
      </c>
      <c r="X52" s="1" t="s">
        <v>186</v>
      </c>
      <c r="Y52" s="6">
        <f t="shared" si="21"/>
        <v>0.6897356717372519</v>
      </c>
      <c r="Z52" s="6">
        <f t="shared" si="22"/>
        <v>2.6</v>
      </c>
      <c r="AC52" s="1"/>
      <c r="AD52" s="6">
        <v>48.82249</v>
      </c>
      <c r="AE52" s="6">
        <v>1.29907</v>
      </c>
      <c r="AF52" s="6">
        <v>17.49276</v>
      </c>
      <c r="AG52" s="6">
        <v>8.57616</v>
      </c>
      <c r="AH52" s="6">
        <v>0.13735</v>
      </c>
      <c r="AI52" s="6">
        <v>6.968380000000001</v>
      </c>
      <c r="AJ52" s="6">
        <v>11.95738</v>
      </c>
      <c r="AK52" s="6">
        <v>2.56248</v>
      </c>
      <c r="AL52" s="6">
        <v>0.20515</v>
      </c>
      <c r="AM52" s="6">
        <f t="shared" si="39"/>
        <v>98.02122</v>
      </c>
      <c r="AN52" s="6">
        <f t="shared" si="23"/>
        <v>49.80808237236794</v>
      </c>
      <c r="AO52" s="6">
        <f t="shared" si="24"/>
        <v>1.3252946657876732</v>
      </c>
      <c r="AP52" s="6">
        <f t="shared" si="25"/>
        <v>17.845890920353778</v>
      </c>
      <c r="AQ52" s="6">
        <f t="shared" si="26"/>
        <v>8.749289184525555</v>
      </c>
      <c r="AR52" s="6">
        <f t="shared" si="27"/>
        <v>0.1401227203660595</v>
      </c>
      <c r="AS52" s="6">
        <f t="shared" si="28"/>
        <v>7.109052509242387</v>
      </c>
      <c r="AT52" s="6">
        <f t="shared" si="29"/>
        <v>12.198766756830818</v>
      </c>
      <c r="AU52" s="6">
        <f t="shared" si="30"/>
        <v>2.614209453830507</v>
      </c>
      <c r="AV52" s="6">
        <f t="shared" si="31"/>
        <v>0.20929141669528292</v>
      </c>
      <c r="AW52" s="6">
        <f t="shared" si="32"/>
        <v>0.8017946122341204</v>
      </c>
      <c r="AX52" s="6">
        <v>5.7</v>
      </c>
      <c r="AY52" s="1">
        <v>3.39</v>
      </c>
    </row>
    <row r="53" spans="1:97" ht="12">
      <c r="A53" s="1">
        <v>43</v>
      </c>
      <c r="B53" s="1" t="s">
        <v>89</v>
      </c>
      <c r="C53" s="3">
        <v>205</v>
      </c>
      <c r="D53" s="21">
        <v>204.4</v>
      </c>
      <c r="E53" s="22">
        <v>1130</v>
      </c>
      <c r="F53" s="22">
        <v>1130</v>
      </c>
      <c r="G53" s="23">
        <v>1.5</v>
      </c>
      <c r="H53" s="5" t="s">
        <v>128</v>
      </c>
      <c r="J53" s="5">
        <v>0.99</v>
      </c>
      <c r="K53" s="6" t="s">
        <v>114</v>
      </c>
      <c r="M53" s="38">
        <v>0.99</v>
      </c>
      <c r="N53" s="5">
        <v>0.1</v>
      </c>
      <c r="O53" s="7">
        <v>-7.68</v>
      </c>
      <c r="P53" s="5" t="s">
        <v>112</v>
      </c>
      <c r="Q53" s="7">
        <v>0.75</v>
      </c>
      <c r="S53" s="8" t="str">
        <f>CONCATENATE(T53,", ",U53,", ",V53,", ",W53,", ",X53)</f>
        <v>Gl, Ol, Pl, Cpx, Mag</v>
      </c>
      <c r="T53" s="1" t="s">
        <v>18</v>
      </c>
      <c r="U53" s="1" t="s">
        <v>110</v>
      </c>
      <c r="V53" s="1" t="s">
        <v>84</v>
      </c>
      <c r="W53" s="1" t="s">
        <v>117</v>
      </c>
      <c r="X53" s="1" t="s">
        <v>186</v>
      </c>
      <c r="Y53" s="6">
        <f t="shared" si="21"/>
        <v>0.6084865980289483</v>
      </c>
      <c r="Z53" s="6">
        <f t="shared" si="22"/>
        <v>2.3</v>
      </c>
      <c r="AA53" s="26">
        <f>ROUND((BP53/56.08)/(2*BQ53/61.98),1)</f>
        <v>2.7</v>
      </c>
      <c r="AB53" s="27">
        <f>ROUND((100*BP53/56.08/(BP53/56.08+2*BQ53/61.98+2*BR53/94.2)),2)</f>
        <v>72.33</v>
      </c>
      <c r="AC53" s="28">
        <f>AA53/Z53</f>
        <v>1.173913043478261</v>
      </c>
      <c r="AD53" s="6">
        <v>49.52383999999999</v>
      </c>
      <c r="AE53" s="6">
        <v>1.6174799999999998</v>
      </c>
      <c r="AF53" s="6">
        <v>15.544819999999998</v>
      </c>
      <c r="AG53" s="6">
        <v>10.706400000000002</v>
      </c>
      <c r="AH53" s="6">
        <v>0.18026</v>
      </c>
      <c r="AI53" s="6">
        <v>7.026339999999999</v>
      </c>
      <c r="AJ53" s="6">
        <v>11.100439999999999</v>
      </c>
      <c r="AK53" s="6">
        <v>2.6749199999999997</v>
      </c>
      <c r="AL53" s="6">
        <v>0.25724</v>
      </c>
      <c r="AM53" s="6">
        <f t="shared" si="39"/>
        <v>98.63174</v>
      </c>
      <c r="AN53" s="6">
        <f t="shared" si="23"/>
        <v>50.21085504524202</v>
      </c>
      <c r="AO53" s="6">
        <f t="shared" si="24"/>
        <v>1.6399183467715361</v>
      </c>
      <c r="AP53" s="6">
        <f t="shared" si="25"/>
        <v>15.760464126456654</v>
      </c>
      <c r="AQ53" s="6">
        <f t="shared" si="26"/>
        <v>10.854923577339306</v>
      </c>
      <c r="AR53" s="6">
        <f t="shared" si="27"/>
        <v>0.1827606407430306</v>
      </c>
      <c r="AS53" s="6">
        <f t="shared" si="28"/>
        <v>7.123812273817738</v>
      </c>
      <c r="AT53" s="6">
        <f t="shared" si="29"/>
        <v>11.254429862030214</v>
      </c>
      <c r="AU53" s="6">
        <f t="shared" si="30"/>
        <v>2.7120275886849403</v>
      </c>
      <c r="AV53" s="6">
        <f t="shared" si="31"/>
        <v>0.2608085389145523</v>
      </c>
      <c r="AW53" s="6">
        <f t="shared" si="32"/>
        <v>1.1468578460478713</v>
      </c>
      <c r="AX53" s="6">
        <v>8.17</v>
      </c>
      <c r="AY53" s="1">
        <v>2.98</v>
      </c>
      <c r="AZ53" s="6">
        <v>50.200966666666666</v>
      </c>
      <c r="BA53" s="6">
        <v>0.1801</v>
      </c>
      <c r="BB53" s="6">
        <v>29.925133333333335</v>
      </c>
      <c r="BC53" s="6">
        <v>1.6819</v>
      </c>
      <c r="BD53" s="6">
        <v>0.05323333333333333</v>
      </c>
      <c r="BE53" s="6">
        <v>0.6075333333333334</v>
      </c>
      <c r="BF53" s="6">
        <v>14.512099999999998</v>
      </c>
      <c r="BG53" s="6">
        <v>3.0234</v>
      </c>
      <c r="BH53" s="6">
        <v>0.06846666666666666</v>
      </c>
      <c r="BI53" s="26">
        <f>SUM(AZ53:BH53)</f>
        <v>100.25283333333334</v>
      </c>
      <c r="BJ53" s="26">
        <f aca="true" t="shared" si="56" ref="BJ53:BR55">AZ53*100/$BI53</f>
        <v>50.07436198810673</v>
      </c>
      <c r="BK53" s="26">
        <f t="shared" si="56"/>
        <v>0.17964579554692553</v>
      </c>
      <c r="BL53" s="26">
        <f t="shared" si="56"/>
        <v>29.84966343428365</v>
      </c>
      <c r="BM53" s="26">
        <f t="shared" si="56"/>
        <v>1.6776583205462188</v>
      </c>
      <c r="BN53" s="26">
        <f t="shared" si="56"/>
        <v>0.053099081156476026</v>
      </c>
      <c r="BO53" s="26">
        <f t="shared" si="56"/>
        <v>0.6060011603994567</v>
      </c>
      <c r="BP53" s="26">
        <f t="shared" si="56"/>
        <v>14.475501108031857</v>
      </c>
      <c r="BQ53" s="26">
        <f t="shared" si="56"/>
        <v>3.0157751152502756</v>
      </c>
      <c r="BR53" s="26">
        <f t="shared" si="56"/>
        <v>0.0682939966783981</v>
      </c>
      <c r="BS53" s="29">
        <f>SUM(BJ53:BR53)</f>
        <v>99.99999999999997</v>
      </c>
      <c r="BT53" s="6">
        <v>40.234383333333334</v>
      </c>
      <c r="BU53" s="6">
        <v>0.03676666666666667</v>
      </c>
      <c r="BV53" s="6">
        <v>0.21714999999999998</v>
      </c>
      <c r="BW53" s="6">
        <v>14.973733333333335</v>
      </c>
      <c r="BX53" s="6">
        <v>0.24396666666666664</v>
      </c>
      <c r="BY53" s="6">
        <v>44.889266666666664</v>
      </c>
      <c r="BZ53" s="6">
        <v>0.45880000000000004</v>
      </c>
      <c r="CA53" s="6">
        <v>0.013466666666666668</v>
      </c>
      <c r="CB53" s="6">
        <v>0.0013</v>
      </c>
      <c r="CC53" s="26">
        <f>SUBTOTAL(9,BT53:CB53)</f>
        <v>101.06883333333333</v>
      </c>
      <c r="CD53" s="33">
        <f>((BW53/71.85)/(BY53/40.31))*((AS53/40.31)/(AX53/71.85))</f>
        <v>0.2908559776611234</v>
      </c>
      <c r="CE53" s="27">
        <f>(100*BY53/40.31)/(BY53/40.31+BW53/71.85+BX53/70.94+BZ53/56.08)</f>
        <v>83.50187996548775</v>
      </c>
      <c r="CF53" s="6">
        <v>49.81946666666666</v>
      </c>
      <c r="CG53" s="6">
        <v>0.8039</v>
      </c>
      <c r="CH53" s="6">
        <v>5.36015</v>
      </c>
      <c r="CI53" s="6">
        <v>7.671783333333333</v>
      </c>
      <c r="CJ53" s="6">
        <v>0.15546666666666667</v>
      </c>
      <c r="CK53" s="6">
        <v>16.1139</v>
      </c>
      <c r="CL53" s="6">
        <v>19.281683333333334</v>
      </c>
      <c r="CM53" s="6">
        <v>0.34064999999999995</v>
      </c>
      <c r="CN53" s="6">
        <v>0.016416666666666666</v>
      </c>
      <c r="CO53" s="31">
        <f>SUM(CF53:CN53)</f>
        <v>99.56341666666667</v>
      </c>
      <c r="CP53" s="36">
        <f>(100*CK53/40.31)/(CK53/40.31+CI53/71.85)</f>
        <v>78.92007046324483</v>
      </c>
      <c r="CQ53" s="37">
        <f>(100*CK53/40.31)/(CK53/40.31+CI53/71.85+CL53/56.08)</f>
        <v>47.010042565676265</v>
      </c>
      <c r="CR53" s="37">
        <f>(100*CL53/56.08)/(CK53/40.31+CI53/71.85+CL53/56.08)</f>
        <v>40.43334947658201</v>
      </c>
      <c r="CS53" s="37">
        <f>(100*CI53/71.85)/(CK53/40.31+CI53/71.85+CL53/56.08)</f>
        <v>12.556607957741718</v>
      </c>
    </row>
    <row r="54" spans="1:97" ht="12">
      <c r="A54" s="1">
        <v>44</v>
      </c>
      <c r="B54" s="1" t="s">
        <v>89</v>
      </c>
      <c r="C54" s="3">
        <v>206</v>
      </c>
      <c r="D54" s="21">
        <v>204.4</v>
      </c>
      <c r="E54" s="22">
        <v>1130</v>
      </c>
      <c r="F54" s="22">
        <v>1130</v>
      </c>
      <c r="G54" s="23">
        <v>1.5</v>
      </c>
      <c r="H54" s="5" t="s">
        <v>129</v>
      </c>
      <c r="J54" s="5">
        <v>1.47</v>
      </c>
      <c r="K54" s="6" t="s">
        <v>114</v>
      </c>
      <c r="M54" s="6">
        <v>1.470195875163684</v>
      </c>
      <c r="N54" s="5">
        <v>0.19</v>
      </c>
      <c r="O54" s="7">
        <v>-7.11</v>
      </c>
      <c r="P54" s="5" t="s">
        <v>120</v>
      </c>
      <c r="Q54" s="7">
        <v>0.7</v>
      </c>
      <c r="S54" s="8" t="str">
        <f>CONCATENATE(T54,", ",U54,", ",V54,", ",W54,", ",X54)</f>
        <v>Gl, Ol, Pl, Cpx, Mag</v>
      </c>
      <c r="T54" s="1" t="s">
        <v>18</v>
      </c>
      <c r="U54" s="1" t="s">
        <v>110</v>
      </c>
      <c r="V54" s="1" t="s">
        <v>84</v>
      </c>
      <c r="W54" s="1" t="s">
        <v>117</v>
      </c>
      <c r="X54" s="1" t="s">
        <v>186</v>
      </c>
      <c r="Y54" s="6">
        <f t="shared" si="21"/>
        <v>0.654480931583689</v>
      </c>
      <c r="Z54" s="6">
        <f t="shared" si="22"/>
        <v>2.6</v>
      </c>
      <c r="AA54" s="26">
        <f>ROUND((BP54/56.08)/(2*BQ54/61.98),1)</f>
        <v>3.1</v>
      </c>
      <c r="AB54" s="27">
        <f>ROUND((100*BP54/56.08/(BP54/56.08+2*BQ54/61.98+2*BR54/94.2)),2)</f>
        <v>75.31</v>
      </c>
      <c r="AC54" s="28">
        <f>AA54/Z54</f>
        <v>1.1923076923076923</v>
      </c>
      <c r="AD54" s="6">
        <v>49.231899999999996</v>
      </c>
      <c r="AE54" s="6">
        <v>1.4389833333333335</v>
      </c>
      <c r="AF54" s="6">
        <v>15.999733333333333</v>
      </c>
      <c r="AG54" s="6">
        <v>9.895883333333334</v>
      </c>
      <c r="AH54" s="6">
        <v>0.22365000000000002</v>
      </c>
      <c r="AI54" s="6">
        <v>7.3198500000000015</v>
      </c>
      <c r="AJ54" s="6">
        <v>11.925816666666668</v>
      </c>
      <c r="AK54" s="6">
        <v>2.5484666666666667</v>
      </c>
      <c r="AL54" s="6">
        <v>0.23879999999999998</v>
      </c>
      <c r="AM54" s="6">
        <f t="shared" si="39"/>
        <v>98.82308333333333</v>
      </c>
      <c r="AN54" s="6">
        <f t="shared" si="23"/>
        <v>49.8182189215239</v>
      </c>
      <c r="AO54" s="6">
        <f t="shared" si="24"/>
        <v>1.4561206600684558</v>
      </c>
      <c r="AP54" s="6">
        <f t="shared" si="25"/>
        <v>16.19027943032878</v>
      </c>
      <c r="AQ54" s="6">
        <f t="shared" si="26"/>
        <v>10.013736669148656</v>
      </c>
      <c r="AR54" s="6">
        <f t="shared" si="27"/>
        <v>0.22631352155409037</v>
      </c>
      <c r="AS54" s="6">
        <f t="shared" si="28"/>
        <v>7.40702450591419</v>
      </c>
      <c r="AT54" s="6">
        <f t="shared" si="29"/>
        <v>12.0678451475153</v>
      </c>
      <c r="AU54" s="6">
        <f t="shared" si="30"/>
        <v>2.5788171960498434</v>
      </c>
      <c r="AV54" s="6">
        <f t="shared" si="31"/>
        <v>0.2416439478967886</v>
      </c>
      <c r="AW54" s="6">
        <f t="shared" si="32"/>
        <v>0.9409986418209842</v>
      </c>
      <c r="AX54" s="6">
        <v>6.97</v>
      </c>
      <c r="AY54" s="1">
        <v>3.39</v>
      </c>
      <c r="AZ54" s="6">
        <v>49.34742</v>
      </c>
      <c r="BA54" s="6">
        <v>0.11584000000000001</v>
      </c>
      <c r="BB54" s="6">
        <v>30.18968</v>
      </c>
      <c r="BC54" s="6">
        <v>1.2408</v>
      </c>
      <c r="BD54" s="6">
        <v>0.04234</v>
      </c>
      <c r="BE54" s="6">
        <v>0.53982</v>
      </c>
      <c r="BF54" s="6">
        <v>15.569799999999997</v>
      </c>
      <c r="BG54" s="6">
        <v>2.7914999999999996</v>
      </c>
      <c r="BH54" s="6">
        <v>0.04348</v>
      </c>
      <c r="BI54" s="26">
        <f>SUM(AZ54:BH54)</f>
        <v>99.88068</v>
      </c>
      <c r="BJ54" s="26">
        <f t="shared" si="56"/>
        <v>49.40637168269179</v>
      </c>
      <c r="BK54" s="26">
        <f t="shared" si="56"/>
        <v>0.1159783854094706</v>
      </c>
      <c r="BL54" s="26">
        <f t="shared" si="56"/>
        <v>30.22574535936279</v>
      </c>
      <c r="BM54" s="26">
        <f t="shared" si="56"/>
        <v>1.2422822912298954</v>
      </c>
      <c r="BN54" s="26">
        <f t="shared" si="56"/>
        <v>0.0423905804405817</v>
      </c>
      <c r="BO54" s="26">
        <f t="shared" si="56"/>
        <v>0.5404648826980353</v>
      </c>
      <c r="BP54" s="26">
        <f t="shared" si="56"/>
        <v>15.58840007897423</v>
      </c>
      <c r="BQ54" s="26">
        <f t="shared" si="56"/>
        <v>2.7948347968796368</v>
      </c>
      <c r="BR54" s="26">
        <f t="shared" si="56"/>
        <v>0.04353194231356855</v>
      </c>
      <c r="BS54" s="29">
        <f>SUM(BJ54:BR54)</f>
        <v>100</v>
      </c>
      <c r="BT54" s="6">
        <v>40.35098571428572</v>
      </c>
      <c r="BU54" s="6">
        <v>0.03358571428571429</v>
      </c>
      <c r="BV54" s="6">
        <v>0.13379999999999997</v>
      </c>
      <c r="BW54" s="6">
        <v>12.631357142857143</v>
      </c>
      <c r="BX54" s="6">
        <v>0.22062857142857148</v>
      </c>
      <c r="BY54" s="6">
        <v>46.53568571428571</v>
      </c>
      <c r="BZ54" s="6">
        <v>0.4081428571428572</v>
      </c>
      <c r="CA54" s="6">
        <v>0.012557142857142859</v>
      </c>
      <c r="CB54" s="6">
        <v>0.0043</v>
      </c>
      <c r="CC54" s="26">
        <f>SUBTOTAL(9,BT54:CB54)</f>
        <v>100.33104285714288</v>
      </c>
      <c r="CD54" s="33">
        <f>((BW54/71.85)/(BY54/40.31))*((AS54/40.31)/(AX54/71.85))</f>
        <v>0.28845289389743517</v>
      </c>
      <c r="CE54" s="27">
        <f>(100*BY54/40.31)/(BY54/40.31+BW54/71.85+BX54/70.94+BZ54/56.08)</f>
        <v>86.11182579731162</v>
      </c>
      <c r="CF54" s="6">
        <v>48.919470000000004</v>
      </c>
      <c r="CG54" s="6">
        <v>0.9714500000000001</v>
      </c>
      <c r="CH54" s="6">
        <v>7.45513</v>
      </c>
      <c r="CI54" s="6">
        <v>7.78148</v>
      </c>
      <c r="CJ54" s="6">
        <v>0.18965</v>
      </c>
      <c r="CK54" s="6">
        <v>14.63121</v>
      </c>
      <c r="CL54" s="6">
        <v>19.48867</v>
      </c>
      <c r="CM54" s="6">
        <v>0.5309299999999999</v>
      </c>
      <c r="CN54" s="6">
        <v>0.04676</v>
      </c>
      <c r="CO54" s="31">
        <f>SUM(CF54:CN54)</f>
        <v>100.01474999999999</v>
      </c>
      <c r="CP54" s="36">
        <f>(100*CK54/40.31)/(CK54/40.31+CI54/71.85)</f>
        <v>77.01912469841844</v>
      </c>
      <c r="CQ54" s="37">
        <f>(100*CK54/40.31)/(CK54/40.31+CI54/71.85+CL54/56.08)</f>
        <v>44.33000999025873</v>
      </c>
      <c r="CR54" s="37">
        <f>(100*CL54/56.08)/(CK54/40.31+CI54/71.85+CL54/56.08)</f>
        <v>42.442854078333845</v>
      </c>
      <c r="CS54" s="37">
        <f>(100*CI54/71.85)/(CK54/40.31+CI54/71.85+CL54/56.08)</f>
        <v>13.227135931407432</v>
      </c>
    </row>
    <row r="55" spans="1:92" ht="12">
      <c r="A55" s="1">
        <v>45</v>
      </c>
      <c r="B55" s="1" t="s">
        <v>89</v>
      </c>
      <c r="C55" s="3">
        <v>207</v>
      </c>
      <c r="D55" s="21">
        <v>204.4</v>
      </c>
      <c r="E55" s="22">
        <v>1130</v>
      </c>
      <c r="F55" s="22">
        <v>1130</v>
      </c>
      <c r="G55" s="23">
        <v>1.5</v>
      </c>
      <c r="H55" s="5" t="s">
        <v>130</v>
      </c>
      <c r="J55" s="5">
        <v>1.9</v>
      </c>
      <c r="K55" s="6" t="s">
        <v>114</v>
      </c>
      <c r="M55" s="6">
        <v>1.8987835249042146</v>
      </c>
      <c r="N55" s="5">
        <v>0.29</v>
      </c>
      <c r="O55" s="7">
        <v>-6.77</v>
      </c>
      <c r="P55" s="5" t="s">
        <v>126</v>
      </c>
      <c r="Q55" s="7">
        <v>0.66</v>
      </c>
      <c r="S55" s="8" t="str">
        <f>CONCATENATE(T55,", ",V55,", ",X55)</f>
        <v>Gl, Pl, Mag</v>
      </c>
      <c r="T55" s="1" t="s">
        <v>18</v>
      </c>
      <c r="V55" s="1" t="s">
        <v>84</v>
      </c>
      <c r="X55" s="1" t="s">
        <v>186</v>
      </c>
      <c r="Y55" s="6">
        <f t="shared" si="21"/>
        <v>0.6875206343586716</v>
      </c>
      <c r="Z55" s="6">
        <f t="shared" si="22"/>
        <v>2.8</v>
      </c>
      <c r="AA55" s="26">
        <f>ROUND((BP55/56.08)/(2*BQ55/61.98),1)</f>
        <v>3.5</v>
      </c>
      <c r="AB55" s="27">
        <f>ROUND((100*BP55/56.08/(BP55/56.08+2*BQ55/61.98+2*BR55/94.2)),2)</f>
        <v>77.34</v>
      </c>
      <c r="AC55" s="28">
        <f>AA55/Z55</f>
        <v>1.25</v>
      </c>
      <c r="AD55" s="6">
        <v>49.16890833333333</v>
      </c>
      <c r="AE55" s="6">
        <v>1.3589416666666672</v>
      </c>
      <c r="AF55" s="6">
        <v>16.807733333333335</v>
      </c>
      <c r="AG55" s="6">
        <v>8.974991666666666</v>
      </c>
      <c r="AH55" s="6">
        <v>0.23641666666666664</v>
      </c>
      <c r="AI55" s="6">
        <v>7.32865</v>
      </c>
      <c r="AJ55" s="6">
        <v>12.1073</v>
      </c>
      <c r="AK55" s="6">
        <v>2.4256500000000005</v>
      </c>
      <c r="AL55" s="6">
        <v>0.21414999999999998</v>
      </c>
      <c r="AM55" s="6">
        <f t="shared" si="39"/>
        <v>98.62274166666667</v>
      </c>
      <c r="AN55" s="6">
        <f t="shared" si="23"/>
        <v>49.85554802311062</v>
      </c>
      <c r="AO55" s="6">
        <f t="shared" si="24"/>
        <v>1.3779191733076444</v>
      </c>
      <c r="AP55" s="6">
        <f t="shared" si="25"/>
        <v>17.04245192264225</v>
      </c>
      <c r="AQ55" s="6">
        <f t="shared" si="26"/>
        <v>9.10032667414691</v>
      </c>
      <c r="AR55" s="6">
        <f t="shared" si="27"/>
        <v>0.23971820563022603</v>
      </c>
      <c r="AS55" s="6">
        <f t="shared" si="28"/>
        <v>7.43099398389266</v>
      </c>
      <c r="AT55" s="6">
        <f t="shared" si="29"/>
        <v>12.276377431202691</v>
      </c>
      <c r="AU55" s="6">
        <f t="shared" si="30"/>
        <v>2.459523999239865</v>
      </c>
      <c r="AV55" s="6">
        <f t="shared" si="31"/>
        <v>0.21714058682712548</v>
      </c>
      <c r="AW55" s="6">
        <f t="shared" si="32"/>
        <v>0.8101204244074056</v>
      </c>
      <c r="AX55" s="6">
        <v>6.02</v>
      </c>
      <c r="AY55" s="1">
        <v>3.42</v>
      </c>
      <c r="AZ55" s="6">
        <v>48.563575</v>
      </c>
      <c r="BA55" s="6">
        <v>0.265275</v>
      </c>
      <c r="BB55" s="6">
        <v>29.42225</v>
      </c>
      <c r="BC55" s="6">
        <v>2.122825</v>
      </c>
      <c r="BD55" s="6">
        <v>0.049275</v>
      </c>
      <c r="BE55" s="6">
        <v>1.198875</v>
      </c>
      <c r="BF55" s="6">
        <v>15.6098</v>
      </c>
      <c r="BG55" s="6">
        <v>2.48585</v>
      </c>
      <c r="BH55" s="6">
        <v>0.0632</v>
      </c>
      <c r="BI55" s="26">
        <f>SUM(AZ55:BH55)</f>
        <v>99.780925</v>
      </c>
      <c r="BJ55" s="26">
        <f t="shared" si="56"/>
        <v>48.6701992389828</v>
      </c>
      <c r="BK55" s="26">
        <f t="shared" si="56"/>
        <v>0.2658574271585476</v>
      </c>
      <c r="BL55" s="26">
        <f t="shared" si="56"/>
        <v>29.48684831294158</v>
      </c>
      <c r="BM55" s="26">
        <f t="shared" si="56"/>
        <v>2.127485789493333</v>
      </c>
      <c r="BN55" s="26">
        <f t="shared" si="56"/>
        <v>0.04938318621520096</v>
      </c>
      <c r="BO55" s="26">
        <f t="shared" si="56"/>
        <v>1.2015072019025679</v>
      </c>
      <c r="BP55" s="26">
        <f t="shared" si="56"/>
        <v>15.644072251284502</v>
      </c>
      <c r="BQ55" s="26">
        <f t="shared" si="56"/>
        <v>2.491307832634344</v>
      </c>
      <c r="BR55" s="26">
        <f t="shared" si="56"/>
        <v>0.06333875938712735</v>
      </c>
      <c r="BS55" s="29">
        <f>SUM(BJ55:BR55)</f>
        <v>100</v>
      </c>
      <c r="CF55" s="6"/>
      <c r="CG55" s="6"/>
      <c r="CH55" s="6"/>
      <c r="CI55" s="6"/>
      <c r="CJ55" s="6"/>
      <c r="CK55" s="6"/>
      <c r="CL55" s="6"/>
      <c r="CM55" s="6"/>
      <c r="CN55" s="6"/>
    </row>
    <row r="56" spans="1:92" ht="12">
      <c r="A56" s="1">
        <v>47</v>
      </c>
      <c r="B56" s="1" t="s">
        <v>80</v>
      </c>
      <c r="C56" s="3">
        <v>209</v>
      </c>
      <c r="D56" s="21">
        <v>204.4</v>
      </c>
      <c r="E56" s="22">
        <v>1130</v>
      </c>
      <c r="F56" s="22">
        <v>1130</v>
      </c>
      <c r="G56" s="23">
        <v>1.5</v>
      </c>
      <c r="H56" s="5" t="s">
        <v>131</v>
      </c>
      <c r="J56" s="5">
        <v>2.07</v>
      </c>
      <c r="K56" s="6" t="s">
        <v>114</v>
      </c>
      <c r="L56" s="38">
        <v>2.07</v>
      </c>
      <c r="N56" s="5">
        <v>0.33</v>
      </c>
      <c r="O56" s="7">
        <v>-6.66</v>
      </c>
      <c r="P56" s="5" t="s">
        <v>132</v>
      </c>
      <c r="Q56" s="7">
        <v>0.65</v>
      </c>
      <c r="R56" s="5">
        <v>0.65</v>
      </c>
      <c r="S56" s="25" t="s">
        <v>185</v>
      </c>
      <c r="T56" s="1" t="s">
        <v>18</v>
      </c>
      <c r="X56" s="1" t="s">
        <v>186</v>
      </c>
      <c r="Y56" s="6">
        <f t="shared" si="21"/>
        <v>0.6772558173248717</v>
      </c>
      <c r="Z56" s="6">
        <f t="shared" si="22"/>
        <v>2.7</v>
      </c>
      <c r="AC56" s="1"/>
      <c r="AD56" s="6">
        <v>48.87026666666666</v>
      </c>
      <c r="AE56" s="6">
        <v>1.3109333333333333</v>
      </c>
      <c r="AF56" s="6">
        <v>17.226873333333337</v>
      </c>
      <c r="AG56" s="6">
        <v>8.697959999999998</v>
      </c>
      <c r="AH56" s="6">
        <v>0.11977333333333333</v>
      </c>
      <c r="AI56" s="6">
        <v>6.6832666666666665</v>
      </c>
      <c r="AJ56" s="6">
        <v>11.822646666666666</v>
      </c>
      <c r="AK56" s="6">
        <v>2.4320733333333338</v>
      </c>
      <c r="AL56" s="6">
        <v>0.20950666666666667</v>
      </c>
      <c r="AM56" s="6">
        <f t="shared" si="39"/>
        <v>97.3733</v>
      </c>
      <c r="AN56" s="6">
        <f t="shared" si="23"/>
        <v>50.188569830401825</v>
      </c>
      <c r="AO56" s="6">
        <f t="shared" si="24"/>
        <v>1.3462965035932164</v>
      </c>
      <c r="AP56" s="6">
        <f t="shared" si="25"/>
        <v>17.69157801300083</v>
      </c>
      <c r="AQ56" s="6">
        <f t="shared" si="26"/>
        <v>8.932592404694098</v>
      </c>
      <c r="AR56" s="6">
        <f t="shared" si="27"/>
        <v>0.12300428693834277</v>
      </c>
      <c r="AS56" s="6">
        <f t="shared" si="28"/>
        <v>6.863551575911123</v>
      </c>
      <c r="AT56" s="6">
        <f t="shared" si="29"/>
        <v>12.141569266592244</v>
      </c>
      <c r="AU56" s="6">
        <f t="shared" si="30"/>
        <v>2.497679891031046</v>
      </c>
      <c r="AV56" s="6">
        <f t="shared" si="31"/>
        <v>0.21515822783726818</v>
      </c>
      <c r="AW56" s="6">
        <f t="shared" si="32"/>
        <v>0.8494144664784687</v>
      </c>
      <c r="AX56" s="6">
        <v>5.83</v>
      </c>
      <c r="AY56" s="1">
        <v>3.45</v>
      </c>
      <c r="CF56" s="6"/>
      <c r="CG56" s="6"/>
      <c r="CH56" s="6"/>
      <c r="CI56" s="6"/>
      <c r="CJ56" s="6"/>
      <c r="CK56" s="6"/>
      <c r="CL56" s="6"/>
      <c r="CM56" s="6"/>
      <c r="CN56" s="6"/>
    </row>
    <row r="57" spans="1:92" ht="12">
      <c r="A57" s="1">
        <v>46</v>
      </c>
      <c r="B57" s="1" t="s">
        <v>80</v>
      </c>
      <c r="C57" s="3">
        <v>208</v>
      </c>
      <c r="D57" s="21">
        <v>204.4</v>
      </c>
      <c r="E57" s="22">
        <v>1130</v>
      </c>
      <c r="F57" s="22">
        <v>1130</v>
      </c>
      <c r="G57" s="23">
        <v>1.5</v>
      </c>
      <c r="H57" s="5" t="s">
        <v>133</v>
      </c>
      <c r="J57" s="5">
        <v>2.1</v>
      </c>
      <c r="K57" s="6" t="s">
        <v>114</v>
      </c>
      <c r="M57" s="6">
        <v>2.1</v>
      </c>
      <c r="N57" s="5">
        <v>0.33</v>
      </c>
      <c r="O57" s="7">
        <v>-6.64</v>
      </c>
      <c r="P57" s="5" t="s">
        <v>127</v>
      </c>
      <c r="Q57" s="7">
        <v>0.65</v>
      </c>
      <c r="R57" s="5">
        <v>0.64</v>
      </c>
      <c r="S57" s="8" t="str">
        <f>CONCATENATE(T57,", ",V57,", ",X57)</f>
        <v>Gl, Pl, Mag</v>
      </c>
      <c r="T57" s="1" t="s">
        <v>18</v>
      </c>
      <c r="V57" s="1" t="s">
        <v>84</v>
      </c>
      <c r="X57" s="1" t="s">
        <v>186</v>
      </c>
      <c r="Y57" s="6">
        <f t="shared" si="21"/>
        <v>0.6716579389538274</v>
      </c>
      <c r="Z57" s="6">
        <f t="shared" si="22"/>
        <v>2.5</v>
      </c>
      <c r="AA57" s="26">
        <f>ROUND((BP57/56.08)/(2*BQ57/61.98),1)</f>
        <v>5.2</v>
      </c>
      <c r="AB57" s="27">
        <f>ROUND((100*BP57/56.08/(BP57/56.08+2*BQ57/61.98+2*BR57/94.2)),2)</f>
        <v>83.78</v>
      </c>
      <c r="AC57" s="28">
        <f>AA57/Z57</f>
        <v>2.08</v>
      </c>
      <c r="AD57" s="6">
        <v>49.05172</v>
      </c>
      <c r="AE57" s="6">
        <v>1.29568</v>
      </c>
      <c r="AF57" s="6">
        <v>17.108833333333333</v>
      </c>
      <c r="AG57" s="6">
        <v>8.893866666666666</v>
      </c>
      <c r="AH57" s="6">
        <v>0.1702533333333333</v>
      </c>
      <c r="AI57" s="6">
        <v>6.610893333333332</v>
      </c>
      <c r="AJ57" s="6">
        <v>11.858633333333334</v>
      </c>
      <c r="AK57" s="6">
        <v>2.5782799999999995</v>
      </c>
      <c r="AL57" s="6">
        <v>0.23146666666666665</v>
      </c>
      <c r="AM57" s="6">
        <f t="shared" si="39"/>
        <v>97.79962666666667</v>
      </c>
      <c r="AN57" s="6">
        <f t="shared" si="23"/>
        <v>50.1553243829697</v>
      </c>
      <c r="AO57" s="6">
        <f t="shared" si="24"/>
        <v>1.3248312331662613</v>
      </c>
      <c r="AP57" s="6">
        <f t="shared" si="25"/>
        <v>17.493761394044856</v>
      </c>
      <c r="AQ57" s="6">
        <f t="shared" si="26"/>
        <v>9.093967911533948</v>
      </c>
      <c r="AR57" s="6">
        <f t="shared" si="27"/>
        <v>0.17408382745019338</v>
      </c>
      <c r="AS57" s="6">
        <f t="shared" si="28"/>
        <v>6.759630438943733</v>
      </c>
      <c r="AT57" s="6">
        <f t="shared" si="29"/>
        <v>12.125438242981705</v>
      </c>
      <c r="AU57" s="6">
        <f t="shared" si="30"/>
        <v>2.6362881821498427</v>
      </c>
      <c r="AV57" s="6">
        <f t="shared" si="31"/>
        <v>0.23667438675975858</v>
      </c>
      <c r="AW57" s="6">
        <f t="shared" si="32"/>
        <v>0.8713494107705061</v>
      </c>
      <c r="AX57" s="6">
        <v>5.89</v>
      </c>
      <c r="AY57" s="1">
        <v>3.56</v>
      </c>
      <c r="AZ57" s="6">
        <v>47.06453333333334</v>
      </c>
      <c r="BA57" s="6">
        <v>0.09103333333333334</v>
      </c>
      <c r="BB57" s="6">
        <v>31.755433333333333</v>
      </c>
      <c r="BC57" s="6">
        <v>1.3491</v>
      </c>
      <c r="BD57" s="6">
        <v>0.022533333333333336</v>
      </c>
      <c r="BE57" s="6">
        <v>0.4491666666666667</v>
      </c>
      <c r="BF57" s="6">
        <v>17.5862</v>
      </c>
      <c r="BG57" s="6">
        <v>1.8595333333333333</v>
      </c>
      <c r="BH57" s="6">
        <v>0.03286666666666666</v>
      </c>
      <c r="BI57" s="26">
        <f>SUM(AZ57:BH57)</f>
        <v>100.21039999999999</v>
      </c>
      <c r="BJ57" s="26">
        <f aca="true" t="shared" si="57" ref="BJ57:BR58">AZ57*100/$BI57</f>
        <v>46.96571746378953</v>
      </c>
      <c r="BK57" s="26">
        <f t="shared" si="57"/>
        <v>0.09084220134171038</v>
      </c>
      <c r="BL57" s="26">
        <f t="shared" si="57"/>
        <v>31.68876018191059</v>
      </c>
      <c r="BM57" s="26">
        <f t="shared" si="57"/>
        <v>1.3462674532783026</v>
      </c>
      <c r="BN57" s="26">
        <f t="shared" si="57"/>
        <v>0.02248602274148525</v>
      </c>
      <c r="BO57" s="26">
        <f t="shared" si="57"/>
        <v>0.4482236042034227</v>
      </c>
      <c r="BP57" s="26">
        <f t="shared" si="57"/>
        <v>17.549276322617217</v>
      </c>
      <c r="BQ57" s="26">
        <f t="shared" si="57"/>
        <v>1.8556290897285446</v>
      </c>
      <c r="BR57" s="26">
        <f t="shared" si="57"/>
        <v>0.03279766038920777</v>
      </c>
      <c r="BS57" s="29">
        <f>SUM(BJ57:BR57)</f>
        <v>100</v>
      </c>
      <c r="CF57" s="6"/>
      <c r="CG57" s="6"/>
      <c r="CH57" s="6"/>
      <c r="CI57" s="6"/>
      <c r="CJ57" s="6"/>
      <c r="CK57" s="6"/>
      <c r="CL57" s="6"/>
      <c r="CM57" s="6"/>
      <c r="CN57" s="6"/>
    </row>
    <row r="58" spans="1:92" ht="12">
      <c r="A58" s="1">
        <v>61</v>
      </c>
      <c r="B58" s="1" t="s">
        <v>80</v>
      </c>
      <c r="C58" s="3">
        <v>228</v>
      </c>
      <c r="D58" s="21">
        <v>203</v>
      </c>
      <c r="E58" s="22">
        <v>1110</v>
      </c>
      <c r="F58" s="22">
        <v>1110</v>
      </c>
      <c r="G58" s="23">
        <v>1.5</v>
      </c>
      <c r="H58" s="5" t="s">
        <v>134</v>
      </c>
      <c r="J58" s="5">
        <v>1.99</v>
      </c>
      <c r="K58" s="6" t="s">
        <v>114</v>
      </c>
      <c r="L58" s="1"/>
      <c r="M58" s="38">
        <v>1.99</v>
      </c>
      <c r="N58" s="5">
        <v>0.31</v>
      </c>
      <c r="O58" s="7">
        <v>-6.97</v>
      </c>
      <c r="P58" s="5" t="s">
        <v>132</v>
      </c>
      <c r="Q58" s="5">
        <v>0.65</v>
      </c>
      <c r="R58" s="24"/>
      <c r="S58" s="8" t="str">
        <f>CONCATENATE(T58,", ",V58,", ",X58)</f>
        <v>Gl, Pl, Mag</v>
      </c>
      <c r="T58" s="1" t="s">
        <v>18</v>
      </c>
      <c r="V58" s="1" t="s">
        <v>84</v>
      </c>
      <c r="X58" s="1" t="s">
        <v>186</v>
      </c>
      <c r="Y58" s="6">
        <f t="shared" si="21"/>
        <v>0.6833960422932376</v>
      </c>
      <c r="Z58" s="6">
        <f t="shared" si="22"/>
        <v>2.7</v>
      </c>
      <c r="AA58" s="26">
        <f>ROUND((BP58/56.08)/(2*BQ58/61.98),1)</f>
        <v>6.1</v>
      </c>
      <c r="AB58" s="27">
        <f>ROUND((100*BP58/56.08/(BP58/56.08+2*BQ58/61.98+2*BR58/94.2)),2)</f>
        <v>85.59</v>
      </c>
      <c r="AC58" s="28">
        <f>AA58/Z58</f>
        <v>2.259259259259259</v>
      </c>
      <c r="AD58" s="6">
        <v>48.307339</v>
      </c>
      <c r="AE58" s="6">
        <v>1.3059364500000001</v>
      </c>
      <c r="AF58" s="6">
        <v>17.385235500000004</v>
      </c>
      <c r="AG58" s="6">
        <v>8.711087899999999</v>
      </c>
      <c r="AH58" s="6">
        <v>0.14267499999999997</v>
      </c>
      <c r="AI58" s="6">
        <v>6.872603599999998</v>
      </c>
      <c r="AJ58" s="6">
        <v>12.2236315</v>
      </c>
      <c r="AK58" s="6">
        <v>2.5211218000000004</v>
      </c>
      <c r="AL58" s="6">
        <v>0.2097769</v>
      </c>
      <c r="AM58" s="6">
        <f t="shared" si="39"/>
        <v>97.67940764999997</v>
      </c>
      <c r="AN58" s="6">
        <f t="shared" si="23"/>
        <v>49.45498766033929</v>
      </c>
      <c r="AO58" s="6">
        <f t="shared" si="24"/>
        <v>1.336961885231089</v>
      </c>
      <c r="AP58" s="6">
        <f t="shared" si="25"/>
        <v>17.798260573297004</v>
      </c>
      <c r="AQ58" s="6">
        <f t="shared" si="26"/>
        <v>8.918039236287282</v>
      </c>
      <c r="AR58" s="6">
        <f t="shared" si="27"/>
        <v>0.14606456307682164</v>
      </c>
      <c r="AS58" s="6">
        <f t="shared" si="28"/>
        <v>7.035877638228081</v>
      </c>
      <c r="AT58" s="6">
        <f t="shared" si="29"/>
        <v>12.514031149532675</v>
      </c>
      <c r="AU58" s="6">
        <f t="shared" si="30"/>
        <v>2.5810166755244457</v>
      </c>
      <c r="AV58" s="6">
        <f t="shared" si="31"/>
        <v>0.21476061848333705</v>
      </c>
      <c r="AW58" s="6">
        <f t="shared" si="32"/>
        <v>0.8257676296745822</v>
      </c>
      <c r="AX58" s="6">
        <v>5.81</v>
      </c>
      <c r="AY58" s="1">
        <v>3.45</v>
      </c>
      <c r="AZ58" s="6">
        <v>46.58005</v>
      </c>
      <c r="BA58" s="6">
        <v>0.16922749999999998</v>
      </c>
      <c r="BB58" s="6">
        <v>31.3351525</v>
      </c>
      <c r="BC58" s="6">
        <v>1.75556125</v>
      </c>
      <c r="BD58" s="6">
        <v>0.8292062499999999</v>
      </c>
      <c r="BE58" s="6">
        <v>0.01093675</v>
      </c>
      <c r="BF58" s="6">
        <v>17.4117225</v>
      </c>
      <c r="BG58" s="6">
        <v>1.589686</v>
      </c>
      <c r="BH58" s="6">
        <v>0.04653875</v>
      </c>
      <c r="BI58" s="26">
        <f>SUM(AZ58:BH58)</f>
        <v>99.72808149999999</v>
      </c>
      <c r="BJ58" s="26">
        <f t="shared" si="57"/>
        <v>46.70705512368651</v>
      </c>
      <c r="BK58" s="26">
        <f t="shared" si="57"/>
        <v>0.16968891555384025</v>
      </c>
      <c r="BL58" s="26">
        <f t="shared" si="57"/>
        <v>31.420590899464965</v>
      </c>
      <c r="BM58" s="26">
        <f t="shared" si="57"/>
        <v>1.7603479617724325</v>
      </c>
      <c r="BN58" s="26">
        <f t="shared" si="57"/>
        <v>0.8314671630377247</v>
      </c>
      <c r="BO58" s="26">
        <f t="shared" si="57"/>
        <v>0.010966570133007121</v>
      </c>
      <c r="BP58" s="26">
        <f t="shared" si="57"/>
        <v>17.459197287375876</v>
      </c>
      <c r="BQ58" s="26">
        <f t="shared" si="57"/>
        <v>1.5940204364605168</v>
      </c>
      <c r="BR58" s="26">
        <f t="shared" si="57"/>
        <v>0.04666564251514254</v>
      </c>
      <c r="BS58" s="29">
        <f>SUM(BJ58:BR58)</f>
        <v>100.00000000000001</v>
      </c>
      <c r="CF58" s="6"/>
      <c r="CG58" s="6"/>
      <c r="CH58" s="6"/>
      <c r="CI58" s="6"/>
      <c r="CJ58" s="6"/>
      <c r="CK58" s="6"/>
      <c r="CL58" s="6"/>
      <c r="CM58" s="6"/>
      <c r="CN58" s="6"/>
    </row>
    <row r="59" spans="1:92" ht="12">
      <c r="A59" s="1">
        <v>62</v>
      </c>
      <c r="B59" s="1" t="s">
        <v>80</v>
      </c>
      <c r="C59" s="3">
        <v>229</v>
      </c>
      <c r="D59" s="21">
        <v>203</v>
      </c>
      <c r="E59" s="22">
        <v>1110</v>
      </c>
      <c r="F59" s="22">
        <v>1110</v>
      </c>
      <c r="G59" s="23">
        <v>1.5</v>
      </c>
      <c r="H59" s="5" t="s">
        <v>135</v>
      </c>
      <c r="J59" s="5">
        <v>2.92</v>
      </c>
      <c r="K59" s="6" t="s">
        <v>114</v>
      </c>
      <c r="L59" s="6">
        <v>2.92</v>
      </c>
      <c r="N59" s="5">
        <v>0.54</v>
      </c>
      <c r="O59" s="7">
        <v>-6.48</v>
      </c>
      <c r="P59" s="5" t="s">
        <v>136</v>
      </c>
      <c r="Q59" s="5">
        <v>0.6</v>
      </c>
      <c r="R59" s="5">
        <v>0.64</v>
      </c>
      <c r="S59" s="8" t="str">
        <f>CONCATENATE(T59,", ",X59)</f>
        <v>Gl, Mag</v>
      </c>
      <c r="T59" s="1" t="s">
        <v>18</v>
      </c>
      <c r="X59" s="1" t="s">
        <v>186</v>
      </c>
      <c r="Y59" s="6">
        <f t="shared" si="21"/>
        <v>0.6971693861770806</v>
      </c>
      <c r="Z59" s="6">
        <f t="shared" si="22"/>
        <v>2.6</v>
      </c>
      <c r="AC59" s="1"/>
      <c r="AD59" s="6">
        <v>48.52362052631579</v>
      </c>
      <c r="AE59" s="6">
        <v>1.303046</v>
      </c>
      <c r="AF59" s="6">
        <v>17.33746842105263</v>
      </c>
      <c r="AG59" s="6">
        <v>8.707150578947367</v>
      </c>
      <c r="AH59" s="6">
        <v>0.14907073684210526</v>
      </c>
      <c r="AI59" s="6">
        <v>6.730759684210527</v>
      </c>
      <c r="AJ59" s="6">
        <v>12.233701052631579</v>
      </c>
      <c r="AK59" s="6">
        <v>2.577311736842105</v>
      </c>
      <c r="AL59" s="6">
        <v>0.2093803684210526</v>
      </c>
      <c r="AM59" s="6">
        <f t="shared" si="39"/>
        <v>97.77150910526315</v>
      </c>
      <c r="AN59" s="6">
        <f t="shared" si="23"/>
        <v>49.629611908796555</v>
      </c>
      <c r="AO59" s="6">
        <f t="shared" si="24"/>
        <v>1.332746126069415</v>
      </c>
      <c r="AP59" s="6">
        <f t="shared" si="25"/>
        <v>17.732638658964238</v>
      </c>
      <c r="AQ59" s="6">
        <f t="shared" si="26"/>
        <v>8.905611316250667</v>
      </c>
      <c r="AR59" s="6">
        <f t="shared" si="27"/>
        <v>0.1524684831054537</v>
      </c>
      <c r="AS59" s="6">
        <f t="shared" si="28"/>
        <v>6.884172849335925</v>
      </c>
      <c r="AT59" s="6">
        <f t="shared" si="29"/>
        <v>12.512541909791414</v>
      </c>
      <c r="AU59" s="6">
        <f t="shared" si="30"/>
        <v>2.636056004891271</v>
      </c>
      <c r="AV59" s="6">
        <f t="shared" si="31"/>
        <v>0.21415274279506996</v>
      </c>
      <c r="AW59" s="6">
        <f t="shared" si="32"/>
        <v>0.774239711385828</v>
      </c>
      <c r="AX59" s="6">
        <v>5.33</v>
      </c>
      <c r="AY59" s="1">
        <v>3.97</v>
      </c>
      <c r="CF59" s="6"/>
      <c r="CG59" s="6"/>
      <c r="CH59" s="6"/>
      <c r="CI59" s="6"/>
      <c r="CJ59" s="6"/>
      <c r="CK59" s="6"/>
      <c r="CL59" s="6"/>
      <c r="CM59" s="6"/>
      <c r="CN59" s="6"/>
    </row>
    <row r="60" spans="1:92" ht="12">
      <c r="A60" s="1">
        <v>63</v>
      </c>
      <c r="B60" s="1" t="s">
        <v>89</v>
      </c>
      <c r="C60" s="3">
        <v>230</v>
      </c>
      <c r="D60" s="21">
        <v>203</v>
      </c>
      <c r="E60" s="22">
        <v>1110</v>
      </c>
      <c r="F60" s="22">
        <v>1110</v>
      </c>
      <c r="G60" s="23">
        <v>1.5</v>
      </c>
      <c r="H60" s="5" t="s">
        <v>137</v>
      </c>
      <c r="J60" s="5">
        <v>3</v>
      </c>
      <c r="K60" s="6" t="s">
        <v>114</v>
      </c>
      <c r="L60" s="6">
        <v>3</v>
      </c>
      <c r="N60" s="5">
        <v>0.56</v>
      </c>
      <c r="O60" s="7">
        <v>-6.44</v>
      </c>
      <c r="P60" s="5" t="s">
        <v>136</v>
      </c>
      <c r="Q60" s="5">
        <v>0.6</v>
      </c>
      <c r="R60" s="5">
        <v>0.64</v>
      </c>
      <c r="S60" s="8" t="str">
        <f>CONCATENATE(T60,", ",X60)</f>
        <v>Gl, Mag</v>
      </c>
      <c r="T60" s="1" t="s">
        <v>18</v>
      </c>
      <c r="X60" s="1" t="s">
        <v>186</v>
      </c>
      <c r="Y60" s="6">
        <f t="shared" si="21"/>
        <v>0.6979742957630872</v>
      </c>
      <c r="Z60" s="6">
        <f t="shared" si="22"/>
        <v>2.7</v>
      </c>
      <c r="AC60" s="1"/>
      <c r="AD60" s="6">
        <v>48.58551333333333</v>
      </c>
      <c r="AE60" s="6">
        <v>1.28112</v>
      </c>
      <c r="AF60" s="6">
        <v>17.312966666666668</v>
      </c>
      <c r="AG60" s="6">
        <v>8.834113333333335</v>
      </c>
      <c r="AH60" s="6">
        <v>0.17061999999999997</v>
      </c>
      <c r="AI60" s="6">
        <v>6.862026666666667</v>
      </c>
      <c r="AJ60" s="6">
        <v>11.956579999999999</v>
      </c>
      <c r="AK60" s="6">
        <v>2.4350533333333337</v>
      </c>
      <c r="AL60" s="6">
        <v>0.21185333333333337</v>
      </c>
      <c r="AM60" s="6">
        <f t="shared" si="39"/>
        <v>97.64984666666666</v>
      </c>
      <c r="AN60" s="6">
        <f t="shared" si="23"/>
        <v>49.75482808404478</v>
      </c>
      <c r="AO60" s="6">
        <f t="shared" si="24"/>
        <v>1.3119529049269032</v>
      </c>
      <c r="AP60" s="6">
        <f t="shared" si="25"/>
        <v>17.72964040155175</v>
      </c>
      <c r="AQ60" s="6">
        <f t="shared" si="26"/>
        <v>9.046725248314097</v>
      </c>
      <c r="AR60" s="6">
        <f t="shared" si="27"/>
        <v>0.17472633682920272</v>
      </c>
      <c r="AS60" s="6">
        <f t="shared" si="28"/>
        <v>7.027176079539159</v>
      </c>
      <c r="AT60" s="6">
        <f t="shared" si="29"/>
        <v>12.244340783057723</v>
      </c>
      <c r="AU60" s="6">
        <f t="shared" si="30"/>
        <v>2.4936581228289354</v>
      </c>
      <c r="AV60" s="6">
        <f t="shared" si="31"/>
        <v>0.21695203890745146</v>
      </c>
      <c r="AW60" s="6">
        <f t="shared" si="32"/>
        <v>0.7712913322011766</v>
      </c>
      <c r="AX60" s="6">
        <v>5.42</v>
      </c>
      <c r="AY60" s="1">
        <v>4.03</v>
      </c>
      <c r="CF60" s="6"/>
      <c r="CG60" s="6"/>
      <c r="CH60" s="6"/>
      <c r="CI60" s="6"/>
      <c r="CJ60" s="6"/>
      <c r="CK60" s="6"/>
      <c r="CL60" s="6"/>
      <c r="CM60" s="6"/>
      <c r="CN60" s="6"/>
    </row>
    <row r="61" spans="1:92" ht="12">
      <c r="A61" s="1">
        <v>64</v>
      </c>
      <c r="B61" s="1" t="s">
        <v>89</v>
      </c>
      <c r="C61" s="3">
        <v>231</v>
      </c>
      <c r="D61" s="21">
        <v>203</v>
      </c>
      <c r="E61" s="22">
        <v>1110</v>
      </c>
      <c r="F61" s="22">
        <v>1110</v>
      </c>
      <c r="G61" s="23">
        <v>1.5</v>
      </c>
      <c r="H61" s="5" t="s">
        <v>138</v>
      </c>
      <c r="J61" s="5">
        <v>3.61</v>
      </c>
      <c r="K61" s="6" t="s">
        <v>114</v>
      </c>
      <c r="L61" s="6">
        <v>3.61</v>
      </c>
      <c r="N61" s="5">
        <v>0.72</v>
      </c>
      <c r="O61" s="7">
        <v>-6.23</v>
      </c>
      <c r="P61" s="5" t="s">
        <v>139</v>
      </c>
      <c r="Q61" s="5">
        <v>0.57</v>
      </c>
      <c r="R61" s="24"/>
      <c r="S61" s="8" t="str">
        <f>CONCATENATE(T61,", ",X61)</f>
        <v>Gl, Mag</v>
      </c>
      <c r="T61" s="1" t="s">
        <v>18</v>
      </c>
      <c r="X61" s="1" t="s">
        <v>186</v>
      </c>
      <c r="Y61" s="6">
        <f t="shared" si="21"/>
        <v>0.7064973541342109</v>
      </c>
      <c r="Z61" s="6">
        <f t="shared" si="22"/>
        <v>2.6</v>
      </c>
      <c r="AC61" s="1"/>
      <c r="AD61" s="6">
        <v>48.657720000000005</v>
      </c>
      <c r="AE61" s="6">
        <v>1.2787533333333334</v>
      </c>
      <c r="AF61" s="6">
        <v>17.256906666666666</v>
      </c>
      <c r="AG61" s="6">
        <v>8.772833333333333</v>
      </c>
      <c r="AH61" s="6">
        <v>0.13994000000000004</v>
      </c>
      <c r="AI61" s="6">
        <v>6.80394</v>
      </c>
      <c r="AJ61" s="6">
        <v>11.999526666666666</v>
      </c>
      <c r="AK61" s="6">
        <v>2.5209133333333336</v>
      </c>
      <c r="AL61" s="6">
        <v>0.20912</v>
      </c>
      <c r="AM61" s="6">
        <f t="shared" si="39"/>
        <v>97.63965333333334</v>
      </c>
      <c r="AN61" s="6">
        <f t="shared" si="23"/>
        <v>49.833974557331494</v>
      </c>
      <c r="AO61" s="6">
        <f t="shared" si="24"/>
        <v>1.3096659908938637</v>
      </c>
      <c r="AP61" s="6">
        <f t="shared" si="25"/>
        <v>17.67407613354902</v>
      </c>
      <c r="AQ61" s="6">
        <f t="shared" si="26"/>
        <v>8.984908317303871</v>
      </c>
      <c r="AR61" s="6">
        <f t="shared" si="27"/>
        <v>0.14332291771075525</v>
      </c>
      <c r="AS61" s="6">
        <f t="shared" si="28"/>
        <v>6.96841884185305</v>
      </c>
      <c r="AT61" s="6">
        <f t="shared" si="29"/>
        <v>12.2896039232148</v>
      </c>
      <c r="AU61" s="6">
        <f t="shared" si="30"/>
        <v>2.5818540390830282</v>
      </c>
      <c r="AV61" s="6">
        <f t="shared" si="31"/>
        <v>0.21417527906011954</v>
      </c>
      <c r="AW61" s="6">
        <f t="shared" si="32"/>
        <v>0.7404836186092176</v>
      </c>
      <c r="AX61" s="6">
        <v>5.16</v>
      </c>
      <c r="AY61" s="1">
        <v>4.25</v>
      </c>
      <c r="CF61" s="6"/>
      <c r="CG61" s="6"/>
      <c r="CH61" s="6"/>
      <c r="CI61" s="6"/>
      <c r="CJ61" s="6"/>
      <c r="CK61" s="6"/>
      <c r="CL61" s="6"/>
      <c r="CM61" s="6"/>
      <c r="CN61" s="6"/>
    </row>
    <row r="62" spans="1:92" ht="12">
      <c r="A62" s="1">
        <v>65</v>
      </c>
      <c r="B62" s="1" t="s">
        <v>80</v>
      </c>
      <c r="C62" s="3">
        <v>232</v>
      </c>
      <c r="D62" s="21">
        <v>203</v>
      </c>
      <c r="E62" s="22">
        <v>1110</v>
      </c>
      <c r="F62" s="22">
        <v>1110</v>
      </c>
      <c r="G62" s="23">
        <v>1.5</v>
      </c>
      <c r="H62" s="5" t="s">
        <v>140</v>
      </c>
      <c r="J62" s="5">
        <v>3.67</v>
      </c>
      <c r="K62" s="6" t="s">
        <v>114</v>
      </c>
      <c r="L62" s="6">
        <v>3.67</v>
      </c>
      <c r="N62" s="5">
        <v>0.73</v>
      </c>
      <c r="O62" s="7">
        <v>-6.21</v>
      </c>
      <c r="P62" s="5" t="s">
        <v>139</v>
      </c>
      <c r="Q62" s="5">
        <v>0.57</v>
      </c>
      <c r="S62" s="8" t="str">
        <f>CONCATENATE(T62,", ",X62)</f>
        <v>Gl, Mag</v>
      </c>
      <c r="T62" s="1" t="s">
        <v>18</v>
      </c>
      <c r="X62" s="1" t="s">
        <v>186</v>
      </c>
      <c r="Y62" s="6">
        <f aca="true" t="shared" si="58" ref="Y62:Y67">(AS62/40.31)/(AS62/40.31+AX62/71.85)</f>
        <v>0.7063727336106657</v>
      </c>
      <c r="Z62" s="6">
        <f aca="true" t="shared" si="59" ref="Z62:Z67">ROUND((AT62/56.08)/(2*AU62/61.98),1)</f>
        <v>2.8</v>
      </c>
      <c r="AC62" s="1"/>
      <c r="AD62" s="6">
        <v>47.8887857142857</v>
      </c>
      <c r="AE62" s="6">
        <v>1.297107142857143</v>
      </c>
      <c r="AF62" s="6">
        <v>17.14024285714286</v>
      </c>
      <c r="AG62" s="6">
        <v>8.711385714285713</v>
      </c>
      <c r="AH62" s="6">
        <v>0.13035714285714284</v>
      </c>
      <c r="AI62" s="6">
        <v>6.750914285714287</v>
      </c>
      <c r="AJ62" s="6">
        <v>11.909192857142855</v>
      </c>
      <c r="AK62" s="6">
        <v>2.3283642857142857</v>
      </c>
      <c r="AL62" s="6">
        <v>0.22026428571428575</v>
      </c>
      <c r="AM62" s="6">
        <f t="shared" si="39"/>
        <v>96.37661428571425</v>
      </c>
      <c r="AN62" s="6">
        <f aca="true" t="shared" si="60" ref="AN62:AN67">AD62*100/$AM62</f>
        <v>49.68921773109452</v>
      </c>
      <c r="AO62" s="6">
        <f aca="true" t="shared" si="61" ref="AO62:AO67">AE62*100/$AM62</f>
        <v>1.3458733246343257</v>
      </c>
      <c r="AP62" s="6">
        <f aca="true" t="shared" si="62" ref="AP62:AP67">AF62*100/$AM62</f>
        <v>17.78464929918536</v>
      </c>
      <c r="AQ62" s="6">
        <f aca="true" t="shared" si="63" ref="AQ62:AQ67">AG62*100/$AM62</f>
        <v>9.038899922817675</v>
      </c>
      <c r="AR62" s="6">
        <f aca="true" t="shared" si="64" ref="AR62:AR67">AH62*100/$AM62</f>
        <v>0.13525806423401768</v>
      </c>
      <c r="AS62" s="6">
        <f aca="true" t="shared" si="65" ref="AS62:AS67">AI62*100/$AM62</f>
        <v>7.004722396348969</v>
      </c>
      <c r="AT62" s="6">
        <f aca="true" t="shared" si="66" ref="AT62:AT67">AJ62*100/$AM62</f>
        <v>12.356932172194115</v>
      </c>
      <c r="AU62" s="6">
        <f aca="true" t="shared" si="67" ref="AU62:AU67">AK62*100/$AM62</f>
        <v>2.4159017236398346</v>
      </c>
      <c r="AV62" s="6">
        <f aca="true" t="shared" si="68" ref="AV62:AV67">AL62*100/$AM62</f>
        <v>0.22854536585120022</v>
      </c>
      <c r="AW62" s="6">
        <f aca="true" t="shared" si="69" ref="AW62:AW67">AX62/AS62</f>
        <v>0.7409287201310296</v>
      </c>
      <c r="AX62" s="6">
        <v>5.19</v>
      </c>
      <c r="AY62" s="1">
        <v>4.28</v>
      </c>
      <c r="CF62" s="6"/>
      <c r="CG62" s="6"/>
      <c r="CH62" s="6"/>
      <c r="CI62" s="6"/>
      <c r="CJ62" s="6"/>
      <c r="CK62" s="6"/>
      <c r="CL62" s="6"/>
      <c r="CM62" s="6"/>
      <c r="CN62" s="6"/>
    </row>
    <row r="63" spans="1:97" ht="12">
      <c r="A63" s="1">
        <v>72</v>
      </c>
      <c r="B63" s="1" t="s">
        <v>89</v>
      </c>
      <c r="C63" s="3">
        <v>245</v>
      </c>
      <c r="D63" s="21">
        <v>205.5</v>
      </c>
      <c r="E63" s="22">
        <v>1090</v>
      </c>
      <c r="F63" s="22">
        <v>1090</v>
      </c>
      <c r="G63" s="23">
        <v>1.5</v>
      </c>
      <c r="H63" s="5" t="s">
        <v>141</v>
      </c>
      <c r="J63" s="5">
        <v>2.45</v>
      </c>
      <c r="K63" s="6" t="s">
        <v>114</v>
      </c>
      <c r="M63" s="6">
        <v>2.446069636274815</v>
      </c>
      <c r="N63" s="5">
        <v>0.42</v>
      </c>
      <c r="O63" s="7">
        <v>-6.95</v>
      </c>
      <c r="P63" s="5" t="s">
        <v>142</v>
      </c>
      <c r="Q63" s="7">
        <v>0.63</v>
      </c>
      <c r="R63" s="7"/>
      <c r="S63" s="8" t="str">
        <f>CONCATENATE(T63,", ",U63,", ",V63,", ",W63,", ",X63)</f>
        <v>Gl, Ol, Pl, Cpx, Mag</v>
      </c>
      <c r="T63" s="1" t="s">
        <v>18</v>
      </c>
      <c r="U63" s="1" t="s">
        <v>110</v>
      </c>
      <c r="V63" s="1" t="s">
        <v>84</v>
      </c>
      <c r="W63" s="1" t="s">
        <v>117</v>
      </c>
      <c r="X63" s="1" t="s">
        <v>186</v>
      </c>
      <c r="Y63" s="6">
        <f t="shared" si="58"/>
        <v>0.6676064592281605</v>
      </c>
      <c r="Z63" s="6">
        <f t="shared" si="59"/>
        <v>2.4</v>
      </c>
      <c r="AA63" s="26">
        <f>ROUND((BP63/56.08)/(2*BQ63/61.98),1)</f>
        <v>6.9</v>
      </c>
      <c r="AB63" s="27">
        <f>ROUND((100*BP63/56.08/(BP63/56.08+2*BQ63/61.98+2*BR63/94.2)),2)</f>
        <v>87.23</v>
      </c>
      <c r="AC63" s="28">
        <f>AA63/Z63</f>
        <v>2.8750000000000004</v>
      </c>
      <c r="AD63" s="6">
        <v>48.483545</v>
      </c>
      <c r="AE63" s="6">
        <v>1.395905</v>
      </c>
      <c r="AF63" s="6">
        <v>16.883940000000003</v>
      </c>
      <c r="AG63" s="6">
        <v>9.69383</v>
      </c>
      <c r="AH63" s="6">
        <v>0.20141</v>
      </c>
      <c r="AI63" s="6">
        <v>6.827305</v>
      </c>
      <c r="AJ63" s="6">
        <v>11.498149999999997</v>
      </c>
      <c r="AK63" s="6">
        <v>2.6702899999999996</v>
      </c>
      <c r="AL63" s="6">
        <v>0.22803999999999996</v>
      </c>
      <c r="AM63" s="6">
        <f t="shared" si="39"/>
        <v>97.88241499999998</v>
      </c>
      <c r="AN63" s="6">
        <f t="shared" si="60"/>
        <v>49.53243644427859</v>
      </c>
      <c r="AO63" s="6">
        <f t="shared" si="61"/>
        <v>1.42610396361798</v>
      </c>
      <c r="AP63" s="6">
        <f t="shared" si="62"/>
        <v>17.249206611831152</v>
      </c>
      <c r="AQ63" s="6">
        <f t="shared" si="63"/>
        <v>9.903546004662841</v>
      </c>
      <c r="AR63" s="6">
        <f t="shared" si="64"/>
        <v>0.20576729742518107</v>
      </c>
      <c r="AS63" s="6">
        <f t="shared" si="65"/>
        <v>6.975006695533617</v>
      </c>
      <c r="AT63" s="6">
        <f t="shared" si="66"/>
        <v>11.746900605180207</v>
      </c>
      <c r="AU63" s="6">
        <f t="shared" si="67"/>
        <v>2.728058967486652</v>
      </c>
      <c r="AV63" s="6">
        <f t="shared" si="68"/>
        <v>0.23297340998380556</v>
      </c>
      <c r="AW63" s="6">
        <f t="shared" si="69"/>
        <v>0.8874543452357847</v>
      </c>
      <c r="AX63" s="6">
        <v>6.19</v>
      </c>
      <c r="AY63" s="1">
        <v>4.12</v>
      </c>
      <c r="AZ63" s="6">
        <v>47.73565</v>
      </c>
      <c r="BA63" s="6">
        <v>0.33105</v>
      </c>
      <c r="BB63" s="6">
        <v>23.688733333333335</v>
      </c>
      <c r="BC63" s="6">
        <v>3.1801833333333334</v>
      </c>
      <c r="BD63" s="6">
        <v>0.05759999999999999</v>
      </c>
      <c r="BE63" s="6">
        <v>5.071866666666667</v>
      </c>
      <c r="BF63" s="6">
        <v>18.357133333333334</v>
      </c>
      <c r="BG63" s="6">
        <v>1.4674333333333334</v>
      </c>
      <c r="BH63" s="6">
        <v>0.02656666666666667</v>
      </c>
      <c r="BI63" s="26">
        <f>SUM(AZ63:BH63)</f>
        <v>99.91621666666666</v>
      </c>
      <c r="BJ63" s="26">
        <f aca="true" t="shared" si="70" ref="BJ63:BR64">AZ63*100/$BI63</f>
        <v>47.77567805559758</v>
      </c>
      <c r="BK63" s="26">
        <f t="shared" si="70"/>
        <v>0.33132759730527567</v>
      </c>
      <c r="BL63" s="26">
        <f t="shared" si="70"/>
        <v>23.708597186342626</v>
      </c>
      <c r="BM63" s="26">
        <f t="shared" si="70"/>
        <v>3.182850031184461</v>
      </c>
      <c r="BN63" s="26">
        <f t="shared" si="70"/>
        <v>0.05764829966707106</v>
      </c>
      <c r="BO63" s="26">
        <f t="shared" si="70"/>
        <v>5.076119608878973</v>
      </c>
      <c r="BP63" s="26">
        <f t="shared" si="70"/>
        <v>18.37252644840936</v>
      </c>
      <c r="BQ63" s="26">
        <f t="shared" si="70"/>
        <v>1.4686638288446006</v>
      </c>
      <c r="BR63" s="26">
        <f t="shared" si="70"/>
        <v>0.02658894377005535</v>
      </c>
      <c r="BS63" s="29">
        <f>SUM(BJ63:BR63)</f>
        <v>99.99999999999999</v>
      </c>
      <c r="BT63" s="6">
        <v>40.04223333333333</v>
      </c>
      <c r="BU63" s="6">
        <v>0.045399999999999996</v>
      </c>
      <c r="BV63" s="6">
        <v>0.13636666666666666</v>
      </c>
      <c r="BW63" s="6">
        <v>14.163400000000001</v>
      </c>
      <c r="BX63" s="6">
        <v>0.2555</v>
      </c>
      <c r="BY63" s="6">
        <v>45.985166666666665</v>
      </c>
      <c r="BZ63" s="6">
        <v>0.44976666666666665</v>
      </c>
      <c r="CA63" s="6">
        <v>0</v>
      </c>
      <c r="CB63" s="6">
        <v>0</v>
      </c>
      <c r="CC63" s="6">
        <v>99.5036</v>
      </c>
      <c r="CD63" s="33">
        <f>((BW63/71.85)/(BY63/40.31))*((AS63/40.31)/(AX63/71.85))</f>
        <v>0.34705933919229204</v>
      </c>
      <c r="CE63" s="27">
        <f>(100*BY63/40.31)/(BY63/40.31+BW63/71.85+BX63/70.94+BZ63/56.08)</f>
        <v>84.53197648300316</v>
      </c>
      <c r="CF63" s="6">
        <v>47.94424</v>
      </c>
      <c r="CG63" s="6">
        <v>0.58958</v>
      </c>
      <c r="CH63" s="6">
        <v>16.7329</v>
      </c>
      <c r="CI63" s="6">
        <v>5.3193600000000005</v>
      </c>
      <c r="CJ63" s="6">
        <v>0.08801999999999999</v>
      </c>
      <c r="CK63" s="6">
        <v>8.84354</v>
      </c>
      <c r="CL63" s="6">
        <v>19.429620000000003</v>
      </c>
      <c r="CM63" s="6">
        <v>1.00778</v>
      </c>
      <c r="CN63" s="6">
        <v>0.01944</v>
      </c>
      <c r="CO63" s="31">
        <f>SUM(CF63:CN63)</f>
        <v>99.97448</v>
      </c>
      <c r="CP63" s="36">
        <f>(100*CK63/40.31)/(CK63/40.31+CI63/71.85)</f>
        <v>74.76872316801386</v>
      </c>
      <c r="CQ63" s="37">
        <f>(100*CK63/40.31)/(CK63/40.31+CI63/71.85+CL63/56.08)</f>
        <v>34.28557161780188</v>
      </c>
      <c r="CR63" s="37">
        <f>(100*CL63/56.08)/(CK63/40.31+CI63/71.85+CL63/56.08)</f>
        <v>54.144500313642794</v>
      </c>
      <c r="CS63" s="37">
        <f>(100*CI63/71.85)/(CK63/40.31+CI63/71.85+CL63/56.08)</f>
        <v>11.569928068555319</v>
      </c>
    </row>
    <row r="64" spans="1:92" ht="12">
      <c r="A64" s="1">
        <v>70</v>
      </c>
      <c r="B64" s="1" t="s">
        <v>89</v>
      </c>
      <c r="C64" s="3">
        <v>243</v>
      </c>
      <c r="D64" s="21">
        <v>205.5</v>
      </c>
      <c r="E64" s="22">
        <v>1090</v>
      </c>
      <c r="F64" s="22">
        <v>1090</v>
      </c>
      <c r="G64" s="23">
        <v>1.5</v>
      </c>
      <c r="H64" s="5" t="s">
        <v>143</v>
      </c>
      <c r="J64" s="5">
        <v>3.03</v>
      </c>
      <c r="K64" s="6" t="s">
        <v>114</v>
      </c>
      <c r="L64" s="38"/>
      <c r="M64" s="6">
        <v>3.03</v>
      </c>
      <c r="N64" s="5">
        <v>0.56</v>
      </c>
      <c r="O64" s="5">
        <v>-6.69</v>
      </c>
      <c r="P64" s="5" t="s">
        <v>136</v>
      </c>
      <c r="Q64" s="5">
        <v>0.6</v>
      </c>
      <c r="R64" s="5">
        <v>0.7</v>
      </c>
      <c r="S64" s="8" t="str">
        <f>CONCATENATE(T64,", ",V64,", ",X64)</f>
        <v>Gl, Pl, Mag</v>
      </c>
      <c r="T64" s="1" t="s">
        <v>18</v>
      </c>
      <c r="V64" s="1" t="s">
        <v>84</v>
      </c>
      <c r="X64" s="1" t="s">
        <v>186</v>
      </c>
      <c r="Y64" s="6">
        <f t="shared" si="58"/>
        <v>0.6987687602709018</v>
      </c>
      <c r="Z64" s="6">
        <f t="shared" si="59"/>
        <v>2.7</v>
      </c>
      <c r="AA64" s="26">
        <f>ROUND((BP64/56.08)/(2*BQ64/61.98),1)</f>
        <v>6</v>
      </c>
      <c r="AB64" s="27">
        <f>ROUND((100*BP64/56.08/(BP64/56.08+2*BQ64/61.98+2*BR64/94.2)),2)</f>
        <v>85.49</v>
      </c>
      <c r="AC64" s="28">
        <f>AA64/Z64</f>
        <v>2.222222222222222</v>
      </c>
      <c r="AD64" s="6">
        <v>48.41629</v>
      </c>
      <c r="AE64" s="6">
        <v>1.29062</v>
      </c>
      <c r="AF64" s="6">
        <v>17.18461</v>
      </c>
      <c r="AG64" s="6">
        <v>8.874995</v>
      </c>
      <c r="AH64" s="6">
        <v>0.166255</v>
      </c>
      <c r="AI64" s="6">
        <v>6.87899</v>
      </c>
      <c r="AJ64" s="6">
        <v>11.915995</v>
      </c>
      <c r="AK64" s="6">
        <v>2.3973550000000006</v>
      </c>
      <c r="AL64" s="6">
        <v>0.21803</v>
      </c>
      <c r="AM64" s="6">
        <f t="shared" si="39"/>
        <v>97.34313999999999</v>
      </c>
      <c r="AN64" s="6">
        <f t="shared" si="60"/>
        <v>49.737752449736064</v>
      </c>
      <c r="AO64" s="6">
        <f t="shared" si="61"/>
        <v>1.325845868542971</v>
      </c>
      <c r="AP64" s="6">
        <f t="shared" si="62"/>
        <v>17.653642567930316</v>
      </c>
      <c r="AQ64" s="6">
        <f t="shared" si="63"/>
        <v>9.117226956105998</v>
      </c>
      <c r="AR64" s="6">
        <f t="shared" si="64"/>
        <v>0.17079272355504457</v>
      </c>
      <c r="AS64" s="6">
        <f t="shared" si="65"/>
        <v>7.066743480845184</v>
      </c>
      <c r="AT64" s="6">
        <f t="shared" si="66"/>
        <v>12.241227270868807</v>
      </c>
      <c r="AU64" s="6">
        <f t="shared" si="67"/>
        <v>2.4627878245965773</v>
      </c>
      <c r="AV64" s="6">
        <f t="shared" si="68"/>
        <v>0.22398085781905128</v>
      </c>
      <c r="AW64" s="6">
        <f t="shared" si="69"/>
        <v>0.7683878740919814</v>
      </c>
      <c r="AX64" s="6">
        <v>5.43</v>
      </c>
      <c r="AY64" s="6">
        <v>4.1</v>
      </c>
      <c r="AZ64" s="6">
        <v>46.44649999999999</v>
      </c>
      <c r="BA64" s="6">
        <v>0.08713333333333333</v>
      </c>
      <c r="BB64" s="6">
        <v>32.3371</v>
      </c>
      <c r="BC64" s="6">
        <v>1.2084333333333335</v>
      </c>
      <c r="BD64" s="6">
        <v>0.01333333333333333</v>
      </c>
      <c r="BE64" s="6">
        <v>0.46549999999999997</v>
      </c>
      <c r="BF64" s="6">
        <v>17.439533333333333</v>
      </c>
      <c r="BG64" s="6">
        <v>1.6126666666666667</v>
      </c>
      <c r="BH64" s="6">
        <v>0.0349</v>
      </c>
      <c r="BI64" s="26">
        <f>SUM(AZ64:BH64)</f>
        <v>99.6451</v>
      </c>
      <c r="BJ64" s="26">
        <f t="shared" si="70"/>
        <v>46.611925724395874</v>
      </c>
      <c r="BK64" s="26">
        <f t="shared" si="70"/>
        <v>0.0874436709214335</v>
      </c>
      <c r="BL64" s="26">
        <f t="shared" si="70"/>
        <v>32.452273117293274</v>
      </c>
      <c r="BM64" s="26">
        <f t="shared" si="70"/>
        <v>1.212737338146415</v>
      </c>
      <c r="BN64" s="26">
        <f t="shared" si="70"/>
        <v>0.013380821870150494</v>
      </c>
      <c r="BO64" s="26">
        <f t="shared" si="70"/>
        <v>0.4671579435416292</v>
      </c>
      <c r="BP64" s="26">
        <f t="shared" si="70"/>
        <v>17.501646677391395</v>
      </c>
      <c r="BQ64" s="26">
        <f t="shared" si="70"/>
        <v>1.6184104051947028</v>
      </c>
      <c r="BR64" s="26">
        <f t="shared" si="70"/>
        <v>0.03502430124511893</v>
      </c>
      <c r="BS64" s="29">
        <f>SUM(BJ64:BR64)</f>
        <v>100</v>
      </c>
      <c r="CF64" s="6"/>
      <c r="CG64" s="6"/>
      <c r="CH64" s="6"/>
      <c r="CI64" s="6"/>
      <c r="CJ64" s="6"/>
      <c r="CK64" s="6"/>
      <c r="CL64" s="6"/>
      <c r="CM64" s="6"/>
      <c r="CN64" s="6"/>
    </row>
    <row r="65" spans="1:92" ht="12">
      <c r="A65" s="1">
        <v>71</v>
      </c>
      <c r="B65" s="1" t="s">
        <v>89</v>
      </c>
      <c r="C65" s="3">
        <v>244</v>
      </c>
      <c r="D65" s="21">
        <v>205.5</v>
      </c>
      <c r="E65" s="22">
        <v>1090</v>
      </c>
      <c r="F65" s="22">
        <v>1090</v>
      </c>
      <c r="G65" s="23">
        <v>1.5</v>
      </c>
      <c r="H65" s="5" t="s">
        <v>144</v>
      </c>
      <c r="J65" s="5">
        <v>3.2</v>
      </c>
      <c r="K65" s="6" t="s">
        <v>114</v>
      </c>
      <c r="L65" s="6">
        <v>3.2</v>
      </c>
      <c r="N65" s="5">
        <v>0.6</v>
      </c>
      <c r="O65" s="7">
        <v>-6.64</v>
      </c>
      <c r="P65" s="5" t="s">
        <v>145</v>
      </c>
      <c r="Q65" s="7">
        <v>0.59</v>
      </c>
      <c r="R65" s="7"/>
      <c r="S65" s="8" t="str">
        <f>CONCATENATE(T65,", ",X65)</f>
        <v>Gl, Mag</v>
      </c>
      <c r="T65" s="1" t="s">
        <v>18</v>
      </c>
      <c r="X65" s="1" t="s">
        <v>186</v>
      </c>
      <c r="Y65" s="6">
        <f t="shared" si="58"/>
        <v>0.6983738567809638</v>
      </c>
      <c r="Z65" s="6">
        <f t="shared" si="59"/>
        <v>2.6</v>
      </c>
      <c r="AC65" s="1"/>
      <c r="AD65" s="6">
        <v>47.971105</v>
      </c>
      <c r="AE65" s="6">
        <v>1.2888000000000002</v>
      </c>
      <c r="AF65" s="6">
        <v>17.19576</v>
      </c>
      <c r="AG65" s="6">
        <v>8.932935000000002</v>
      </c>
      <c r="AH65" s="6">
        <v>0.18467</v>
      </c>
      <c r="AI65" s="6">
        <v>6.823635</v>
      </c>
      <c r="AJ65" s="6">
        <v>11.937045</v>
      </c>
      <c r="AK65" s="6">
        <v>2.559425</v>
      </c>
      <c r="AL65" s="6">
        <v>0.20534499999999994</v>
      </c>
      <c r="AM65" s="6">
        <f t="shared" si="39"/>
        <v>97.09872</v>
      </c>
      <c r="AN65" s="6">
        <f t="shared" si="60"/>
        <v>49.404466917792526</v>
      </c>
      <c r="AO65" s="6">
        <f t="shared" si="61"/>
        <v>1.3273089490778047</v>
      </c>
      <c r="AP65" s="6">
        <f t="shared" si="62"/>
        <v>17.709564039567155</v>
      </c>
      <c r="AQ65" s="6">
        <f t="shared" si="63"/>
        <v>9.19984836051392</v>
      </c>
      <c r="AR65" s="6">
        <f t="shared" si="64"/>
        <v>0.19018788301225803</v>
      </c>
      <c r="AS65" s="6">
        <f t="shared" si="65"/>
        <v>7.027523122858881</v>
      </c>
      <c r="AT65" s="6">
        <f t="shared" si="66"/>
        <v>12.293720246775653</v>
      </c>
      <c r="AU65" s="6">
        <f t="shared" si="67"/>
        <v>2.6358998347249067</v>
      </c>
      <c r="AV65" s="6">
        <f t="shared" si="68"/>
        <v>0.21148064567689454</v>
      </c>
      <c r="AW65" s="6">
        <f t="shared" si="69"/>
        <v>0.7698302667126832</v>
      </c>
      <c r="AX65" s="6">
        <v>5.41</v>
      </c>
      <c r="AY65" s="1">
        <v>4.22</v>
      </c>
      <c r="CF65" s="6"/>
      <c r="CG65" s="6"/>
      <c r="CH65" s="6"/>
      <c r="CI65" s="6"/>
      <c r="CJ65" s="6"/>
      <c r="CK65" s="6"/>
      <c r="CL65" s="6"/>
      <c r="CM65" s="6"/>
      <c r="CN65" s="6"/>
    </row>
    <row r="66" spans="1:92" ht="12">
      <c r="A66" s="1">
        <v>68</v>
      </c>
      <c r="B66" s="1" t="s">
        <v>89</v>
      </c>
      <c r="C66" s="3">
        <v>241</v>
      </c>
      <c r="D66" s="21">
        <v>205.5</v>
      </c>
      <c r="E66" s="22">
        <v>1090</v>
      </c>
      <c r="F66" s="22">
        <v>1090</v>
      </c>
      <c r="G66" s="23">
        <v>1.5</v>
      </c>
      <c r="H66" s="5" t="s">
        <v>146</v>
      </c>
      <c r="J66" s="5">
        <v>3.9</v>
      </c>
      <c r="K66" s="6" t="s">
        <v>114</v>
      </c>
      <c r="L66" s="6">
        <v>3.9</v>
      </c>
      <c r="N66" s="5">
        <v>0.78</v>
      </c>
      <c r="O66" s="7">
        <v>-6.41</v>
      </c>
      <c r="P66" s="5" t="s">
        <v>147</v>
      </c>
      <c r="Q66" s="7">
        <v>0.56</v>
      </c>
      <c r="R66" s="5">
        <v>0.67</v>
      </c>
      <c r="S66" s="8" t="str">
        <f>CONCATENATE(T66,", ",X66)</f>
        <v>Gl, Mag</v>
      </c>
      <c r="T66" s="1" t="s">
        <v>18</v>
      </c>
      <c r="X66" s="1" t="s">
        <v>186</v>
      </c>
      <c r="Y66" s="6">
        <f t="shared" si="58"/>
        <v>0.7118029443395862</v>
      </c>
      <c r="Z66" s="6">
        <f t="shared" si="59"/>
        <v>2.7</v>
      </c>
      <c r="AC66" s="1"/>
      <c r="AD66" s="6">
        <v>47.56605</v>
      </c>
      <c r="AE66" s="6">
        <v>1.2683500000000003</v>
      </c>
      <c r="AF66" s="6">
        <v>17.119654999999998</v>
      </c>
      <c r="AG66" s="6">
        <v>8.659305</v>
      </c>
      <c r="AH66" s="6">
        <v>0.17571499999999998</v>
      </c>
      <c r="AI66" s="6">
        <v>6.769290000000001</v>
      </c>
      <c r="AJ66" s="6">
        <v>11.7764</v>
      </c>
      <c r="AK66" s="6">
        <v>2.4259600000000003</v>
      </c>
      <c r="AL66" s="6">
        <v>0.216695</v>
      </c>
      <c r="AM66" s="6">
        <f t="shared" si="39"/>
        <v>95.97742</v>
      </c>
      <c r="AN66" s="6">
        <f t="shared" si="60"/>
        <v>49.55962558693493</v>
      </c>
      <c r="AO66" s="6">
        <f t="shared" si="61"/>
        <v>1.3215087465364255</v>
      </c>
      <c r="AP66" s="6">
        <f t="shared" si="62"/>
        <v>17.83716940922146</v>
      </c>
      <c r="AQ66" s="6">
        <f t="shared" si="63"/>
        <v>9.022231479029129</v>
      </c>
      <c r="AR66" s="6">
        <f t="shared" si="64"/>
        <v>0.1830795201621381</v>
      </c>
      <c r="AS66" s="6">
        <f t="shared" si="65"/>
        <v>7.053002675004184</v>
      </c>
      <c r="AT66" s="6">
        <f t="shared" si="66"/>
        <v>12.269969332370053</v>
      </c>
      <c r="AU66" s="6">
        <f t="shared" si="67"/>
        <v>2.5276361877616638</v>
      </c>
      <c r="AV66" s="6">
        <f t="shared" si="68"/>
        <v>0.22577706298002176</v>
      </c>
      <c r="AW66" s="6">
        <f t="shared" si="69"/>
        <v>0.72167844456361</v>
      </c>
      <c r="AX66" s="6">
        <v>5.09</v>
      </c>
      <c r="AY66" s="1">
        <v>4.38</v>
      </c>
      <c r="CF66" s="6"/>
      <c r="CG66" s="6"/>
      <c r="CH66" s="6"/>
      <c r="CI66" s="6"/>
      <c r="CJ66" s="6"/>
      <c r="CK66" s="6"/>
      <c r="CL66" s="6"/>
      <c r="CM66" s="6"/>
      <c r="CN66" s="6"/>
    </row>
    <row r="67" spans="1:92" ht="12">
      <c r="A67" s="1">
        <v>69</v>
      </c>
      <c r="B67" s="1" t="s">
        <v>89</v>
      </c>
      <c r="C67" s="3">
        <v>242</v>
      </c>
      <c r="D67" s="21">
        <v>205.5</v>
      </c>
      <c r="E67" s="22">
        <v>1090</v>
      </c>
      <c r="F67" s="22">
        <v>1090</v>
      </c>
      <c r="G67" s="23">
        <v>1.5</v>
      </c>
      <c r="H67" s="5" t="s">
        <v>148</v>
      </c>
      <c r="J67" s="5">
        <v>4.01</v>
      </c>
      <c r="K67" s="6" t="s">
        <v>114</v>
      </c>
      <c r="L67" s="6">
        <v>4.01</v>
      </c>
      <c r="N67" s="5">
        <v>0.82</v>
      </c>
      <c r="O67" s="5">
        <v>-6.37</v>
      </c>
      <c r="P67" s="5" t="s">
        <v>147</v>
      </c>
      <c r="Q67" s="5">
        <v>0.56</v>
      </c>
      <c r="R67" s="7">
        <v>0.66</v>
      </c>
      <c r="S67" s="8" t="str">
        <f>CONCATENATE(T67,", ",X67)</f>
        <v>Gl, Mag</v>
      </c>
      <c r="T67" s="1" t="s">
        <v>18</v>
      </c>
      <c r="X67" s="1" t="s">
        <v>186</v>
      </c>
      <c r="Y67" s="6">
        <f t="shared" si="58"/>
        <v>0.7118450779533393</v>
      </c>
      <c r="Z67" s="6">
        <f t="shared" si="59"/>
        <v>2.8</v>
      </c>
      <c r="AC67" s="1"/>
      <c r="AD67" s="6">
        <v>47.44936</v>
      </c>
      <c r="AE67" s="6">
        <v>1.260505</v>
      </c>
      <c r="AF67" s="6">
        <v>17.0346</v>
      </c>
      <c r="AG67" s="6">
        <v>8.914314999999998</v>
      </c>
      <c r="AH67" s="6">
        <v>0.183155</v>
      </c>
      <c r="AI67" s="6">
        <v>6.895149999999999</v>
      </c>
      <c r="AJ67" s="6">
        <v>12.067800000000002</v>
      </c>
      <c r="AK67" s="6">
        <v>2.4133550000000006</v>
      </c>
      <c r="AL67" s="6">
        <v>0.19763499999999995</v>
      </c>
      <c r="AM67" s="6">
        <f t="shared" si="39"/>
        <v>96.41587500000001</v>
      </c>
      <c r="AN67" s="6">
        <f t="shared" si="60"/>
        <v>49.21322344479059</v>
      </c>
      <c r="AO67" s="6">
        <f t="shared" si="61"/>
        <v>1.3073625064337173</v>
      </c>
      <c r="AP67" s="6">
        <f t="shared" si="62"/>
        <v>17.667837376365664</v>
      </c>
      <c r="AQ67" s="6">
        <f t="shared" si="63"/>
        <v>9.245692164283108</v>
      </c>
      <c r="AR67" s="6">
        <f t="shared" si="64"/>
        <v>0.1899635303833523</v>
      </c>
      <c r="AS67" s="6">
        <f t="shared" si="65"/>
        <v>7.151467535818139</v>
      </c>
      <c r="AT67" s="6">
        <f t="shared" si="66"/>
        <v>12.516403548689466</v>
      </c>
      <c r="AU67" s="6">
        <f t="shared" si="67"/>
        <v>2.503068089150257</v>
      </c>
      <c r="AV67" s="6">
        <f t="shared" si="68"/>
        <v>0.204981804085686</v>
      </c>
      <c r="AW67" s="6">
        <f t="shared" si="69"/>
        <v>0.7215302277687943</v>
      </c>
      <c r="AX67" s="6">
        <v>5.16</v>
      </c>
      <c r="AY67" s="6">
        <v>4.54</v>
      </c>
      <c r="CF67" s="6"/>
      <c r="CG67" s="6"/>
      <c r="CH67" s="6"/>
      <c r="CI67" s="6"/>
      <c r="CJ67" s="6"/>
      <c r="CK67" s="6"/>
      <c r="CL67" s="6"/>
      <c r="CM67" s="6"/>
      <c r="CN67" s="6"/>
    </row>
    <row r="68" spans="1:92" ht="12">
      <c r="A68" s="1">
        <v>73</v>
      </c>
      <c r="B68" s="1" t="s">
        <v>89</v>
      </c>
      <c r="C68" s="3">
        <v>280</v>
      </c>
      <c r="D68" s="21">
        <v>204.1</v>
      </c>
      <c r="E68" s="22">
        <v>1070</v>
      </c>
      <c r="F68" s="22">
        <v>1070</v>
      </c>
      <c r="G68" s="23">
        <v>1.5</v>
      </c>
      <c r="H68" s="5" t="s">
        <v>149</v>
      </c>
      <c r="J68" s="5">
        <v>2.53</v>
      </c>
      <c r="K68" s="6" t="s">
        <v>114</v>
      </c>
      <c r="M68" s="6">
        <v>2.53</v>
      </c>
      <c r="P68" s="5"/>
      <c r="R68" s="7"/>
      <c r="S68" s="8" t="str">
        <f>CONCATENATE(T68,", ",U68,", ",V68,", ",W68,", ",X68)</f>
        <v>Gl, Ol, Pl, Cpx, Mag</v>
      </c>
      <c r="T68" s="1" t="s">
        <v>18</v>
      </c>
      <c r="U68" s="1" t="s">
        <v>110</v>
      </c>
      <c r="V68" s="1" t="s">
        <v>84</v>
      </c>
      <c r="W68" s="1" t="s">
        <v>117</v>
      </c>
      <c r="X68" s="1" t="s">
        <v>186</v>
      </c>
      <c r="Y68" s="6"/>
      <c r="Z68" s="6"/>
      <c r="AD68" s="1" t="s">
        <v>150</v>
      </c>
      <c r="AE68" s="1"/>
      <c r="AF68" s="1"/>
      <c r="AG68" s="1"/>
      <c r="AH68" s="1"/>
      <c r="AI68" s="1"/>
      <c r="AJ68" s="1"/>
      <c r="AK68" s="1"/>
      <c r="AL68" s="1"/>
      <c r="AN68" s="6"/>
      <c r="AO68" s="6"/>
      <c r="AP68" s="6"/>
      <c r="AQ68" s="6"/>
      <c r="AR68" s="6"/>
      <c r="AS68" s="6"/>
      <c r="AT68" s="6"/>
      <c r="AU68" s="6"/>
      <c r="AV68" s="6"/>
      <c r="AW68" s="6"/>
      <c r="AY68" s="1"/>
      <c r="CF68" s="6"/>
      <c r="CG68" s="6"/>
      <c r="CH68" s="6"/>
      <c r="CI68" s="6"/>
      <c r="CJ68" s="6"/>
      <c r="CK68" s="6"/>
      <c r="CL68" s="6"/>
      <c r="CM68" s="6"/>
      <c r="CN68" s="6"/>
    </row>
    <row r="69" spans="1:97" ht="12">
      <c r="A69" s="1">
        <v>74</v>
      </c>
      <c r="B69" s="1" t="s">
        <v>89</v>
      </c>
      <c r="C69" s="3">
        <v>281</v>
      </c>
      <c r="D69" s="21">
        <v>204.1</v>
      </c>
      <c r="E69" s="22">
        <v>1070</v>
      </c>
      <c r="F69" s="22">
        <v>1070</v>
      </c>
      <c r="G69" s="23">
        <v>1.5</v>
      </c>
      <c r="H69" s="5" t="s">
        <v>151</v>
      </c>
      <c r="J69" s="5">
        <v>3.02</v>
      </c>
      <c r="K69" s="6" t="s">
        <v>114</v>
      </c>
      <c r="M69" s="6">
        <v>3.02</v>
      </c>
      <c r="N69" s="5">
        <v>0.55</v>
      </c>
      <c r="O69" s="7">
        <v>-6.98</v>
      </c>
      <c r="P69" s="5" t="s">
        <v>136</v>
      </c>
      <c r="Q69" s="7">
        <v>0.59</v>
      </c>
      <c r="S69" s="8" t="str">
        <f>CONCATENATE(T69,", ",U69,", ",V69,", ",W69,", ",X69)</f>
        <v>Gl, Ol, Pl, Cpx, Mag</v>
      </c>
      <c r="T69" s="1" t="s">
        <v>18</v>
      </c>
      <c r="U69" s="1" t="s">
        <v>110</v>
      </c>
      <c r="V69" s="1" t="s">
        <v>84</v>
      </c>
      <c r="W69" s="1" t="s">
        <v>117</v>
      </c>
      <c r="X69" s="1" t="s">
        <v>186</v>
      </c>
      <c r="Y69" s="6">
        <f>(AS69/40.31)/(AS69/40.31+AX69/71.85)</f>
        <v>0.6898345442134486</v>
      </c>
      <c r="Z69" s="6">
        <f>ROUND((AT69/56.08)/(2*AU69/61.98),1)</f>
        <v>2.3</v>
      </c>
      <c r="AA69" s="26">
        <f>ROUND((BP69/56.08)/(2*BQ69/61.98),1)</f>
        <v>4.6</v>
      </c>
      <c r="AB69" s="27">
        <f>ROUND((100*BP69/56.08/(BP69/56.08+2*BQ69/61.98+2*BR69/94.2)),2)</f>
        <v>81.96</v>
      </c>
      <c r="AC69" s="28">
        <f>AA69/Z69</f>
        <v>2</v>
      </c>
      <c r="AD69" s="6">
        <v>48.94775</v>
      </c>
      <c r="AE69" s="6">
        <v>1.41125</v>
      </c>
      <c r="AF69" s="6">
        <v>17.21735</v>
      </c>
      <c r="AG69" s="6">
        <v>8.4008</v>
      </c>
      <c r="AH69" s="6">
        <v>0.1935</v>
      </c>
      <c r="AI69" s="6">
        <v>6.209099999999999</v>
      </c>
      <c r="AJ69" s="6">
        <v>11.26565</v>
      </c>
      <c r="AK69" s="6">
        <v>2.7405</v>
      </c>
      <c r="AL69" s="6">
        <v>0.23785</v>
      </c>
      <c r="AM69" s="6">
        <v>96.62375</v>
      </c>
      <c r="AN69" s="6">
        <f aca="true" t="shared" si="71" ref="AN69:AV72">AD69*100/$AM69</f>
        <v>50.65809389513447</v>
      </c>
      <c r="AO69" s="6">
        <f t="shared" si="71"/>
        <v>1.4605622323704057</v>
      </c>
      <c r="AP69" s="6">
        <f t="shared" si="71"/>
        <v>17.81896272914268</v>
      </c>
      <c r="AQ69" s="6">
        <f t="shared" si="71"/>
        <v>8.694342746995433</v>
      </c>
      <c r="AR69" s="6">
        <f t="shared" si="71"/>
        <v>0.20026132291491483</v>
      </c>
      <c r="AS69" s="6">
        <f t="shared" si="71"/>
        <v>6.426059845534871</v>
      </c>
      <c r="AT69" s="6">
        <f t="shared" si="71"/>
        <v>11.659297015485324</v>
      </c>
      <c r="AU69" s="6">
        <f t="shared" si="71"/>
        <v>2.8362592012833283</v>
      </c>
      <c r="AV69" s="6">
        <f t="shared" si="71"/>
        <v>0.24616101113856584</v>
      </c>
      <c r="AW69" s="6">
        <f>AX69/AS69</f>
        <v>0.8014242200963103</v>
      </c>
      <c r="AX69" s="1">
        <v>5.15</v>
      </c>
      <c r="AY69" s="1">
        <v>3.94</v>
      </c>
      <c r="AZ69" s="6">
        <v>47.3279</v>
      </c>
      <c r="BA69" s="6">
        <v>0.0587</v>
      </c>
      <c r="BB69" s="6">
        <v>32.5994</v>
      </c>
      <c r="BC69" s="6">
        <v>0.863</v>
      </c>
      <c r="BD69" s="6">
        <v>0.004</v>
      </c>
      <c r="BE69" s="6">
        <v>0.1879</v>
      </c>
      <c r="BF69" s="6">
        <v>16.8479</v>
      </c>
      <c r="BG69" s="6">
        <v>2.0328</v>
      </c>
      <c r="BH69" s="6">
        <v>0.0253</v>
      </c>
      <c r="BI69" s="1">
        <v>99.9471</v>
      </c>
      <c r="BJ69" s="26">
        <f aca="true" t="shared" si="72" ref="BJ69:BR70">AZ69*100/$BI69</f>
        <v>47.3529497103968</v>
      </c>
      <c r="BK69" s="26">
        <f t="shared" si="72"/>
        <v>0.058731068735361006</v>
      </c>
      <c r="BL69" s="26">
        <f t="shared" si="72"/>
        <v>32.61665421007714</v>
      </c>
      <c r="BM69" s="26">
        <f t="shared" si="72"/>
        <v>0.8634567686306055</v>
      </c>
      <c r="BN69" s="26">
        <f t="shared" si="72"/>
        <v>0.004002117119956457</v>
      </c>
      <c r="BO69" s="26">
        <f t="shared" si="72"/>
        <v>0.18799945170995458</v>
      </c>
      <c r="BP69" s="26">
        <f t="shared" si="72"/>
        <v>16.856817256328597</v>
      </c>
      <c r="BQ69" s="26">
        <f t="shared" si="72"/>
        <v>2.0338759203618713</v>
      </c>
      <c r="BR69" s="26">
        <f t="shared" si="72"/>
        <v>0.025313390783724587</v>
      </c>
      <c r="BS69" s="29">
        <f>SUM(BJ69:BR69)</f>
        <v>99.99979989414399</v>
      </c>
      <c r="CF69" s="6">
        <v>48.4363</v>
      </c>
      <c r="CG69" s="6">
        <v>1.022</v>
      </c>
      <c r="CH69" s="6">
        <v>6.2829</v>
      </c>
      <c r="CI69" s="6">
        <v>7.4792</v>
      </c>
      <c r="CJ69" s="6">
        <v>0.1111</v>
      </c>
      <c r="CK69" s="6">
        <v>14.0606</v>
      </c>
      <c r="CL69" s="6">
        <v>21.0826</v>
      </c>
      <c r="CM69" s="6">
        <v>0.3469</v>
      </c>
      <c r="CN69" s="6">
        <v>0.0067</v>
      </c>
      <c r="CO69" s="31">
        <f>SUM(CF69:CN69)</f>
        <v>98.8283</v>
      </c>
      <c r="CP69" s="36">
        <f>(100*CK69/40.31)/(CK69/40.31+CI69/71.85)</f>
        <v>77.01629897327982</v>
      </c>
      <c r="CQ69" s="37">
        <f>(100*CK69/40.31)/(CK69/40.31+CI69/71.85+CL69/56.08)</f>
        <v>42.08410562262559</v>
      </c>
      <c r="CR69" s="37">
        <f>(100*CL69/56.08)/(CK69/40.31+CI69/71.85+CL69/56.08)</f>
        <v>45.356883953581914</v>
      </c>
      <c r="CS69" s="37">
        <f>(100*CI69/71.85)/(CK69/40.31+CI69/71.85+CL69/56.08)</f>
        <v>12.559010423792488</v>
      </c>
    </row>
    <row r="70" spans="1:91" ht="12">
      <c r="A70" s="1">
        <v>75</v>
      </c>
      <c r="B70" s="1" t="s">
        <v>89</v>
      </c>
      <c r="C70" s="3">
        <v>282</v>
      </c>
      <c r="D70" s="21">
        <v>204.1</v>
      </c>
      <c r="E70" s="22">
        <v>1070</v>
      </c>
      <c r="F70" s="22">
        <v>1070</v>
      </c>
      <c r="G70" s="23">
        <v>1.5</v>
      </c>
      <c r="H70" s="5" t="s">
        <v>152</v>
      </c>
      <c r="J70" s="5">
        <v>3.08</v>
      </c>
      <c r="K70" s="6" t="s">
        <v>114</v>
      </c>
      <c r="M70" s="6">
        <v>3.08</v>
      </c>
      <c r="N70" s="5">
        <v>0.57</v>
      </c>
      <c r="O70" s="7">
        <v>-6.96</v>
      </c>
      <c r="P70" s="5" t="s">
        <v>136</v>
      </c>
      <c r="Q70" s="7">
        <v>0.59</v>
      </c>
      <c r="S70" s="8" t="str">
        <f>CONCATENATE(T70,", ",U70,", ",V70,", ",W70,", ",X70)</f>
        <v>Gl, Ol, Pl, Cpx, Mag</v>
      </c>
      <c r="T70" s="1" t="s">
        <v>18</v>
      </c>
      <c r="U70" s="1" t="s">
        <v>110</v>
      </c>
      <c r="V70" s="1" t="s">
        <v>84</v>
      </c>
      <c r="W70" s="1" t="s">
        <v>117</v>
      </c>
      <c r="X70" s="1" t="s">
        <v>186</v>
      </c>
      <c r="Y70" s="6">
        <f>(AS70/40.31)/(AS70/40.31+AX70/71.85)</f>
        <v>0.7024828721367518</v>
      </c>
      <c r="Z70" s="6">
        <f>ROUND((AT70/56.08)/(2*AU70/61.98),1)</f>
        <v>2.4</v>
      </c>
      <c r="AA70" s="26">
        <f>ROUND((BP70/56.08)/(2*BQ70/61.98),1)</f>
        <v>4.8</v>
      </c>
      <c r="AB70" s="27">
        <f>ROUND((100*BP70/56.08/(BP70/56.08+2*BQ70/61.98+2*BR70/94.2)),2)</f>
        <v>82.5</v>
      </c>
      <c r="AC70" s="28">
        <f>AA70/Z70</f>
        <v>2</v>
      </c>
      <c r="AD70" s="6">
        <v>48.68356</v>
      </c>
      <c r="AE70" s="6">
        <v>1.36864</v>
      </c>
      <c r="AF70" s="6">
        <v>17.04224</v>
      </c>
      <c r="AG70" s="6">
        <v>8.21874</v>
      </c>
      <c r="AH70" s="6">
        <v>0.1849</v>
      </c>
      <c r="AI70" s="6">
        <v>6.426959999999999</v>
      </c>
      <c r="AJ70" s="6">
        <v>11.29084</v>
      </c>
      <c r="AK70" s="6">
        <v>2.61234</v>
      </c>
      <c r="AL70" s="6">
        <v>0.24546</v>
      </c>
      <c r="AM70" s="6">
        <v>96.07367999999998</v>
      </c>
      <c r="AN70" s="6">
        <f t="shared" si="71"/>
        <v>50.673150024023236</v>
      </c>
      <c r="AO70" s="6">
        <f t="shared" si="71"/>
        <v>1.4245733066538102</v>
      </c>
      <c r="AP70" s="6">
        <f t="shared" si="71"/>
        <v>17.738718866603218</v>
      </c>
      <c r="AQ70" s="6">
        <f t="shared" si="71"/>
        <v>8.554621827747205</v>
      </c>
      <c r="AR70" s="6">
        <f t="shared" si="71"/>
        <v>0.19245645633642852</v>
      </c>
      <c r="AS70" s="6">
        <f t="shared" si="71"/>
        <v>6.689615719934951</v>
      </c>
      <c r="AT70" s="6">
        <f t="shared" si="71"/>
        <v>11.752271798061654</v>
      </c>
      <c r="AU70" s="6">
        <f t="shared" si="71"/>
        <v>2.719100590296948</v>
      </c>
      <c r="AV70" s="6">
        <f t="shared" si="71"/>
        <v>0.2554914103425621</v>
      </c>
      <c r="AW70" s="6">
        <f>AX70/AS70</f>
        <v>0.7549013592740579</v>
      </c>
      <c r="AX70" s="1">
        <v>5.05</v>
      </c>
      <c r="AY70" s="1">
        <v>3.9</v>
      </c>
      <c r="AZ70" s="6">
        <v>47.1592</v>
      </c>
      <c r="BA70" s="6">
        <v>0.1868</v>
      </c>
      <c r="BB70" s="6">
        <v>30.897</v>
      </c>
      <c r="BC70" s="6">
        <v>1.3994</v>
      </c>
      <c r="BD70" s="6">
        <v>0.0429</v>
      </c>
      <c r="BE70" s="6">
        <v>0.7119</v>
      </c>
      <c r="BF70" s="6">
        <v>16.624</v>
      </c>
      <c r="BG70" s="6">
        <v>1.9291</v>
      </c>
      <c r="BH70" s="6">
        <v>0.0299</v>
      </c>
      <c r="BI70" s="1">
        <v>98.9803</v>
      </c>
      <c r="BJ70" s="26">
        <f t="shared" si="72"/>
        <v>47.645036436543435</v>
      </c>
      <c r="BK70" s="26">
        <f t="shared" si="72"/>
        <v>0.18872442294072658</v>
      </c>
      <c r="BL70" s="26">
        <f t="shared" si="72"/>
        <v>31.215302438970177</v>
      </c>
      <c r="BM70" s="26">
        <f t="shared" si="72"/>
        <v>1.413816688775443</v>
      </c>
      <c r="BN70" s="26">
        <f t="shared" si="72"/>
        <v>0.04334195794516687</v>
      </c>
      <c r="BO70" s="26">
        <f t="shared" si="72"/>
        <v>0.719234029397769</v>
      </c>
      <c r="BP70" s="26">
        <f t="shared" si="72"/>
        <v>16.79526127926466</v>
      </c>
      <c r="BQ70" s="26">
        <f t="shared" si="72"/>
        <v>1.9489736846625034</v>
      </c>
      <c r="BR70" s="26">
        <f t="shared" si="72"/>
        <v>0.0302080312951163</v>
      </c>
      <c r="BS70" s="29">
        <f>SUM(BJ70:BR70)</f>
        <v>99.99989896979501</v>
      </c>
      <c r="BT70" s="6">
        <v>41.2222</v>
      </c>
      <c r="BU70" s="6">
        <v>0.1057</v>
      </c>
      <c r="BV70" s="6">
        <v>1.2178</v>
      </c>
      <c r="BW70" s="6">
        <v>11.6338</v>
      </c>
      <c r="BX70" s="6">
        <v>0.2331</v>
      </c>
      <c r="BY70" s="6">
        <v>44.1236</v>
      </c>
      <c r="BZ70" s="6">
        <v>0.8216</v>
      </c>
      <c r="CA70" s="6">
        <v>0.1124</v>
      </c>
      <c r="CB70" s="6">
        <v>0.0334</v>
      </c>
      <c r="CC70" s="6">
        <v>99.5036</v>
      </c>
      <c r="CD70" s="33">
        <f>((BW70/71.85)/(BY70/40.31))*((AS70/40.31)/(AX70/71.85))</f>
        <v>0.3492693268862438</v>
      </c>
      <c r="CE70" s="27">
        <f>(100*BY70/40.31)/(BY70/40.31+BW70/71.85+BX70/70.94+BZ70/56.08)</f>
        <v>85.88781836510903</v>
      </c>
      <c r="CF70" s="6"/>
      <c r="CG70" s="6"/>
      <c r="CH70" s="6"/>
      <c r="CI70" s="6"/>
      <c r="CJ70" s="6"/>
      <c r="CK70" s="6"/>
      <c r="CL70" s="6"/>
      <c r="CM70" s="6"/>
    </row>
    <row r="71" spans="1:91" ht="12">
      <c r="A71" s="1">
        <v>76</v>
      </c>
      <c r="B71" s="1" t="s">
        <v>80</v>
      </c>
      <c r="C71" s="3">
        <v>283</v>
      </c>
      <c r="D71" s="21">
        <v>204.1</v>
      </c>
      <c r="E71" s="22">
        <v>1070</v>
      </c>
      <c r="F71" s="22">
        <v>1070</v>
      </c>
      <c r="G71" s="23">
        <v>1.5</v>
      </c>
      <c r="H71" s="5" t="s">
        <v>153</v>
      </c>
      <c r="J71" s="5">
        <v>3.96</v>
      </c>
      <c r="K71" s="6" t="s">
        <v>114</v>
      </c>
      <c r="L71" s="6">
        <v>3.96</v>
      </c>
      <c r="N71" s="5">
        <v>0.79</v>
      </c>
      <c r="O71" s="7">
        <v>-6.66</v>
      </c>
      <c r="P71" s="5" t="s">
        <v>147</v>
      </c>
      <c r="Q71" s="7">
        <v>0.55</v>
      </c>
      <c r="S71" s="8" t="str">
        <f>CONCATENATE(T71,", ",X71)</f>
        <v>Gl, Mag</v>
      </c>
      <c r="T71" s="1" t="s">
        <v>18</v>
      </c>
      <c r="X71" s="1" t="s">
        <v>186</v>
      </c>
      <c r="Y71" s="6">
        <f>(AS71/40.31)/(AS71/40.31+AX71/71.85)</f>
        <v>0.7114298725311402</v>
      </c>
      <c r="Z71" s="6">
        <f>ROUND((AT71/56.08)/(2*AU71/61.98),1)</f>
        <v>2.7</v>
      </c>
      <c r="AC71" s="1"/>
      <c r="AD71" s="6">
        <v>47.806075000000014</v>
      </c>
      <c r="AE71" s="6">
        <v>1.2659300000000002</v>
      </c>
      <c r="AF71" s="6">
        <v>17.09916</v>
      </c>
      <c r="AG71" s="6">
        <v>8.46545</v>
      </c>
      <c r="AH71" s="6">
        <v>0.160805</v>
      </c>
      <c r="AI71" s="6">
        <v>6.491425</v>
      </c>
      <c r="AJ71" s="6">
        <v>12.019305000000003</v>
      </c>
      <c r="AK71" s="6">
        <v>2.4604</v>
      </c>
      <c r="AL71" s="6">
        <v>0.20784499999999997</v>
      </c>
      <c r="AM71" s="6">
        <v>95.97639500000001</v>
      </c>
      <c r="AN71" s="6">
        <f t="shared" si="71"/>
        <v>49.81024240387442</v>
      </c>
      <c r="AO71" s="6">
        <f t="shared" si="71"/>
        <v>1.3190014065437654</v>
      </c>
      <c r="AP71" s="6">
        <f t="shared" si="71"/>
        <v>17.816005695983893</v>
      </c>
      <c r="AQ71" s="6">
        <f t="shared" si="71"/>
        <v>8.82034587775463</v>
      </c>
      <c r="AR71" s="6">
        <f t="shared" si="71"/>
        <v>0.16754640555107325</v>
      </c>
      <c r="AS71" s="6">
        <f t="shared" si="71"/>
        <v>6.763564103444392</v>
      </c>
      <c r="AT71" s="6">
        <f t="shared" si="71"/>
        <v>12.523188644457841</v>
      </c>
      <c r="AU71" s="6">
        <f t="shared" si="71"/>
        <v>2.563547005490256</v>
      </c>
      <c r="AV71" s="6">
        <f t="shared" si="71"/>
        <v>0.21655845689974076</v>
      </c>
      <c r="AW71" s="6">
        <f>AX71/AS71</f>
        <v>0.7229915951428232</v>
      </c>
      <c r="AX71" s="1">
        <v>4.89</v>
      </c>
      <c r="AY71" s="1">
        <v>4.37</v>
      </c>
      <c r="CF71" s="6"/>
      <c r="CG71" s="6"/>
      <c r="CH71" s="6"/>
      <c r="CI71" s="6"/>
      <c r="CJ71" s="6"/>
      <c r="CK71" s="6"/>
      <c r="CL71" s="6"/>
      <c r="CM71" s="6"/>
    </row>
    <row r="72" spans="1:91" ht="12">
      <c r="A72" s="1">
        <v>77</v>
      </c>
      <c r="B72" s="1" t="s">
        <v>89</v>
      </c>
      <c r="C72" s="3">
        <v>284</v>
      </c>
      <c r="D72" s="21">
        <v>204.1</v>
      </c>
      <c r="E72" s="22">
        <v>1070</v>
      </c>
      <c r="F72" s="22">
        <v>1070</v>
      </c>
      <c r="G72" s="23">
        <v>1.5</v>
      </c>
      <c r="H72" s="5" t="s">
        <v>154</v>
      </c>
      <c r="J72" s="5">
        <v>4.01</v>
      </c>
      <c r="K72" s="6" t="s">
        <v>114</v>
      </c>
      <c r="L72" s="6">
        <v>4.01</v>
      </c>
      <c r="N72" s="5">
        <v>0.8</v>
      </c>
      <c r="O72" s="7">
        <v>-6.65</v>
      </c>
      <c r="P72" s="5" t="s">
        <v>147</v>
      </c>
      <c r="Q72" s="7">
        <v>0.55</v>
      </c>
      <c r="S72" s="8" t="str">
        <f>CONCATENATE(T72,", ",X72)</f>
        <v>Gl, Mag</v>
      </c>
      <c r="T72" s="1" t="s">
        <v>18</v>
      </c>
      <c r="X72" s="1" t="s">
        <v>186</v>
      </c>
      <c r="Y72" s="6">
        <f>(AS72/40.31)/(AS72/40.31+AX72/71.85)</f>
        <v>0.7172190893144726</v>
      </c>
      <c r="Z72" s="6">
        <f>ROUND((AT72/56.08)/(2*AU72/61.98),1)</f>
        <v>2.7</v>
      </c>
      <c r="AC72" s="1"/>
      <c r="AD72" s="6">
        <v>47.307755</v>
      </c>
      <c r="AE72" s="6">
        <v>1.2371050000000001</v>
      </c>
      <c r="AF72" s="6">
        <v>16.912815000000002</v>
      </c>
      <c r="AG72" s="6">
        <v>8.168800000000001</v>
      </c>
      <c r="AH72" s="6">
        <v>0.13340000000000002</v>
      </c>
      <c r="AI72" s="6">
        <v>6.418004999999999</v>
      </c>
      <c r="AJ72" s="6">
        <v>11.932310000000003</v>
      </c>
      <c r="AK72" s="6">
        <v>2.428175</v>
      </c>
      <c r="AL72" s="6">
        <v>0.21733000000000002</v>
      </c>
      <c r="AM72" s="6">
        <v>94.75569499999999</v>
      </c>
      <c r="AN72" s="6">
        <f t="shared" si="71"/>
        <v>49.926028192817334</v>
      </c>
      <c r="AO72" s="6">
        <f t="shared" si="71"/>
        <v>1.3055732428536355</v>
      </c>
      <c r="AP72" s="6">
        <f t="shared" si="71"/>
        <v>17.848863859845054</v>
      </c>
      <c r="AQ72" s="6">
        <f t="shared" si="71"/>
        <v>8.620906637854329</v>
      </c>
      <c r="AR72" s="6">
        <f t="shared" si="71"/>
        <v>0.14078309488416504</v>
      </c>
      <c r="AS72" s="6">
        <f t="shared" si="71"/>
        <v>6.773212945142769</v>
      </c>
      <c r="AT72" s="6">
        <f t="shared" si="71"/>
        <v>12.592710126816128</v>
      </c>
      <c r="AU72" s="6">
        <f t="shared" si="71"/>
        <v>2.5625636538257677</v>
      </c>
      <c r="AV72" s="6">
        <f t="shared" si="71"/>
        <v>0.2293582459608365</v>
      </c>
      <c r="AW72" s="6">
        <f>AX72/AS72</f>
        <v>0.7027683964097877</v>
      </c>
      <c r="AX72" s="1">
        <v>4.76</v>
      </c>
      <c r="AY72" s="1">
        <v>4.3</v>
      </c>
      <c r="CF72" s="6"/>
      <c r="CG72" s="6"/>
      <c r="CH72" s="6"/>
      <c r="CI72" s="6"/>
      <c r="CJ72" s="6"/>
      <c r="CK72" s="6"/>
      <c r="CL72" s="6"/>
      <c r="CM72" s="6"/>
    </row>
    <row r="73" spans="16:91" ht="12">
      <c r="P73" s="5"/>
      <c r="CF73" s="6"/>
      <c r="CG73" s="6"/>
      <c r="CH73" s="6"/>
      <c r="CI73" s="6"/>
      <c r="CJ73" s="6"/>
      <c r="CK73" s="6"/>
      <c r="CL73" s="6"/>
      <c r="CM73" s="6"/>
    </row>
    <row r="74" spans="11:91" ht="12">
      <c r="K74" s="5"/>
      <c r="P74" s="5"/>
      <c r="Y74" s="6"/>
      <c r="Z74" s="6"/>
      <c r="AC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CF74" s="6"/>
      <c r="CG74" s="6"/>
      <c r="CH74" s="6"/>
      <c r="CI74" s="6"/>
      <c r="CJ74" s="6"/>
      <c r="CK74" s="6"/>
      <c r="CL74" s="6"/>
      <c r="CM74" s="6"/>
    </row>
    <row r="75" spans="2:91" ht="12">
      <c r="B75" s="41" t="s">
        <v>199</v>
      </c>
      <c r="K75" s="5"/>
      <c r="P75" s="5"/>
      <c r="Y75" s="6"/>
      <c r="Z75" s="6"/>
      <c r="AC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CF75" s="6"/>
      <c r="CG75" s="6"/>
      <c r="CH75" s="6"/>
      <c r="CI75" s="6"/>
      <c r="CJ75" s="6"/>
      <c r="CK75" s="6"/>
      <c r="CL75" s="6"/>
      <c r="CM75" s="6"/>
    </row>
    <row r="76" spans="2:91" ht="12">
      <c r="B76" s="42" t="s">
        <v>157</v>
      </c>
      <c r="K76" s="5"/>
      <c r="P76" s="5"/>
      <c r="Y76" s="6"/>
      <c r="Z76" s="6"/>
      <c r="AC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CF76" s="6"/>
      <c r="CG76" s="6"/>
      <c r="CH76" s="6"/>
      <c r="CI76" s="6"/>
      <c r="CJ76" s="6"/>
      <c r="CK76" s="6"/>
      <c r="CL76" s="6"/>
      <c r="CM76" s="6"/>
    </row>
    <row r="77" spans="2:92" ht="12">
      <c r="B77" s="43" t="s">
        <v>200</v>
      </c>
      <c r="K77" s="5"/>
      <c r="P77" s="5"/>
      <c r="T77" s="6"/>
      <c r="U77" s="6"/>
      <c r="X77" s="6"/>
      <c r="Y77" s="6"/>
      <c r="Z77" s="6"/>
      <c r="AC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CF77" s="6"/>
      <c r="CG77" s="6"/>
      <c r="CH77" s="6"/>
      <c r="CI77" s="6"/>
      <c r="CJ77" s="6"/>
      <c r="CK77" s="6"/>
      <c r="CL77" s="6"/>
      <c r="CM77" s="6"/>
      <c r="CN77" s="6"/>
    </row>
    <row r="78" spans="2:92" ht="12">
      <c r="B78" s="43" t="s">
        <v>201</v>
      </c>
      <c r="K78" s="5"/>
      <c r="P78" s="5"/>
      <c r="T78" s="6"/>
      <c r="U78" s="6"/>
      <c r="X78" s="6"/>
      <c r="Y78" s="6"/>
      <c r="Z78" s="6"/>
      <c r="AC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CF78" s="6"/>
      <c r="CG78" s="6"/>
      <c r="CH78" s="6"/>
      <c r="CI78" s="6"/>
      <c r="CJ78" s="6"/>
      <c r="CK78" s="6"/>
      <c r="CL78" s="6"/>
      <c r="CM78" s="6"/>
      <c r="CN78" s="6"/>
    </row>
    <row r="79" spans="2:97" ht="12">
      <c r="B79" s="43" t="s">
        <v>202</v>
      </c>
      <c r="K79" s="5"/>
      <c r="P79" s="5"/>
      <c r="T79" s="6"/>
      <c r="U79" s="6"/>
      <c r="X79" s="6"/>
      <c r="Y79" s="6"/>
      <c r="Z79" s="6"/>
      <c r="AA79" s="26"/>
      <c r="AB79" s="32"/>
      <c r="AC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9"/>
      <c r="CF79" s="6"/>
      <c r="CG79" s="6"/>
      <c r="CH79" s="6"/>
      <c r="CI79" s="6"/>
      <c r="CJ79" s="6"/>
      <c r="CK79" s="6"/>
      <c r="CL79" s="6"/>
      <c r="CM79" s="6"/>
      <c r="CN79" s="6"/>
      <c r="CO79" s="31"/>
      <c r="CP79" s="32"/>
      <c r="CQ79" s="33"/>
      <c r="CR79" s="33"/>
      <c r="CS79" s="33"/>
    </row>
    <row r="80" spans="2:97" ht="12">
      <c r="B80" s="43" t="s">
        <v>211</v>
      </c>
      <c r="K80" s="5"/>
      <c r="P80" s="5"/>
      <c r="T80" s="6"/>
      <c r="U80" s="6"/>
      <c r="X80" s="6"/>
      <c r="Y80" s="6"/>
      <c r="Z80" s="6"/>
      <c r="AA80" s="26"/>
      <c r="AB80" s="32"/>
      <c r="AC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9"/>
      <c r="CF80" s="6"/>
      <c r="CG80" s="6"/>
      <c r="CH80" s="6"/>
      <c r="CI80" s="6"/>
      <c r="CJ80" s="6"/>
      <c r="CK80" s="6"/>
      <c r="CL80" s="6"/>
      <c r="CM80" s="6"/>
      <c r="CN80" s="6"/>
      <c r="CO80" s="31"/>
      <c r="CP80" s="32"/>
      <c r="CQ80" s="33"/>
      <c r="CR80" s="33"/>
      <c r="CS80" s="33"/>
    </row>
    <row r="81" spans="2:97" ht="12">
      <c r="B81" s="43" t="s">
        <v>203</v>
      </c>
      <c r="K81" s="5"/>
      <c r="P81" s="5"/>
      <c r="T81" s="6"/>
      <c r="U81" s="6"/>
      <c r="X81" s="6"/>
      <c r="Y81" s="6"/>
      <c r="Z81" s="6"/>
      <c r="AA81" s="26"/>
      <c r="AB81" s="32"/>
      <c r="AC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9"/>
      <c r="CF81" s="6"/>
      <c r="CG81" s="6"/>
      <c r="CH81" s="6"/>
      <c r="CI81" s="6"/>
      <c r="CJ81" s="6"/>
      <c r="CK81" s="6"/>
      <c r="CL81" s="6"/>
      <c r="CM81" s="6"/>
      <c r="CN81" s="6"/>
      <c r="CO81" s="31"/>
      <c r="CP81" s="32"/>
      <c r="CQ81" s="33"/>
      <c r="CR81" s="33"/>
      <c r="CS81" s="33"/>
    </row>
    <row r="82" spans="2:97" ht="12">
      <c r="B82" s="43" t="s">
        <v>204</v>
      </c>
      <c r="K82" s="5"/>
      <c r="P82" s="5"/>
      <c r="T82" s="6"/>
      <c r="U82" s="6"/>
      <c r="X82" s="6"/>
      <c r="Y82" s="6"/>
      <c r="Z82" s="6"/>
      <c r="AC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CF82" s="6"/>
      <c r="CG82" s="6"/>
      <c r="CH82" s="6"/>
      <c r="CI82" s="6"/>
      <c r="CJ82" s="6"/>
      <c r="CK82" s="6"/>
      <c r="CL82" s="6"/>
      <c r="CM82" s="6"/>
      <c r="CN82" s="6"/>
      <c r="CO82" s="31"/>
      <c r="CP82" s="32"/>
      <c r="CQ82" s="33"/>
      <c r="CR82" s="33"/>
      <c r="CS82" s="33"/>
    </row>
    <row r="83" spans="2:92" ht="12">
      <c r="B83" s="42" t="s">
        <v>156</v>
      </c>
      <c r="K83" s="5"/>
      <c r="P83" s="5"/>
      <c r="T83" s="6"/>
      <c r="U83" s="6"/>
      <c r="X83" s="6"/>
      <c r="Y83" s="6"/>
      <c r="Z83" s="6"/>
      <c r="AC83" s="6"/>
      <c r="AN83" s="6"/>
      <c r="AO83" s="6"/>
      <c r="AP83" s="6"/>
      <c r="AQ83" s="6"/>
      <c r="AR83" s="6"/>
      <c r="AS83" s="6"/>
      <c r="AT83" s="6" t="s">
        <v>155</v>
      </c>
      <c r="AU83" s="6"/>
      <c r="AV83" s="6"/>
      <c r="AW83" s="6"/>
      <c r="AX83" s="6"/>
      <c r="CF83" s="6"/>
      <c r="CG83" s="6"/>
      <c r="CH83" s="6"/>
      <c r="CI83" s="6"/>
      <c r="CJ83" s="6"/>
      <c r="CK83" s="6"/>
      <c r="CL83" s="6"/>
      <c r="CM83" s="6"/>
      <c r="CN83" s="6"/>
    </row>
    <row r="84" spans="2:29" ht="12">
      <c r="B84" s="42" t="s">
        <v>205</v>
      </c>
      <c r="K84" s="5"/>
      <c r="P84" s="5"/>
      <c r="T84" s="6"/>
      <c r="U84" s="6"/>
      <c r="X84" s="6"/>
      <c r="AC84" s="6"/>
    </row>
    <row r="85" spans="2:91" ht="12">
      <c r="B85" s="42" t="s">
        <v>214</v>
      </c>
      <c r="K85" s="5"/>
      <c r="P85" s="5"/>
      <c r="T85" s="6"/>
      <c r="U85" s="6"/>
      <c r="X85" s="6"/>
      <c r="Y85" s="6"/>
      <c r="Z85" s="6"/>
      <c r="AC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CF85" s="6"/>
      <c r="CG85" s="6"/>
      <c r="CH85" s="6"/>
      <c r="CI85" s="6"/>
      <c r="CJ85" s="6"/>
      <c r="CK85" s="6"/>
      <c r="CL85" s="6"/>
      <c r="CM85" s="6"/>
    </row>
    <row r="86" spans="2:91" ht="12">
      <c r="B86" s="25" t="s">
        <v>206</v>
      </c>
      <c r="K86" s="5"/>
      <c r="P86" s="5"/>
      <c r="T86" s="6"/>
      <c r="U86" s="6"/>
      <c r="X86" s="6"/>
      <c r="AC86" s="6"/>
      <c r="CF86" s="6"/>
      <c r="CG86" s="6"/>
      <c r="CH86" s="6"/>
      <c r="CI86" s="6"/>
      <c r="CJ86" s="6"/>
      <c r="CK86" s="6"/>
      <c r="CL86" s="6"/>
      <c r="CM86" s="6"/>
    </row>
    <row r="87" spans="2:91" ht="12">
      <c r="B87" s="44" t="s">
        <v>207</v>
      </c>
      <c r="P87" s="5"/>
      <c r="CF87" s="6"/>
      <c r="CG87" s="6"/>
      <c r="CH87" s="6"/>
      <c r="CI87" s="6"/>
      <c r="CJ87" s="6"/>
      <c r="CK87" s="6"/>
      <c r="CL87" s="6"/>
      <c r="CM87" s="6"/>
    </row>
    <row r="88" spans="16:91" ht="12">
      <c r="P88" s="5"/>
      <c r="CF88" s="6"/>
      <c r="CG88" s="6"/>
      <c r="CH88" s="6"/>
      <c r="CI88" s="6"/>
      <c r="CJ88" s="6"/>
      <c r="CK88" s="6"/>
      <c r="CL88" s="6"/>
      <c r="CM88" s="6"/>
    </row>
    <row r="89" spans="16:91" ht="12">
      <c r="P89" s="5"/>
      <c r="CF89" s="6"/>
      <c r="CG89" s="6"/>
      <c r="CH89" s="6"/>
      <c r="CI89" s="6"/>
      <c r="CJ89" s="6"/>
      <c r="CK89" s="6"/>
      <c r="CL89" s="6"/>
      <c r="CM89" s="6"/>
    </row>
    <row r="90" spans="16:91" ht="12">
      <c r="P90" s="5"/>
      <c r="Y90" s="6"/>
      <c r="Z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CF90" s="6"/>
      <c r="CG90" s="6"/>
      <c r="CH90" s="6"/>
      <c r="CI90" s="6"/>
      <c r="CJ90" s="6"/>
      <c r="CK90" s="6"/>
      <c r="CL90" s="6"/>
      <c r="CM90" s="6"/>
    </row>
    <row r="91" spans="16:91" ht="12">
      <c r="P91" s="5"/>
      <c r="Y91" s="6"/>
      <c r="Z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CF91" s="6"/>
      <c r="CG91" s="6"/>
      <c r="CH91" s="6"/>
      <c r="CI91" s="6"/>
      <c r="CJ91" s="6"/>
      <c r="CK91" s="6"/>
      <c r="CL91" s="6"/>
      <c r="CM91" s="6"/>
    </row>
    <row r="92" spans="16:91" ht="12">
      <c r="P92" s="5"/>
      <c r="Y92" s="6"/>
      <c r="Z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CF92" s="6"/>
      <c r="CG92" s="6"/>
      <c r="CH92" s="6"/>
      <c r="CI92" s="6"/>
      <c r="CJ92" s="6"/>
      <c r="CK92" s="6"/>
      <c r="CL92" s="6"/>
      <c r="CM92" s="6"/>
    </row>
    <row r="93" spans="25:91" ht="12">
      <c r="Y93" s="6"/>
      <c r="Z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CF93" s="6"/>
      <c r="CG93" s="6"/>
      <c r="CH93" s="6"/>
      <c r="CI93" s="6"/>
      <c r="CJ93" s="6"/>
      <c r="CK93" s="6"/>
      <c r="CL93" s="6"/>
      <c r="CM93" s="6"/>
    </row>
    <row r="94" spans="25:91" ht="12">
      <c r="Y94" s="6"/>
      <c r="Z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CF94" s="6"/>
      <c r="CG94" s="6"/>
      <c r="CH94" s="6"/>
      <c r="CI94" s="6"/>
      <c r="CJ94" s="6"/>
      <c r="CK94" s="6"/>
      <c r="CL94" s="6"/>
      <c r="CM94" s="6"/>
    </row>
    <row r="95" spans="25:91" ht="12">
      <c r="Y95" s="6"/>
      <c r="Z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CF95" s="6"/>
      <c r="CG95" s="6"/>
      <c r="CH95" s="6"/>
      <c r="CI95" s="6"/>
      <c r="CJ95" s="6"/>
      <c r="CK95" s="6"/>
      <c r="CL95" s="6"/>
      <c r="CM95" s="6"/>
    </row>
    <row r="96" spans="21:97" ht="12">
      <c r="U96" s="6"/>
      <c r="V96" s="6"/>
      <c r="Y96" s="6"/>
      <c r="Z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CF96" s="39"/>
      <c r="CG96" s="39"/>
      <c r="CH96" s="39"/>
      <c r="CI96" s="39"/>
      <c r="CJ96" s="39"/>
      <c r="CK96" s="39"/>
      <c r="CL96" s="39"/>
      <c r="CM96" s="39"/>
      <c r="CN96" s="39"/>
      <c r="CO96" s="31"/>
      <c r="CP96" s="32"/>
      <c r="CQ96" s="33"/>
      <c r="CR96" s="33"/>
      <c r="CS96" s="33"/>
    </row>
    <row r="97" spans="21:91" ht="12">
      <c r="U97" s="6"/>
      <c r="V97" s="6"/>
      <c r="W97" s="6"/>
      <c r="Y97" s="6"/>
      <c r="Z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CF97" s="6"/>
      <c r="CG97" s="6"/>
      <c r="CH97" s="6"/>
      <c r="CI97" s="6"/>
      <c r="CJ97" s="6"/>
      <c r="CK97" s="6"/>
      <c r="CL97" s="6"/>
      <c r="CM97" s="6"/>
    </row>
    <row r="98" spans="25:91" ht="12">
      <c r="Y98" s="6"/>
      <c r="Z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CF98" s="6"/>
      <c r="CG98" s="6"/>
      <c r="CH98" s="6"/>
      <c r="CI98" s="6"/>
      <c r="CJ98" s="6"/>
      <c r="CK98" s="6"/>
      <c r="CL98" s="6"/>
      <c r="CM98" s="6"/>
    </row>
    <row r="99" spans="25:97" ht="12">
      <c r="Y99" s="6"/>
      <c r="Z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CF99" s="6"/>
      <c r="CG99" s="6"/>
      <c r="CH99" s="6"/>
      <c r="CI99" s="6"/>
      <c r="CJ99" s="6"/>
      <c r="CK99" s="6"/>
      <c r="CL99" s="6"/>
      <c r="CM99" s="6"/>
      <c r="CO99" s="31"/>
      <c r="CP99" s="32"/>
      <c r="CQ99" s="33"/>
      <c r="CR99" s="33"/>
      <c r="CS99" s="33"/>
    </row>
    <row r="100" spans="25:97" ht="12">
      <c r="Y100" s="6"/>
      <c r="Z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CF100" s="6"/>
      <c r="CG100" s="6"/>
      <c r="CH100" s="6"/>
      <c r="CI100" s="6"/>
      <c r="CJ100" s="6"/>
      <c r="CK100" s="6"/>
      <c r="CL100" s="6"/>
      <c r="CM100" s="6"/>
      <c r="CO100" s="31"/>
      <c r="CP100" s="32"/>
      <c r="CQ100" s="33"/>
      <c r="CR100" s="33"/>
      <c r="CS100" s="33"/>
    </row>
    <row r="101" spans="25:91" ht="12">
      <c r="Y101" s="6"/>
      <c r="Z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CF101" s="6"/>
      <c r="CG101" s="6"/>
      <c r="CH101" s="6"/>
      <c r="CI101" s="6"/>
      <c r="CJ101" s="6"/>
      <c r="CK101" s="6"/>
      <c r="CL101" s="6"/>
      <c r="CM101" s="6"/>
    </row>
    <row r="102" spans="25:91" ht="12">
      <c r="Y102" s="6"/>
      <c r="Z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CF102" s="6"/>
      <c r="CG102" s="6"/>
      <c r="CH102" s="6"/>
      <c r="CI102" s="6"/>
      <c r="CJ102" s="6"/>
      <c r="CK102" s="6"/>
      <c r="CL102" s="6"/>
      <c r="CM102" s="6"/>
    </row>
    <row r="103" spans="10:97" ht="12">
      <c r="J103" s="34"/>
      <c r="K103" s="40"/>
      <c r="M103" s="40"/>
      <c r="Y103" s="6"/>
      <c r="Z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CF103" s="6"/>
      <c r="CG103" s="6"/>
      <c r="CH103" s="6"/>
      <c r="CI103" s="6"/>
      <c r="CJ103" s="6"/>
      <c r="CK103" s="6"/>
      <c r="CL103" s="6"/>
      <c r="CM103" s="6"/>
      <c r="CO103" s="31"/>
      <c r="CP103" s="32"/>
      <c r="CQ103" s="33"/>
      <c r="CR103" s="33"/>
      <c r="CS103" s="33"/>
    </row>
    <row r="104" spans="10:97" ht="12">
      <c r="J104" s="34"/>
      <c r="K104" s="40"/>
      <c r="M104" s="40"/>
      <c r="Y104" s="6"/>
      <c r="Z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CF104" s="6"/>
      <c r="CG104" s="6"/>
      <c r="CH104" s="6"/>
      <c r="CI104" s="6"/>
      <c r="CJ104" s="6"/>
      <c r="CK104" s="6"/>
      <c r="CL104" s="6"/>
      <c r="CM104" s="6"/>
      <c r="CO104" s="31"/>
      <c r="CP104" s="32"/>
      <c r="CQ104" s="33"/>
      <c r="CR104" s="33"/>
      <c r="CS104" s="33"/>
    </row>
    <row r="105" spans="10:97" ht="12">
      <c r="J105" s="34"/>
      <c r="K105" s="40"/>
      <c r="M105" s="40"/>
      <c r="Y105" s="6"/>
      <c r="Z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CF105" s="6"/>
      <c r="CG105" s="6"/>
      <c r="CH105" s="6"/>
      <c r="CI105" s="6"/>
      <c r="CJ105" s="6"/>
      <c r="CK105" s="6"/>
      <c r="CL105" s="6"/>
      <c r="CM105" s="6"/>
      <c r="CO105" s="31"/>
      <c r="CP105" s="32"/>
      <c r="CQ105" s="33"/>
      <c r="CR105" s="33"/>
      <c r="CS105" s="33"/>
    </row>
    <row r="106" spans="12:91" ht="12">
      <c r="L106" s="40"/>
      <c r="Y106" s="6"/>
      <c r="Z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CF106" s="6"/>
      <c r="CG106" s="6"/>
      <c r="CH106" s="6"/>
      <c r="CI106" s="6"/>
      <c r="CJ106" s="6"/>
      <c r="CK106" s="6"/>
      <c r="CL106" s="6"/>
      <c r="CM106" s="6"/>
    </row>
    <row r="107" spans="12:91" ht="12">
      <c r="L107" s="40"/>
      <c r="Y107" s="6"/>
      <c r="Z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CF107" s="6"/>
      <c r="CG107" s="6"/>
      <c r="CH107" s="6"/>
      <c r="CI107" s="6"/>
      <c r="CJ107" s="6"/>
      <c r="CK107" s="6"/>
      <c r="CL107" s="6"/>
      <c r="CM107" s="6"/>
    </row>
    <row r="108" spans="25:97" ht="12">
      <c r="Y108" s="6"/>
      <c r="Z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CF108" s="6"/>
      <c r="CG108" s="6"/>
      <c r="CH108" s="6"/>
      <c r="CI108" s="6"/>
      <c r="CJ108" s="6"/>
      <c r="CK108" s="6"/>
      <c r="CL108" s="6"/>
      <c r="CM108" s="6"/>
      <c r="CO108" s="31"/>
      <c r="CP108" s="32"/>
      <c r="CQ108" s="33"/>
      <c r="CR108" s="33"/>
      <c r="CS108" s="33"/>
    </row>
    <row r="109" spans="25:97" ht="12">
      <c r="Y109" s="6"/>
      <c r="Z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CF109" s="6"/>
      <c r="CG109" s="6"/>
      <c r="CH109" s="6"/>
      <c r="CI109" s="6"/>
      <c r="CJ109" s="6"/>
      <c r="CK109" s="6"/>
      <c r="CL109" s="6"/>
      <c r="CM109" s="6"/>
      <c r="CO109" s="31"/>
      <c r="CP109" s="32"/>
      <c r="CQ109" s="33"/>
      <c r="CR109" s="33"/>
      <c r="CS109" s="33"/>
    </row>
    <row r="110" spans="25:97" ht="12">
      <c r="Y110" s="6"/>
      <c r="Z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CF110" s="6"/>
      <c r="CG110" s="6"/>
      <c r="CH110" s="6"/>
      <c r="CI110" s="6"/>
      <c r="CJ110" s="6"/>
      <c r="CK110" s="6"/>
      <c r="CL110" s="6"/>
      <c r="CM110" s="6"/>
      <c r="CO110" s="31"/>
      <c r="CP110" s="32"/>
      <c r="CQ110" s="33"/>
      <c r="CR110" s="33"/>
      <c r="CS110" s="33"/>
    </row>
    <row r="111" spans="25:91" ht="12">
      <c r="Y111" s="6"/>
      <c r="Z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CF111" s="6"/>
      <c r="CG111" s="6"/>
      <c r="CH111" s="6"/>
      <c r="CI111" s="6"/>
      <c r="CJ111" s="6"/>
      <c r="CK111" s="6"/>
      <c r="CL111" s="6"/>
      <c r="CM111" s="6"/>
    </row>
    <row r="112" spans="25:91" ht="12">
      <c r="Y112" s="6"/>
      <c r="Z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CF112" s="6"/>
      <c r="CG112" s="6"/>
      <c r="CH112" s="6"/>
      <c r="CI112" s="6"/>
      <c r="CJ112" s="6"/>
      <c r="CK112" s="6"/>
      <c r="CL112" s="6"/>
      <c r="CM112" s="6"/>
    </row>
    <row r="113" spans="25:91" ht="12">
      <c r="Y113" s="6"/>
      <c r="Z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CF113" s="6"/>
      <c r="CG113" s="6"/>
      <c r="CH113" s="6"/>
      <c r="CI113" s="6"/>
      <c r="CJ113" s="6"/>
      <c r="CK113" s="6"/>
      <c r="CL113" s="6"/>
      <c r="CM113" s="6"/>
    </row>
    <row r="114" spans="25:97" ht="12">
      <c r="Y114" s="6"/>
      <c r="Z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CF114" s="6"/>
      <c r="CG114" s="6"/>
      <c r="CH114" s="6"/>
      <c r="CI114" s="6"/>
      <c r="CJ114" s="6"/>
      <c r="CK114" s="6"/>
      <c r="CL114" s="6"/>
      <c r="CM114" s="6"/>
      <c r="CO114" s="31"/>
      <c r="CP114" s="32"/>
      <c r="CQ114" s="33"/>
      <c r="CR114" s="33"/>
      <c r="CS114" s="33"/>
    </row>
    <row r="115" spans="25:97" ht="12">
      <c r="Y115" s="6"/>
      <c r="Z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CF115" s="6"/>
      <c r="CG115" s="6"/>
      <c r="CH115" s="6"/>
      <c r="CI115" s="6"/>
      <c r="CJ115" s="6"/>
      <c r="CK115" s="6"/>
      <c r="CL115" s="6"/>
      <c r="CM115" s="6"/>
      <c r="CO115" s="31"/>
      <c r="CP115" s="32"/>
      <c r="CQ115" s="33"/>
      <c r="CR115" s="33"/>
      <c r="CS115" s="33"/>
    </row>
    <row r="116" spans="25:97" ht="12">
      <c r="Y116" s="6"/>
      <c r="Z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CF116" s="6"/>
      <c r="CG116" s="6"/>
      <c r="CH116" s="6"/>
      <c r="CI116" s="6"/>
      <c r="CJ116" s="6"/>
      <c r="CK116" s="6"/>
      <c r="CL116" s="6"/>
      <c r="CM116" s="6"/>
      <c r="CO116" s="31"/>
      <c r="CP116" s="32"/>
      <c r="CQ116" s="33"/>
      <c r="CR116" s="33"/>
      <c r="CS116" s="33"/>
    </row>
    <row r="117" spans="25:91" ht="12">
      <c r="Y117" s="6"/>
      <c r="Z117" s="6"/>
      <c r="AW117" s="6"/>
      <c r="AX117" s="6"/>
      <c r="CF117" s="6"/>
      <c r="CG117" s="6"/>
      <c r="CH117" s="6"/>
      <c r="CI117" s="6"/>
      <c r="CJ117" s="6"/>
      <c r="CK117" s="6"/>
      <c r="CL117" s="6"/>
      <c r="CM117" s="6"/>
    </row>
    <row r="118" spans="25:91" ht="12">
      <c r="Y118" s="6"/>
      <c r="Z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CF118" s="6"/>
      <c r="CG118" s="6"/>
      <c r="CH118" s="6"/>
      <c r="CI118" s="6"/>
      <c r="CJ118" s="6"/>
      <c r="CK118" s="6"/>
      <c r="CL118" s="6"/>
      <c r="CM118" s="6"/>
    </row>
    <row r="119" spans="25:91" ht="12">
      <c r="Y119" s="6"/>
      <c r="Z119" s="6"/>
      <c r="AW119" s="6"/>
      <c r="AX119" s="6"/>
      <c r="CF119" s="6"/>
      <c r="CG119" s="6"/>
      <c r="CH119" s="6"/>
      <c r="CI119" s="6"/>
      <c r="CJ119" s="6"/>
      <c r="CK119" s="6"/>
      <c r="CL119" s="6"/>
      <c r="CM119" s="6"/>
    </row>
    <row r="120" spans="25:97" ht="12">
      <c r="Y120" s="6"/>
      <c r="Z120" s="6"/>
      <c r="AA120" s="26"/>
      <c r="AB120" s="32"/>
      <c r="AC120" s="28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9"/>
      <c r="CF120" s="6"/>
      <c r="CG120" s="6"/>
      <c r="CH120" s="6"/>
      <c r="CI120" s="6"/>
      <c r="CJ120" s="6"/>
      <c r="CK120" s="6"/>
      <c r="CL120" s="6"/>
      <c r="CM120" s="6"/>
      <c r="CO120" s="31"/>
      <c r="CP120" s="32"/>
      <c r="CQ120" s="33"/>
      <c r="CR120" s="33"/>
      <c r="CS120" s="33"/>
    </row>
    <row r="121" spans="25:50" ht="12">
      <c r="Y121" s="6"/>
      <c r="Z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4" spans="40:48" ht="12">
      <c r="AN124" s="6"/>
      <c r="AO124" s="6"/>
      <c r="AP124" s="6"/>
      <c r="AQ124" s="6"/>
      <c r="AR124" s="6"/>
      <c r="AS124" s="6"/>
      <c r="AT124" s="6"/>
      <c r="AU124" s="6"/>
      <c r="AV124" s="6"/>
    </row>
    <row r="201" spans="25:50" ht="12">
      <c r="Y201" s="6"/>
      <c r="Z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</sheetData>
  <sheetProtection/>
  <autoFilter ref="A2:EW72"/>
  <conditionalFormatting sqref="CD65 CD62 CD26 CD34:CD35">
    <cfRule type="cellIs" priority="1" dxfId="0" operator="greaterThan" stopIfTrue="1">
      <formula>0.4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almeev</dc:creator>
  <cp:keywords/>
  <dc:description/>
  <cp:lastModifiedBy>Rachel Russell</cp:lastModifiedBy>
  <cp:lastPrinted>2012-06-06T13:14:09Z</cp:lastPrinted>
  <dcterms:created xsi:type="dcterms:W3CDTF">2012-01-11T09:42:58Z</dcterms:created>
  <dcterms:modified xsi:type="dcterms:W3CDTF">2012-06-06T13:14:14Z</dcterms:modified>
  <cp:category/>
  <cp:version/>
  <cp:contentType/>
  <cp:contentStatus/>
</cp:coreProperties>
</file>