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1080" yWindow="0" windowWidth="30000" windowHeight="202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31" i="1" l="1"/>
  <c r="N132" i="1"/>
  <c r="N131" i="1"/>
  <c r="N130" i="1"/>
  <c r="R28" i="1"/>
  <c r="R60" i="1"/>
  <c r="R59" i="1"/>
  <c r="K130" i="1"/>
  <c r="R72" i="1"/>
  <c r="R75" i="1"/>
  <c r="R62" i="1"/>
  <c r="R51" i="1"/>
  <c r="R36" i="1"/>
  <c r="R24" i="1"/>
  <c r="R23" i="1"/>
  <c r="R21" i="1"/>
  <c r="R19" i="1"/>
  <c r="R18" i="1"/>
  <c r="R16" i="1"/>
  <c r="R13" i="1"/>
  <c r="R11" i="1"/>
  <c r="R8" i="1"/>
  <c r="R7" i="1"/>
  <c r="R5" i="1"/>
</calcChain>
</file>

<file path=xl/sharedStrings.xml><?xml version="1.0" encoding="utf-8"?>
<sst xmlns="http://schemas.openxmlformats.org/spreadsheetml/2006/main" count="495" uniqueCount="200">
  <si>
    <t>Date</t>
  </si>
  <si>
    <t>Time</t>
  </si>
  <si>
    <t>Unit</t>
  </si>
  <si>
    <t>Sample Name</t>
  </si>
  <si>
    <t>Mineral</t>
  </si>
  <si>
    <t>wt. (mg)</t>
  </si>
  <si>
    <t>umol</t>
  </si>
  <si>
    <t>Yield (umol/mg)</t>
  </si>
  <si>
    <t>d 13C/12C</t>
  </si>
  <si>
    <t>Std Dev</t>
  </si>
  <si>
    <t>d18O measured</t>
  </si>
  <si>
    <t>2015/05/11</t>
  </si>
  <si>
    <t>17:01:13</t>
  </si>
  <si>
    <t>Pitchstone Plateau</t>
  </si>
  <si>
    <t>YL02-1</t>
  </si>
  <si>
    <t>2015/02/10</t>
  </si>
  <si>
    <t>11:34:05</t>
  </si>
  <si>
    <t>cpx-1</t>
  </si>
  <si>
    <t>17:30:33</t>
  </si>
  <si>
    <t>17:15:55</t>
  </si>
  <si>
    <t>11:16:36</t>
  </si>
  <si>
    <t>qz-1</t>
  </si>
  <si>
    <t>14:27:45</t>
  </si>
  <si>
    <t>Hayden Valley</t>
  </si>
  <si>
    <t>08YS-6</t>
  </si>
  <si>
    <t>14:42:41</t>
  </si>
  <si>
    <t>cpx-2</t>
  </si>
  <si>
    <t>13:56:51</t>
  </si>
  <si>
    <t>14:09:52</t>
  </si>
  <si>
    <t>qz-2</t>
  </si>
  <si>
    <t>16:05:20</t>
  </si>
  <si>
    <t>West Yellowstone</t>
  </si>
  <si>
    <t>Y-164</t>
  </si>
  <si>
    <t>2015/04/10</t>
  </si>
  <si>
    <t>16:58:32</t>
  </si>
  <si>
    <t>Y-209</t>
  </si>
  <si>
    <t>16:32:40</t>
  </si>
  <si>
    <t>16:16:47</t>
  </si>
  <si>
    <t>10:32:11</t>
  </si>
  <si>
    <t>Summit Lake</t>
  </si>
  <si>
    <t>Y-74</t>
  </si>
  <si>
    <t>10:49:28</t>
  </si>
  <si>
    <t>09:48:17</t>
  </si>
  <si>
    <t>mag-1</t>
  </si>
  <si>
    <t>10:02:57</t>
  </si>
  <si>
    <t>10:17:00</t>
  </si>
  <si>
    <t>12:06:37</t>
  </si>
  <si>
    <t>Buffalo Lake</t>
  </si>
  <si>
    <t>08YS-19a</t>
  </si>
  <si>
    <t>11:51:04</t>
  </si>
  <si>
    <t>12:36:55</t>
  </si>
  <si>
    <t>West Thumb</t>
  </si>
  <si>
    <t>06YS-3</t>
  </si>
  <si>
    <t>13:08:21</t>
  </si>
  <si>
    <t>12:50:00</t>
  </si>
  <si>
    <t>12:10:39</t>
  </si>
  <si>
    <t>Scaup Lake</t>
  </si>
  <si>
    <t>YL96-9</t>
  </si>
  <si>
    <t>11:51:21</t>
  </si>
  <si>
    <t>15:35:34</t>
  </si>
  <si>
    <t>11:08:43</t>
  </si>
  <si>
    <t>South Biscuit Basin</t>
  </si>
  <si>
    <t>YL96-2</t>
  </si>
  <si>
    <t>11:39:20</t>
  </si>
  <si>
    <t>11:21:43</t>
  </si>
  <si>
    <t>2015/11/10</t>
  </si>
  <si>
    <t>14:01:38</t>
  </si>
  <si>
    <t>LCT-B</t>
  </si>
  <si>
    <t>13:48:17</t>
  </si>
  <si>
    <t>13:35:31</t>
  </si>
  <si>
    <t>12:31:06</t>
  </si>
  <si>
    <t>LCT-3a</t>
  </si>
  <si>
    <t>hbl-1</t>
  </si>
  <si>
    <t>13:10:16</t>
  </si>
  <si>
    <t>13:23:03</t>
  </si>
  <si>
    <t>14:28:35</t>
  </si>
  <si>
    <t>MFT-1</t>
  </si>
  <si>
    <t>14:47:37</t>
  </si>
  <si>
    <t>mag-2</t>
  </si>
  <si>
    <t>15:00:48</t>
  </si>
  <si>
    <t>15:11:56</t>
  </si>
  <si>
    <t>HRT-C</t>
  </si>
  <si>
    <t>15:37:07</t>
  </si>
  <si>
    <t>15:24:13</t>
  </si>
  <si>
    <t>2015/05/20</t>
  </si>
  <si>
    <t>13:26:43</t>
  </si>
  <si>
    <t>Kilgore Tuff</t>
  </si>
  <si>
    <t>2017-B</t>
  </si>
  <si>
    <t>2014/06/30</t>
  </si>
  <si>
    <t>17:56:47</t>
  </si>
  <si>
    <t>2017B</t>
  </si>
  <si>
    <t>18:53:49</t>
  </si>
  <si>
    <t>Mag</t>
  </si>
  <si>
    <t>13:14:01</t>
  </si>
  <si>
    <t>Liddy Hot Springs</t>
  </si>
  <si>
    <t>08HS-10</t>
  </si>
  <si>
    <t>12:40:54</t>
  </si>
  <si>
    <t>Blacktail Creek</t>
  </si>
  <si>
    <t>95-2001a</t>
  </si>
  <si>
    <t>12:57:23</t>
  </si>
  <si>
    <t>2015/05/26</t>
  </si>
  <si>
    <t>16:46:39</t>
  </si>
  <si>
    <t>12:12:39</t>
  </si>
  <si>
    <t>CPT-XVJ</t>
  </si>
  <si>
    <t>ID-2</t>
  </si>
  <si>
    <t>16:18:23</t>
  </si>
  <si>
    <t>11:57:43</t>
  </si>
  <si>
    <t>15:34:22</t>
  </si>
  <si>
    <t>2014/04/18</t>
  </si>
  <si>
    <t>14:50:18</t>
  </si>
  <si>
    <t>UOG</t>
  </si>
  <si>
    <t>15:37:23</t>
  </si>
  <si>
    <t>16:21:04</t>
  </si>
  <si>
    <t>11:53:46</t>
  </si>
  <si>
    <t>13:35:42</t>
  </si>
  <si>
    <t>15:20:00</t>
  </si>
  <si>
    <t>16:42:37</t>
  </si>
  <si>
    <t>09:09:15</t>
  </si>
  <si>
    <t>09:25:27</t>
  </si>
  <si>
    <t>11:03:10</t>
  </si>
  <si>
    <t>12:20:58</t>
  </si>
  <si>
    <t>13:42:55</t>
  </si>
  <si>
    <t>14:56:02</t>
  </si>
  <si>
    <t>13:03:03</t>
  </si>
  <si>
    <t>15:27:40</t>
  </si>
  <si>
    <t>17:11:26</t>
  </si>
  <si>
    <t>10:33:59</t>
  </si>
  <si>
    <t>10:49:15</t>
  </si>
  <si>
    <t>12:23:38</t>
  </si>
  <si>
    <t>14:56:39</t>
  </si>
  <si>
    <t>15:49:41</t>
  </si>
  <si>
    <t>16:47:04</t>
  </si>
  <si>
    <t>10:12:28</t>
  </si>
  <si>
    <t>10:26:29</t>
  </si>
  <si>
    <t>11:27:51</t>
  </si>
  <si>
    <t>12:24:56</t>
  </si>
  <si>
    <t>13:39:29</t>
  </si>
  <si>
    <t>14:56:15</t>
  </si>
  <si>
    <t>17:07:39</t>
  </si>
  <si>
    <t>11:04:34</t>
  </si>
  <si>
    <t>11:21:29</t>
  </si>
  <si>
    <t>13:33:51</t>
  </si>
  <si>
    <t>16:32:01</t>
  </si>
  <si>
    <t>09:48:32</t>
  </si>
  <si>
    <t>11:16:46</t>
  </si>
  <si>
    <t>12:57:04</t>
  </si>
  <si>
    <t>14:15:07</t>
  </si>
  <si>
    <t>15:36:39</t>
  </si>
  <si>
    <t>16:55:22</t>
  </si>
  <si>
    <t>UOG Average (long-term)</t>
  </si>
  <si>
    <t>UOG 2 std. dev.</t>
  </si>
  <si>
    <t>count</t>
  </si>
  <si>
    <t>Averaging</t>
  </si>
  <si>
    <t>d18O</t>
  </si>
  <si>
    <t>avg Cpx</t>
  </si>
  <si>
    <t>avg Qz</t>
  </si>
  <si>
    <t>Qz</t>
  </si>
  <si>
    <t>Cpx</t>
  </si>
  <si>
    <t>Hbl-1</t>
  </si>
  <si>
    <t>avg Mag</t>
  </si>
  <si>
    <t>Lava Creek Tuff-B</t>
  </si>
  <si>
    <t>Lava Creek Tuff-A</t>
  </si>
  <si>
    <t>Mesa Falls Tuff</t>
  </si>
  <si>
    <t>Huckleberry Ridge Tuff-C</t>
  </si>
  <si>
    <t>qz-1 (4pcs)</t>
  </si>
  <si>
    <t>q-1 (2pcs)</t>
  </si>
  <si>
    <t>cpx-1 (5pcs)</t>
  </si>
  <si>
    <t>qz-1 (many pcs)</t>
  </si>
  <si>
    <t>UO Accepted Value</t>
  </si>
  <si>
    <t>d18O corrected</t>
  </si>
  <si>
    <t>2*Std Dev (propagated)</t>
  </si>
  <si>
    <t>2015/11/20</t>
  </si>
  <si>
    <t>13:08:01</t>
  </si>
  <si>
    <t>14:28:46</t>
  </si>
  <si>
    <t>14:42:13</t>
  </si>
  <si>
    <t>15:22:49</t>
  </si>
  <si>
    <t>15:35:44</t>
  </si>
  <si>
    <t>08YS-19A</t>
  </si>
  <si>
    <t>qtz-2pc</t>
  </si>
  <si>
    <t>HRT-1</t>
  </si>
  <si>
    <t>16:28:53</t>
  </si>
  <si>
    <t>16:42:22</t>
  </si>
  <si>
    <t>Huckleberry Ridge Tuff-B</t>
  </si>
  <si>
    <t>Krafla</t>
  </si>
  <si>
    <t>2014/10/31</t>
  </si>
  <si>
    <t>15:04:34</t>
  </si>
  <si>
    <t>15:17:51</t>
  </si>
  <si>
    <t>IC-81</t>
  </si>
  <si>
    <t>plag</t>
  </si>
  <si>
    <t>cpx</t>
  </si>
  <si>
    <t>IC-83-8</t>
  </si>
  <si>
    <t>qz</t>
  </si>
  <si>
    <t>whole rock</t>
  </si>
  <si>
    <t>14:09:05</t>
  </si>
  <si>
    <t>14:21:44</t>
  </si>
  <si>
    <t>14:37:44</t>
  </si>
  <si>
    <t>Standard Data</t>
  </si>
  <si>
    <t>Std Err</t>
  </si>
  <si>
    <t>LOEWEN AND BINDEMAN: OXYGEN ISOTOPE TEMPERATURES FOR RHYOLITES</t>
  </si>
  <si>
    <r>
      <t>American Mineralogist: May 2016 Deposit AM-16-</t>
    </r>
    <r>
      <rPr>
        <b/>
        <sz val="12"/>
        <color theme="1"/>
        <rFont val="Times New Roman"/>
      </rPr>
      <t>55591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</si>
</sst>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9" x14ac:knownFonts="1"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</font>
    <font>
      <b/>
      <sz val="12"/>
      <name val="Arial"/>
    </font>
    <font>
      <sz val="12"/>
      <color rgb="FF0000FF"/>
      <name val="Arial"/>
    </font>
    <font>
      <b/>
      <sz val="12"/>
      <color rgb="FF0000FF"/>
      <name val="Arial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  <font>
      <b/>
      <sz val="12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67">
    <xf numFmtId="0" fontId="0" fillId="0" borderId="0" xfId="0"/>
    <xf numFmtId="0" fontId="1" fillId="0" borderId="0" xfId="0" quotePrefix="1" applyNumberFormat="1" applyFont="1"/>
    <xf numFmtId="0" fontId="1" fillId="0" borderId="0" xfId="0" applyNumberFormat="1" applyFont="1"/>
    <xf numFmtId="0" fontId="1" fillId="0" borderId="0" xfId="0" applyFont="1"/>
    <xf numFmtId="0" fontId="0" fillId="0" borderId="0" xfId="0" quotePrefix="1" applyNumberFormat="1" applyFont="1"/>
    <xf numFmtId="0" fontId="0" fillId="0" borderId="0" xfId="0" applyNumberFormat="1" applyFont="1"/>
    <xf numFmtId="164" fontId="0" fillId="0" borderId="0" xfId="0" quotePrefix="1" applyNumberFormat="1" applyFont="1" applyAlignment="1"/>
    <xf numFmtId="2" fontId="0" fillId="0" borderId="0" xfId="0" quotePrefix="1" applyNumberFormat="1" applyFont="1" applyAlignment="1"/>
    <xf numFmtId="165" fontId="0" fillId="0" borderId="0" xfId="0" quotePrefix="1" applyNumberFormat="1" applyFont="1" applyAlignment="1"/>
    <xf numFmtId="2" fontId="0" fillId="0" borderId="0" xfId="0" applyNumberFormat="1" applyFont="1" applyAlignment="1"/>
    <xf numFmtId="2" fontId="1" fillId="0" borderId="0" xfId="0" applyNumberFormat="1" applyFont="1" applyAlignment="1"/>
    <xf numFmtId="2" fontId="1" fillId="0" borderId="0" xfId="0" quotePrefix="1" applyNumberFormat="1" applyFont="1" applyAlignment="1"/>
    <xf numFmtId="2" fontId="2" fillId="0" borderId="0" xfId="0" applyNumberFormat="1" applyFont="1" applyAlignment="1"/>
    <xf numFmtId="165" fontId="2" fillId="0" borderId="0" xfId="0" applyNumberFormat="1" applyFont="1" applyAlignment="1"/>
    <xf numFmtId="0" fontId="2" fillId="0" borderId="0" xfId="0" quotePrefix="1" applyNumberFormat="1" applyFont="1"/>
    <xf numFmtId="164" fontId="2" fillId="0" borderId="0" xfId="0" quotePrefix="1" applyNumberFormat="1" applyFont="1" applyAlignment="1"/>
    <xf numFmtId="2" fontId="2" fillId="0" borderId="0" xfId="0" quotePrefix="1" applyNumberFormat="1" applyFont="1" applyAlignment="1"/>
    <xf numFmtId="165" fontId="0" fillId="0" borderId="0" xfId="0" applyNumberFormat="1" applyFont="1" applyAlignment="1"/>
    <xf numFmtId="2" fontId="3" fillId="0" borderId="0" xfId="0" quotePrefix="1" applyNumberFormat="1" applyFont="1" applyAlignment="1"/>
    <xf numFmtId="165" fontId="1" fillId="0" borderId="0" xfId="0" applyNumberFormat="1" applyFont="1"/>
    <xf numFmtId="0" fontId="0" fillId="0" borderId="0" xfId="0" quotePrefix="1" applyNumberFormat="1" applyFont="1" applyFill="1" applyAlignment="1">
      <alignment horizontal="left"/>
    </xf>
    <xf numFmtId="164" fontId="0" fillId="0" borderId="0" xfId="0" quotePrefix="1" applyNumberFormat="1" applyFont="1" applyFill="1" applyAlignment="1"/>
    <xf numFmtId="2" fontId="0" fillId="0" borderId="0" xfId="0" quotePrefix="1" applyNumberFormat="1" applyFont="1" applyFill="1" applyAlignment="1"/>
    <xf numFmtId="165" fontId="0" fillId="0" borderId="0" xfId="0" applyNumberFormat="1" applyFont="1" applyFill="1" applyAlignment="1"/>
    <xf numFmtId="2" fontId="1" fillId="0" borderId="0" xfId="0" applyNumberFormat="1" applyFont="1" applyFill="1" applyAlignment="1"/>
    <xf numFmtId="2" fontId="0" fillId="0" borderId="0" xfId="0" applyNumberFormat="1" applyFont="1" applyFill="1" applyAlignment="1"/>
    <xf numFmtId="0" fontId="0" fillId="0" borderId="0" xfId="0" quotePrefix="1" applyNumberFormat="1" applyFont="1" applyAlignment="1">
      <alignment horizontal="left"/>
    </xf>
    <xf numFmtId="0" fontId="0" fillId="0" borderId="0" xfId="0" applyFont="1"/>
    <xf numFmtId="165" fontId="0" fillId="0" borderId="0" xfId="0" applyNumberFormat="1" applyFont="1"/>
    <xf numFmtId="0" fontId="4" fillId="0" borderId="0" xfId="0" quotePrefix="1" applyNumberFormat="1" applyFont="1"/>
    <xf numFmtId="164" fontId="4" fillId="0" borderId="0" xfId="0" quotePrefix="1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2" fontId="4" fillId="0" borderId="0" xfId="0" quotePrefix="1" applyNumberFormat="1" applyFont="1" applyAlignment="1">
      <alignment horizontal="right"/>
    </xf>
    <xf numFmtId="2" fontId="0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0" fontId="4" fillId="0" borderId="0" xfId="0" quotePrefix="1" applyNumberFormat="1" applyFont="1" applyAlignment="1">
      <alignment horizontal="right"/>
    </xf>
    <xf numFmtId="165" fontId="4" fillId="0" borderId="0" xfId="0" quotePrefix="1" applyNumberFormat="1" applyFont="1" applyAlignment="1">
      <alignment horizontal="right"/>
    </xf>
    <xf numFmtId="2" fontId="5" fillId="0" borderId="0" xfId="0" quotePrefix="1" applyNumberFormat="1" applyFont="1" applyAlignment="1">
      <alignment horizontal="right"/>
    </xf>
    <xf numFmtId="0" fontId="4" fillId="0" borderId="0" xfId="0" quotePrefix="1" applyNumberFormat="1" applyFont="1" applyAlignment="1">
      <alignment horizontal="left"/>
    </xf>
    <xf numFmtId="0" fontId="4" fillId="0" borderId="0" xfId="0" quotePrefix="1" applyNumberFormat="1" applyFont="1" applyFill="1" applyAlignment="1">
      <alignment horizontal="left"/>
    </xf>
    <xf numFmtId="164" fontId="4" fillId="0" borderId="0" xfId="0" quotePrefix="1" applyNumberFormat="1" applyFont="1" applyFill="1" applyAlignment="1">
      <alignment horizontal="right"/>
    </xf>
    <xf numFmtId="2" fontId="4" fillId="0" borderId="0" xfId="0" quotePrefix="1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right"/>
    </xf>
    <xf numFmtId="164" fontId="1" fillId="0" borderId="0" xfId="0" quotePrefix="1" applyNumberFormat="1" applyFont="1"/>
    <xf numFmtId="2" fontId="1" fillId="0" borderId="0" xfId="0" quotePrefix="1" applyNumberFormat="1" applyFont="1"/>
    <xf numFmtId="165" fontId="1" fillId="0" borderId="0" xfId="0" quotePrefix="1" applyNumberFormat="1" applyFont="1"/>
    <xf numFmtId="2" fontId="1" fillId="0" borderId="0" xfId="0" applyNumberFormat="1" applyFont="1"/>
    <xf numFmtId="0" fontId="2" fillId="0" borderId="0" xfId="0" applyFont="1"/>
    <xf numFmtId="0" fontId="0" fillId="0" borderId="0" xfId="0" applyFont="1" applyFill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2" fontId="0" fillId="0" borderId="0" xfId="0" applyNumberFormat="1"/>
    <xf numFmtId="2" fontId="0" fillId="0" borderId="0" xfId="0" applyNumberFormat="1" applyFont="1"/>
    <xf numFmtId="2" fontId="4" fillId="0" borderId="0" xfId="0" applyNumberFormat="1" applyFont="1"/>
    <xf numFmtId="165" fontId="4" fillId="0" borderId="0" xfId="0" applyNumberFormat="1" applyFont="1"/>
    <xf numFmtId="2" fontId="5" fillId="0" borderId="0" xfId="0" applyNumberFormat="1" applyFont="1"/>
    <xf numFmtId="0" fontId="0" fillId="0" borderId="0" xfId="0" quotePrefix="1" applyNumberFormat="1" applyFont="1" applyBorder="1"/>
    <xf numFmtId="0" fontId="0" fillId="0" borderId="0" xfId="0" quotePrefix="1" applyNumberFormat="1" applyFont="1" applyFill="1" applyBorder="1" applyAlignment="1">
      <alignment horizontal="left"/>
    </xf>
    <xf numFmtId="2" fontId="0" fillId="0" borderId="0" xfId="0" quotePrefix="1" applyNumberFormat="1" applyFont="1" applyBorder="1"/>
    <xf numFmtId="0" fontId="0" fillId="0" borderId="0" xfId="0" quotePrefix="1" applyNumberFormat="1" applyBorder="1"/>
    <xf numFmtId="2" fontId="0" fillId="0" borderId="0" xfId="0" quotePrefix="1" applyNumberFormat="1" applyBorder="1"/>
    <xf numFmtId="0" fontId="0" fillId="0" borderId="0" xfId="0" quotePrefix="1" applyNumberFormat="1" applyFont="1" applyBorder="1" applyAlignment="1">
      <alignment horizontal="left"/>
    </xf>
    <xf numFmtId="0" fontId="0" fillId="0" borderId="0" xfId="0" applyFont="1" applyBorder="1"/>
  </cellXfs>
  <cellStyles count="15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5"/>
  <sheetViews>
    <sheetView tabSelected="1" workbookViewId="0">
      <pane ySplit="3" topLeftCell="A4" activePane="bottomLeft" state="frozen"/>
      <selection pane="bottomLeft" activeCell="A9" sqref="A9"/>
    </sheetView>
  </sheetViews>
  <sheetFormatPr baseColWidth="10" defaultRowHeight="15" x14ac:dyDescent="0"/>
  <cols>
    <col min="1" max="1" width="20.28515625" bestFit="1" customWidth="1"/>
    <col min="2" max="2" width="12.28515625" bestFit="1" customWidth="1"/>
    <col min="3" max="3" width="13.42578125" bestFit="1" customWidth="1"/>
    <col min="4" max="4" width="9.5703125" bestFit="1" customWidth="1"/>
    <col min="5" max="5" width="7.7109375" bestFit="1" customWidth="1"/>
    <col min="6" max="6" width="8" bestFit="1" customWidth="1"/>
    <col min="7" max="7" width="8.28515625" bestFit="1" customWidth="1"/>
    <col min="8" max="8" width="13.85546875" bestFit="1" customWidth="1"/>
    <col min="9" max="9" width="9.42578125" bestFit="1" customWidth="1"/>
    <col min="10" max="10" width="7.42578125" bestFit="1" customWidth="1"/>
    <col min="11" max="11" width="14" bestFit="1" customWidth="1"/>
    <col min="12" max="12" width="7.42578125" bestFit="1" customWidth="1"/>
    <col min="13" max="13" width="3.42578125" customWidth="1"/>
    <col min="14" max="14" width="14" bestFit="1" customWidth="1"/>
    <col min="15" max="15" width="20" bestFit="1" customWidth="1"/>
    <col min="16" max="16" width="4.5703125" customWidth="1"/>
    <col min="17" max="17" width="9.42578125" bestFit="1" customWidth="1"/>
    <col min="18" max="18" width="5.7109375" style="3" bestFit="1" customWidth="1"/>
  </cols>
  <sheetData>
    <row r="1" spans="1:20">
      <c r="A1" s="1" t="s">
        <v>199</v>
      </c>
    </row>
    <row r="2" spans="1:20">
      <c r="A2" s="1" t="s">
        <v>198</v>
      </c>
    </row>
    <row r="3" spans="1:20">
      <c r="A3" s="1" t="s">
        <v>2</v>
      </c>
      <c r="B3" s="1" t="s">
        <v>3</v>
      </c>
      <c r="C3" s="1" t="s">
        <v>4</v>
      </c>
      <c r="D3" s="1" t="s">
        <v>0</v>
      </c>
      <c r="E3" s="1" t="s">
        <v>1</v>
      </c>
      <c r="F3" s="1" t="s">
        <v>5</v>
      </c>
      <c r="G3" s="2" t="s">
        <v>6</v>
      </c>
      <c r="H3" s="2" t="s">
        <v>7</v>
      </c>
      <c r="I3" s="1" t="s">
        <v>8</v>
      </c>
      <c r="J3" s="1" t="s">
        <v>9</v>
      </c>
      <c r="K3" s="1" t="s">
        <v>10</v>
      </c>
      <c r="L3" s="2" t="s">
        <v>197</v>
      </c>
      <c r="M3" s="3"/>
      <c r="N3" s="2" t="s">
        <v>169</v>
      </c>
      <c r="O3" s="2" t="s">
        <v>170</v>
      </c>
      <c r="P3" s="3"/>
      <c r="Q3" s="3" t="s">
        <v>152</v>
      </c>
      <c r="R3" s="3" t="s">
        <v>153</v>
      </c>
    </row>
    <row r="4" spans="1:20">
      <c r="A4" s="1"/>
      <c r="B4" s="1"/>
      <c r="C4" s="1"/>
      <c r="D4" s="1"/>
      <c r="E4" s="1"/>
      <c r="F4" s="1"/>
      <c r="G4" s="2"/>
      <c r="H4" s="2"/>
      <c r="I4" s="1"/>
      <c r="J4" s="1"/>
      <c r="K4" s="1"/>
      <c r="L4" s="2"/>
      <c r="M4" s="3"/>
      <c r="N4" s="2"/>
      <c r="O4" s="2"/>
      <c r="P4" s="3"/>
      <c r="Q4" s="3"/>
    </row>
    <row r="5" spans="1:20">
      <c r="A5" s="4" t="s">
        <v>13</v>
      </c>
      <c r="B5" s="4" t="s">
        <v>14</v>
      </c>
      <c r="C5" s="5" t="s">
        <v>26</v>
      </c>
      <c r="D5" s="4" t="s">
        <v>11</v>
      </c>
      <c r="E5" s="4" t="s">
        <v>12</v>
      </c>
      <c r="F5" s="6">
        <v>0.90100000000000002</v>
      </c>
      <c r="G5" s="7">
        <v>10.46</v>
      </c>
      <c r="H5" s="8">
        <v>11.609322974472809</v>
      </c>
      <c r="I5" s="7">
        <v>-24.015000000000001</v>
      </c>
      <c r="J5" s="7">
        <v>1.0999999999999999E-2</v>
      </c>
      <c r="K5" s="7">
        <v>3.492</v>
      </c>
      <c r="L5" s="7">
        <v>3.2000000000000001E-2</v>
      </c>
      <c r="M5" s="9"/>
      <c r="N5" s="10">
        <v>2.6939999999999991</v>
      </c>
      <c r="O5" s="9">
        <v>0.10965886497072019</v>
      </c>
      <c r="P5" s="27"/>
      <c r="Q5" s="27" t="s">
        <v>154</v>
      </c>
      <c r="R5" s="49">
        <f>AVERAGE(N5:N6)</f>
        <v>2.7788333333333335</v>
      </c>
      <c r="T5" s="55"/>
    </row>
    <row r="6" spans="1:20">
      <c r="A6" s="4" t="s">
        <v>13</v>
      </c>
      <c r="B6" s="4" t="s">
        <v>14</v>
      </c>
      <c r="C6" s="4" t="s">
        <v>17</v>
      </c>
      <c r="D6" s="4" t="s">
        <v>15</v>
      </c>
      <c r="E6" s="4" t="s">
        <v>16</v>
      </c>
      <c r="F6" s="6">
        <v>1.21</v>
      </c>
      <c r="G6" s="7">
        <v>16.239999999999998</v>
      </c>
      <c r="H6" s="8">
        <v>13.421487603305785</v>
      </c>
      <c r="I6" s="7">
        <v>-24.042999999999999</v>
      </c>
      <c r="J6" s="7">
        <v>1.7000000000000001E-2</v>
      </c>
      <c r="K6" s="7">
        <v>3.673</v>
      </c>
      <c r="L6" s="7">
        <v>3.7999999999999999E-2</v>
      </c>
      <c r="M6" s="7"/>
      <c r="N6" s="11">
        <v>2.8636666666666679</v>
      </c>
      <c r="O6" s="7">
        <v>7.9411166301304015E-2</v>
      </c>
      <c r="P6" s="27"/>
      <c r="Q6" s="27"/>
      <c r="T6" s="55"/>
    </row>
    <row r="7" spans="1:20">
      <c r="A7" s="4" t="s">
        <v>13</v>
      </c>
      <c r="B7" s="4" t="s">
        <v>14</v>
      </c>
      <c r="C7" s="5" t="s">
        <v>43</v>
      </c>
      <c r="D7" s="4" t="s">
        <v>11</v>
      </c>
      <c r="E7" s="4" t="s">
        <v>18</v>
      </c>
      <c r="F7" s="6">
        <v>1.986</v>
      </c>
      <c r="G7" s="7">
        <v>11.95</v>
      </c>
      <c r="H7" s="8">
        <v>6.0171198388721043</v>
      </c>
      <c r="I7" s="7">
        <v>-24.053999999999998</v>
      </c>
      <c r="J7" s="7">
        <v>2.7E-2</v>
      </c>
      <c r="K7" s="7">
        <v>1.1160000000000001</v>
      </c>
      <c r="L7" s="7">
        <v>4.8000000000000001E-2</v>
      </c>
      <c r="M7" s="9"/>
      <c r="N7" s="10">
        <v>0.31799999999999917</v>
      </c>
      <c r="O7" s="9">
        <v>0.11348303838019133</v>
      </c>
      <c r="P7" s="27"/>
      <c r="Q7" s="27" t="s">
        <v>92</v>
      </c>
      <c r="R7" s="49">
        <f>N7</f>
        <v>0.31799999999999917</v>
      </c>
      <c r="T7" s="55"/>
    </row>
    <row r="8" spans="1:20">
      <c r="A8" s="4" t="s">
        <v>13</v>
      </c>
      <c r="B8" s="4" t="s">
        <v>14</v>
      </c>
      <c r="C8" s="5" t="s">
        <v>29</v>
      </c>
      <c r="D8" s="4" t="s">
        <v>11</v>
      </c>
      <c r="E8" s="4" t="s">
        <v>19</v>
      </c>
      <c r="F8" s="6">
        <v>0.93</v>
      </c>
      <c r="G8" s="7">
        <v>14.26</v>
      </c>
      <c r="H8" s="8">
        <v>15.333333333333332</v>
      </c>
      <c r="I8" s="7">
        <v>-24.021999999999998</v>
      </c>
      <c r="J8" s="7">
        <v>7.0000000000000001E-3</v>
      </c>
      <c r="K8" s="7">
        <v>5.3369999999999997</v>
      </c>
      <c r="L8" s="7">
        <v>0.03</v>
      </c>
      <c r="M8" s="9"/>
      <c r="N8" s="10">
        <v>4.5389999999999988</v>
      </c>
      <c r="O8" s="9">
        <v>0.10928128842578669</v>
      </c>
      <c r="P8" s="27"/>
      <c r="Q8" s="27" t="s">
        <v>155</v>
      </c>
      <c r="R8" s="49">
        <f>MEDIAN(N8:N9)</f>
        <v>4.5868333333333329</v>
      </c>
      <c r="T8" s="55"/>
    </row>
    <row r="9" spans="1:20">
      <c r="A9" s="4" t="s">
        <v>13</v>
      </c>
      <c r="B9" s="4" t="s">
        <v>14</v>
      </c>
      <c r="C9" s="4" t="s">
        <v>21</v>
      </c>
      <c r="D9" s="4" t="s">
        <v>15</v>
      </c>
      <c r="E9" s="4" t="s">
        <v>20</v>
      </c>
      <c r="F9" s="6">
        <v>1.4650000000000001</v>
      </c>
      <c r="G9" s="7">
        <v>22.85</v>
      </c>
      <c r="H9" s="8">
        <v>15.597269624573379</v>
      </c>
      <c r="I9" s="7">
        <v>-24.013000000000002</v>
      </c>
      <c r="J9" s="7">
        <v>0.02</v>
      </c>
      <c r="K9" s="7">
        <v>5.444</v>
      </c>
      <c r="L9" s="7">
        <v>5.2999999999999999E-2</v>
      </c>
      <c r="M9" s="7"/>
      <c r="N9" s="11">
        <v>4.6346666666666678</v>
      </c>
      <c r="O9" s="7">
        <v>8.4947827125438372E-2</v>
      </c>
      <c r="P9" s="27"/>
      <c r="Q9" s="27"/>
      <c r="T9" s="55"/>
    </row>
    <row r="10" spans="1:20">
      <c r="A10" s="4"/>
      <c r="B10" s="4"/>
      <c r="C10" s="4"/>
      <c r="D10" s="4"/>
      <c r="E10" s="4"/>
      <c r="F10" s="6"/>
      <c r="G10" s="12"/>
      <c r="H10" s="13"/>
      <c r="I10" s="7"/>
      <c r="J10" s="9"/>
      <c r="K10" s="7"/>
      <c r="L10" s="7"/>
      <c r="M10" s="9"/>
      <c r="N10" s="10"/>
      <c r="O10" s="9"/>
      <c r="P10" s="27"/>
      <c r="Q10" s="27"/>
      <c r="R10" s="49"/>
      <c r="T10" s="55"/>
    </row>
    <row r="11" spans="1:20">
      <c r="A11" s="4" t="s">
        <v>23</v>
      </c>
      <c r="B11" s="4" t="s">
        <v>24</v>
      </c>
      <c r="C11" s="4" t="s">
        <v>17</v>
      </c>
      <c r="D11" s="4" t="s">
        <v>15</v>
      </c>
      <c r="E11" s="4" t="s">
        <v>22</v>
      </c>
      <c r="F11" s="6">
        <v>1.2350000000000001</v>
      </c>
      <c r="G11" s="7">
        <v>15.37</v>
      </c>
      <c r="H11" s="8">
        <v>12.445344129554654</v>
      </c>
      <c r="I11" s="7">
        <v>-24.065000000000001</v>
      </c>
      <c r="J11" s="7">
        <v>2.9000000000000001E-2</v>
      </c>
      <c r="K11" s="7">
        <v>3.5960000000000001</v>
      </c>
      <c r="L11" s="7">
        <v>4.2999999999999997E-2</v>
      </c>
      <c r="M11" s="7"/>
      <c r="N11" s="11">
        <v>2.786666666666668</v>
      </c>
      <c r="O11" s="7">
        <v>8.1093361832725627E-2</v>
      </c>
      <c r="P11" s="27"/>
      <c r="Q11" s="27" t="s">
        <v>154</v>
      </c>
      <c r="R11" s="49">
        <f>AVERAGE(N11:N12)</f>
        <v>2.9361666666666677</v>
      </c>
      <c r="T11" s="55"/>
    </row>
    <row r="12" spans="1:20">
      <c r="A12" s="4" t="s">
        <v>23</v>
      </c>
      <c r="B12" s="4" t="s">
        <v>24</v>
      </c>
      <c r="C12" s="4" t="s">
        <v>26</v>
      </c>
      <c r="D12" s="4" t="s">
        <v>15</v>
      </c>
      <c r="E12" s="4" t="s">
        <v>25</v>
      </c>
      <c r="F12" s="6">
        <v>0.999</v>
      </c>
      <c r="G12" s="7">
        <v>12.02</v>
      </c>
      <c r="H12" s="8">
        <v>12.032032032032031</v>
      </c>
      <c r="I12" s="7">
        <v>-24.06</v>
      </c>
      <c r="J12" s="7">
        <v>2.3E-2</v>
      </c>
      <c r="K12" s="7">
        <v>3.895</v>
      </c>
      <c r="L12" s="7">
        <v>6.2E-2</v>
      </c>
      <c r="M12" s="7"/>
      <c r="N12" s="11">
        <v>3.0856666666666679</v>
      </c>
      <c r="O12" s="7">
        <v>8.8916440174656997E-2</v>
      </c>
      <c r="P12" s="27"/>
      <c r="Q12" s="27"/>
      <c r="R12" s="49"/>
      <c r="T12" s="55"/>
    </row>
    <row r="13" spans="1:20">
      <c r="A13" s="4" t="s">
        <v>23</v>
      </c>
      <c r="B13" s="4" t="s">
        <v>24</v>
      </c>
      <c r="C13" s="4" t="s">
        <v>21</v>
      </c>
      <c r="D13" s="4" t="s">
        <v>15</v>
      </c>
      <c r="E13" s="4" t="s">
        <v>27</v>
      </c>
      <c r="F13" s="6">
        <v>2.1579999999999999</v>
      </c>
      <c r="G13" s="7">
        <v>35.89</v>
      </c>
      <c r="H13" s="8">
        <v>16.631139944392956</v>
      </c>
      <c r="I13" s="7">
        <v>-24.056999999999999</v>
      </c>
      <c r="J13" s="7">
        <v>1.9E-2</v>
      </c>
      <c r="K13" s="7">
        <v>5.4130000000000003</v>
      </c>
      <c r="L13" s="7">
        <v>2.7E-2</v>
      </c>
      <c r="M13" s="7"/>
      <c r="N13" s="11">
        <v>4.6036666666666681</v>
      </c>
      <c r="O13" s="7">
        <v>7.6350944111167954E-2</v>
      </c>
      <c r="P13" s="27"/>
      <c r="Q13" s="27" t="s">
        <v>155</v>
      </c>
      <c r="R13" s="49">
        <f>MEDIAN(N13:N14)</f>
        <v>4.6416666666666675</v>
      </c>
      <c r="T13" s="55"/>
    </row>
    <row r="14" spans="1:20">
      <c r="A14" s="4" t="s">
        <v>23</v>
      </c>
      <c r="B14" s="4" t="s">
        <v>24</v>
      </c>
      <c r="C14" s="4" t="s">
        <v>29</v>
      </c>
      <c r="D14" s="4" t="s">
        <v>15</v>
      </c>
      <c r="E14" s="4" t="s">
        <v>28</v>
      </c>
      <c r="F14" s="6">
        <v>1.55</v>
      </c>
      <c r="G14" s="7">
        <v>26.44</v>
      </c>
      <c r="H14" s="8">
        <v>17.058064516129033</v>
      </c>
      <c r="I14" s="7">
        <v>-24.047000000000001</v>
      </c>
      <c r="J14" s="7">
        <v>2.3E-2</v>
      </c>
      <c r="K14" s="7">
        <v>5.4889999999999999</v>
      </c>
      <c r="L14" s="7">
        <v>4.1000000000000002E-2</v>
      </c>
      <c r="M14" s="7"/>
      <c r="N14" s="11">
        <v>4.6796666666666678</v>
      </c>
      <c r="O14" s="7">
        <v>8.0399834162349887E-2</v>
      </c>
      <c r="P14" s="27"/>
      <c r="Q14" s="27"/>
      <c r="R14" s="49"/>
      <c r="T14" s="55"/>
    </row>
    <row r="15" spans="1:20">
      <c r="A15" s="4"/>
      <c r="B15" s="4"/>
      <c r="C15" s="4"/>
      <c r="D15" s="4"/>
      <c r="E15" s="4"/>
      <c r="F15" s="6"/>
      <c r="G15" s="12"/>
      <c r="H15" s="13"/>
      <c r="I15" s="7"/>
      <c r="J15" s="9"/>
      <c r="K15" s="7"/>
      <c r="L15" s="7"/>
      <c r="M15" s="9"/>
      <c r="N15" s="10"/>
      <c r="O15" s="9"/>
      <c r="P15" s="27"/>
      <c r="Q15" s="27"/>
      <c r="T15" s="55"/>
    </row>
    <row r="16" spans="1:20">
      <c r="A16" s="4" t="s">
        <v>31</v>
      </c>
      <c r="B16" s="4" t="s">
        <v>32</v>
      </c>
      <c r="C16" s="5" t="s">
        <v>26</v>
      </c>
      <c r="D16" s="4" t="s">
        <v>11</v>
      </c>
      <c r="E16" s="4" t="s">
        <v>30</v>
      </c>
      <c r="F16" s="6">
        <v>1.008</v>
      </c>
      <c r="G16" s="7">
        <v>11.85</v>
      </c>
      <c r="H16" s="8">
        <v>11.755952380952381</v>
      </c>
      <c r="I16" s="7">
        <v>-24.062999999999999</v>
      </c>
      <c r="J16" s="7">
        <v>2.1000000000000001E-2</v>
      </c>
      <c r="K16" s="7">
        <v>3.6389999999999998</v>
      </c>
      <c r="L16" s="7">
        <v>3.1E-2</v>
      </c>
      <c r="M16" s="9"/>
      <c r="N16" s="10">
        <v>2.8409999999999989</v>
      </c>
      <c r="O16" s="9">
        <v>0.10946719447700597</v>
      </c>
      <c r="P16" s="27"/>
      <c r="Q16" s="27" t="s">
        <v>154</v>
      </c>
      <c r="R16" s="49">
        <f>AVERAGE(N16:N17)</f>
        <v>2.9083333333333328</v>
      </c>
      <c r="T16" s="55"/>
    </row>
    <row r="17" spans="1:24">
      <c r="A17" s="4" t="s">
        <v>31</v>
      </c>
      <c r="B17" s="14" t="s">
        <v>35</v>
      </c>
      <c r="C17" s="14" t="s">
        <v>17</v>
      </c>
      <c r="D17" s="14" t="s">
        <v>33</v>
      </c>
      <c r="E17" s="14" t="s">
        <v>34</v>
      </c>
      <c r="F17" s="15">
        <v>0.83699999999999997</v>
      </c>
      <c r="G17" s="16">
        <v>11.05</v>
      </c>
      <c r="H17" s="17">
        <v>13.201911589008365</v>
      </c>
      <c r="I17" s="16">
        <v>-23.98</v>
      </c>
      <c r="J17" s="16">
        <v>1.9E-2</v>
      </c>
      <c r="K17" s="16">
        <v>3.3969999999999998</v>
      </c>
      <c r="L17" s="16">
        <v>3.4000000000000002E-2</v>
      </c>
      <c r="M17" s="12"/>
      <c r="N17" s="18">
        <v>2.9756666666666667</v>
      </c>
      <c r="O17" s="7">
        <v>4.8290785870598388E-2</v>
      </c>
      <c r="P17" s="14"/>
      <c r="Q17" s="50"/>
      <c r="T17" s="55"/>
    </row>
    <row r="18" spans="1:24">
      <c r="A18" s="4" t="s">
        <v>31</v>
      </c>
      <c r="B18" s="4" t="s">
        <v>32</v>
      </c>
      <c r="C18" s="5" t="s">
        <v>43</v>
      </c>
      <c r="D18" s="4" t="s">
        <v>11</v>
      </c>
      <c r="E18" s="4" t="s">
        <v>36</v>
      </c>
      <c r="F18" s="6">
        <v>1.92</v>
      </c>
      <c r="G18" s="7">
        <v>13.13</v>
      </c>
      <c r="H18" s="8">
        <v>6.838541666666667</v>
      </c>
      <c r="I18" s="7">
        <v>-24.02</v>
      </c>
      <c r="J18" s="7">
        <v>6.0000000000000001E-3</v>
      </c>
      <c r="K18" s="7">
        <v>1.343</v>
      </c>
      <c r="L18" s="7">
        <v>2.8000000000000001E-2</v>
      </c>
      <c r="M18" s="9"/>
      <c r="N18" s="10">
        <v>0.54499999999999904</v>
      </c>
      <c r="O18" s="9">
        <v>0.10892688679415494</v>
      </c>
      <c r="P18" s="27"/>
      <c r="Q18" s="27" t="s">
        <v>92</v>
      </c>
      <c r="R18" s="49">
        <f>N18</f>
        <v>0.54499999999999904</v>
      </c>
      <c r="T18" s="55"/>
      <c r="V18" s="55"/>
    </row>
    <row r="19" spans="1:24">
      <c r="A19" s="4" t="s">
        <v>31</v>
      </c>
      <c r="B19" s="4" t="s">
        <v>32</v>
      </c>
      <c r="C19" s="5" t="s">
        <v>21</v>
      </c>
      <c r="D19" s="4" t="s">
        <v>11</v>
      </c>
      <c r="E19" s="4" t="s">
        <v>37</v>
      </c>
      <c r="F19" s="6">
        <v>1.6459999999999999</v>
      </c>
      <c r="G19" s="7">
        <v>24.82</v>
      </c>
      <c r="H19" s="8">
        <v>15.078979343863914</v>
      </c>
      <c r="I19" s="7">
        <v>-23.991</v>
      </c>
      <c r="J19" s="7">
        <v>2.7E-2</v>
      </c>
      <c r="K19" s="7">
        <v>5.5289999999999999</v>
      </c>
      <c r="L19" s="7">
        <v>4.5999999999999999E-2</v>
      </c>
      <c r="M19" s="9"/>
      <c r="N19" s="10">
        <v>4.730999999999999</v>
      </c>
      <c r="O19" s="9">
        <v>0.11292947651816439</v>
      </c>
      <c r="P19" s="27"/>
      <c r="Q19" s="27" t="s">
        <v>156</v>
      </c>
      <c r="R19" s="49">
        <f>MEDIAN(N19:N19)</f>
        <v>4.730999999999999</v>
      </c>
      <c r="T19" s="55"/>
    </row>
    <row r="20" spans="1:24">
      <c r="A20" s="4"/>
      <c r="B20" s="4"/>
      <c r="C20" s="4"/>
      <c r="D20" s="4"/>
      <c r="E20" s="4"/>
      <c r="F20" s="6"/>
      <c r="G20" s="12"/>
      <c r="H20" s="13"/>
      <c r="I20" s="7"/>
      <c r="J20" s="9"/>
      <c r="K20" s="7"/>
      <c r="L20" s="7"/>
      <c r="M20" s="9"/>
      <c r="N20" s="10"/>
      <c r="O20" s="9"/>
      <c r="P20" s="27"/>
      <c r="Q20" s="27"/>
      <c r="T20" s="55"/>
      <c r="X20" s="55"/>
    </row>
    <row r="21" spans="1:24">
      <c r="A21" s="4" t="s">
        <v>39</v>
      </c>
      <c r="B21" s="4" t="s">
        <v>40</v>
      </c>
      <c r="C21" s="4" t="s">
        <v>17</v>
      </c>
      <c r="D21" s="4" t="s">
        <v>15</v>
      </c>
      <c r="E21" s="4" t="s">
        <v>38</v>
      </c>
      <c r="F21" s="6">
        <v>1.609</v>
      </c>
      <c r="G21" s="7">
        <v>19.95</v>
      </c>
      <c r="H21" s="8">
        <v>12.399005593536357</v>
      </c>
      <c r="I21" s="7">
        <v>-23.991</v>
      </c>
      <c r="J21" s="7">
        <v>1.6E-2</v>
      </c>
      <c r="K21" s="7">
        <v>3.8679999999999999</v>
      </c>
      <c r="L21" s="7">
        <v>0.04</v>
      </c>
      <c r="M21" s="7"/>
      <c r="N21" s="11">
        <v>3.0586666666666678</v>
      </c>
      <c r="O21" s="7">
        <v>8.0063308283716092E-2</v>
      </c>
      <c r="P21" s="27"/>
      <c r="Q21" s="27" t="s">
        <v>154</v>
      </c>
      <c r="R21" s="49">
        <f>AVERAGE(N21:N22)</f>
        <v>3.0611666666666677</v>
      </c>
      <c r="T21" s="55"/>
      <c r="X21" s="55"/>
    </row>
    <row r="22" spans="1:24">
      <c r="A22" s="4" t="s">
        <v>39</v>
      </c>
      <c r="B22" s="4" t="s">
        <v>40</v>
      </c>
      <c r="C22" s="4" t="s">
        <v>26</v>
      </c>
      <c r="D22" s="4" t="s">
        <v>15</v>
      </c>
      <c r="E22" s="4" t="s">
        <v>41</v>
      </c>
      <c r="F22" s="6">
        <v>1.081</v>
      </c>
      <c r="G22" s="7">
        <v>13.58</v>
      </c>
      <c r="H22" s="8">
        <v>12.562442183163737</v>
      </c>
      <c r="I22" s="7">
        <v>-23.966999999999999</v>
      </c>
      <c r="J22" s="7">
        <v>1.6E-2</v>
      </c>
      <c r="K22" s="7">
        <v>3.8730000000000002</v>
      </c>
      <c r="L22" s="7">
        <v>5.5E-2</v>
      </c>
      <c r="M22" s="7"/>
      <c r="N22" s="11">
        <v>3.0636666666666681</v>
      </c>
      <c r="O22" s="7">
        <v>8.5791219441929828E-2</v>
      </c>
      <c r="P22" s="27"/>
      <c r="Q22" s="27"/>
      <c r="T22" s="55"/>
    </row>
    <row r="23" spans="1:24">
      <c r="A23" s="4" t="s">
        <v>39</v>
      </c>
      <c r="B23" s="4" t="s">
        <v>40</v>
      </c>
      <c r="C23" s="4" t="s">
        <v>43</v>
      </c>
      <c r="D23" s="4" t="s">
        <v>15</v>
      </c>
      <c r="E23" s="4" t="s">
        <v>42</v>
      </c>
      <c r="F23" s="6">
        <v>1.1559999999999999</v>
      </c>
      <c r="G23" s="7">
        <v>10.33</v>
      </c>
      <c r="H23" s="8">
        <v>8.9359861591695502</v>
      </c>
      <c r="I23" s="7">
        <v>-23.922999999999998</v>
      </c>
      <c r="J23" s="7">
        <v>1.7000000000000001E-2</v>
      </c>
      <c r="K23" s="7">
        <v>1.9770000000000001</v>
      </c>
      <c r="L23" s="7">
        <v>4.1000000000000002E-2</v>
      </c>
      <c r="M23" s="7"/>
      <c r="N23" s="11">
        <v>1.167666666666668</v>
      </c>
      <c r="O23" s="7">
        <v>8.0399834162349887E-2</v>
      </c>
      <c r="P23" s="27"/>
      <c r="Q23" s="27" t="s">
        <v>92</v>
      </c>
      <c r="R23" s="49">
        <f>N23</f>
        <v>1.167666666666668</v>
      </c>
      <c r="T23" s="55"/>
    </row>
    <row r="24" spans="1:24">
      <c r="A24" s="4" t="s">
        <v>39</v>
      </c>
      <c r="B24" s="4" t="s">
        <v>40</v>
      </c>
      <c r="C24" s="4" t="s">
        <v>21</v>
      </c>
      <c r="D24" s="4" t="s">
        <v>15</v>
      </c>
      <c r="E24" s="4" t="s">
        <v>44</v>
      </c>
      <c r="F24" s="6">
        <v>1.194</v>
      </c>
      <c r="G24" s="7">
        <v>18.600000000000001</v>
      </c>
      <c r="H24" s="8">
        <v>15.577889447236183</v>
      </c>
      <c r="I24" s="7">
        <v>-23.954000000000001</v>
      </c>
      <c r="J24" s="7">
        <v>1.7999999999999999E-2</v>
      </c>
      <c r="K24" s="7">
        <v>5.7910000000000004</v>
      </c>
      <c r="L24" s="7">
        <v>3.2000000000000001E-2</v>
      </c>
      <c r="M24" s="7"/>
      <c r="N24" s="11">
        <v>4.9816666666666682</v>
      </c>
      <c r="O24" s="7">
        <v>7.7628173579785867E-2</v>
      </c>
      <c r="P24" s="27"/>
      <c r="Q24" s="27" t="s">
        <v>155</v>
      </c>
      <c r="R24" s="49">
        <f>MEDIAN(N24:N25)</f>
        <v>4.8636666666666679</v>
      </c>
      <c r="T24" s="55"/>
    </row>
    <row r="25" spans="1:24">
      <c r="A25" s="4" t="s">
        <v>39</v>
      </c>
      <c r="B25" s="4" t="s">
        <v>40</v>
      </c>
      <c r="C25" s="4" t="s">
        <v>29</v>
      </c>
      <c r="D25" s="4" t="s">
        <v>15</v>
      </c>
      <c r="E25" s="4" t="s">
        <v>45</v>
      </c>
      <c r="F25" s="6">
        <v>1.3919999999999999</v>
      </c>
      <c r="G25" s="7">
        <v>21.6</v>
      </c>
      <c r="H25" s="8">
        <v>15.517241379310347</v>
      </c>
      <c r="I25" s="7">
        <v>-23.978000000000002</v>
      </c>
      <c r="J25" s="7">
        <v>1.7999999999999999E-2</v>
      </c>
      <c r="K25" s="7">
        <v>5.5549999999999997</v>
      </c>
      <c r="L25" s="7">
        <v>6.8000000000000005E-2</v>
      </c>
      <c r="M25" s="7"/>
      <c r="N25" s="11">
        <v>4.7456666666666676</v>
      </c>
      <c r="O25" s="7">
        <v>9.1793972205877261E-2</v>
      </c>
      <c r="P25" s="27"/>
      <c r="Q25" s="27"/>
      <c r="T25" s="55"/>
    </row>
    <row r="26" spans="1:24">
      <c r="A26" s="4"/>
      <c r="B26" s="4"/>
      <c r="C26" s="4"/>
      <c r="D26" s="4"/>
      <c r="E26" s="4"/>
      <c r="F26" s="6"/>
      <c r="G26" s="7"/>
      <c r="H26" s="8"/>
      <c r="I26" s="7"/>
      <c r="J26" s="7"/>
      <c r="K26" s="7"/>
      <c r="L26" s="7"/>
      <c r="M26" s="7"/>
      <c r="N26" s="11"/>
      <c r="O26" s="7"/>
      <c r="P26" s="27"/>
      <c r="Q26" s="27"/>
      <c r="T26" s="55"/>
    </row>
    <row r="27" spans="1:24">
      <c r="A27" s="4" t="s">
        <v>47</v>
      </c>
      <c r="B27" s="4" t="s">
        <v>48</v>
      </c>
      <c r="C27" s="4" t="s">
        <v>17</v>
      </c>
      <c r="D27" s="4" t="s">
        <v>15</v>
      </c>
      <c r="E27" s="4" t="s">
        <v>46</v>
      </c>
      <c r="F27" s="6">
        <v>0.94799999999999995</v>
      </c>
      <c r="G27" s="7">
        <v>11.94</v>
      </c>
      <c r="H27" s="8">
        <v>12.594936708860759</v>
      </c>
      <c r="I27" s="7">
        <v>-24.026</v>
      </c>
      <c r="J27" s="7">
        <v>2.5000000000000001E-2</v>
      </c>
      <c r="K27" s="7">
        <v>3.88</v>
      </c>
      <c r="L27" s="7">
        <v>4.2000000000000003E-2</v>
      </c>
      <c r="M27" s="7"/>
      <c r="N27" s="11">
        <v>3.0706666666666678</v>
      </c>
      <c r="O27" s="7">
        <v>8.074321436917592E-2</v>
      </c>
      <c r="P27" s="27"/>
      <c r="Q27" s="27" t="s">
        <v>157</v>
      </c>
      <c r="R27" s="49">
        <v>3.07</v>
      </c>
      <c r="T27" s="55"/>
    </row>
    <row r="28" spans="1:24">
      <c r="A28" s="4" t="s">
        <v>47</v>
      </c>
      <c r="B28" s="4" t="s">
        <v>48</v>
      </c>
      <c r="C28" s="4" t="s">
        <v>21</v>
      </c>
      <c r="D28" s="4" t="s">
        <v>15</v>
      </c>
      <c r="E28" s="4" t="s">
        <v>49</v>
      </c>
      <c r="F28" s="6">
        <v>1.048</v>
      </c>
      <c r="G28" s="7">
        <v>15.59</v>
      </c>
      <c r="H28" s="8">
        <v>14.875954198473282</v>
      </c>
      <c r="I28" s="7">
        <v>-23.991</v>
      </c>
      <c r="J28" s="7">
        <v>2.5999999999999999E-2</v>
      </c>
      <c r="K28" s="7">
        <v>5.1559999999999997</v>
      </c>
      <c r="L28" s="7">
        <v>0.03</v>
      </c>
      <c r="M28" s="7"/>
      <c r="N28" s="11">
        <v>4.3466666666666676</v>
      </c>
      <c r="O28" s="7">
        <v>7.7093882161081331E-2</v>
      </c>
      <c r="P28" s="27"/>
      <c r="Q28" s="27" t="s">
        <v>156</v>
      </c>
      <c r="R28" s="49">
        <f>MEDIAN(N28:N29)</f>
        <v>4.3883333333333336</v>
      </c>
      <c r="T28" s="55"/>
    </row>
    <row r="29" spans="1:24" s="27" customFormat="1">
      <c r="A29" s="4" t="s">
        <v>47</v>
      </c>
      <c r="B29" s="27" t="s">
        <v>177</v>
      </c>
      <c r="C29" s="27" t="s">
        <v>178</v>
      </c>
      <c r="D29" s="27" t="s">
        <v>171</v>
      </c>
      <c r="E29" s="27" t="s">
        <v>176</v>
      </c>
      <c r="F29" s="56">
        <v>1.486</v>
      </c>
      <c r="G29" s="56">
        <v>22.79</v>
      </c>
      <c r="H29" s="28">
        <v>15.336473755047106</v>
      </c>
      <c r="I29" s="56">
        <v>-23.975000000000001</v>
      </c>
      <c r="J29" s="56">
        <v>3.1E-2</v>
      </c>
      <c r="K29" s="56">
        <v>5.4210000000000003</v>
      </c>
      <c r="L29" s="56">
        <v>0.05</v>
      </c>
      <c r="N29" s="56">
        <v>4.43</v>
      </c>
      <c r="O29" s="56">
        <v>0.11509995655950507</v>
      </c>
      <c r="R29" s="49"/>
      <c r="T29" s="55"/>
    </row>
    <row r="30" spans="1:24">
      <c r="A30" s="1"/>
      <c r="B30" s="1"/>
      <c r="C30" s="1"/>
      <c r="D30" s="1"/>
      <c r="E30" s="1"/>
      <c r="F30" s="1"/>
      <c r="G30" s="2"/>
      <c r="H30" s="19"/>
      <c r="I30" s="1"/>
      <c r="J30" s="1"/>
      <c r="K30" s="1"/>
      <c r="L30" s="2"/>
      <c r="M30" s="3"/>
      <c r="N30" s="2"/>
      <c r="O30" s="2"/>
      <c r="P30" s="3"/>
      <c r="Q30" s="3"/>
      <c r="T30" s="55"/>
    </row>
    <row r="31" spans="1:24">
      <c r="A31" s="4" t="s">
        <v>51</v>
      </c>
      <c r="B31" s="4" t="s">
        <v>52</v>
      </c>
      <c r="C31" s="5" t="s">
        <v>17</v>
      </c>
      <c r="D31" s="4" t="s">
        <v>11</v>
      </c>
      <c r="E31" s="4" t="s">
        <v>50</v>
      </c>
      <c r="F31" s="6">
        <v>1.3620000000000001</v>
      </c>
      <c r="G31" s="7">
        <v>16.71</v>
      </c>
      <c r="H31" s="8">
        <v>12.268722466960352</v>
      </c>
      <c r="I31" s="7">
        <v>-23.983000000000001</v>
      </c>
      <c r="J31" s="7">
        <v>2.1999999999999999E-2</v>
      </c>
      <c r="K31" s="7">
        <v>3.6560000000000001</v>
      </c>
      <c r="L31" s="7">
        <v>4.5999999999999999E-2</v>
      </c>
      <c r="M31" s="9"/>
      <c r="N31" s="10">
        <v>2.8579999999999992</v>
      </c>
      <c r="O31" s="9">
        <v>0.11292947651816439</v>
      </c>
      <c r="P31" s="27"/>
      <c r="Q31" s="27" t="s">
        <v>157</v>
      </c>
      <c r="R31" s="10">
        <v>2.86</v>
      </c>
      <c r="T31" s="55"/>
    </row>
    <row r="32" spans="1:24">
      <c r="A32" s="4" t="s">
        <v>51</v>
      </c>
      <c r="B32" s="4" t="s">
        <v>52</v>
      </c>
      <c r="C32" s="5" t="s">
        <v>43</v>
      </c>
      <c r="D32" s="4" t="s">
        <v>11</v>
      </c>
      <c r="E32" s="4" t="s">
        <v>53</v>
      </c>
      <c r="F32" s="6">
        <v>1.9019999999999999</v>
      </c>
      <c r="G32" s="7">
        <v>13.64</v>
      </c>
      <c r="H32" s="8">
        <v>7.1713985278654055</v>
      </c>
      <c r="I32" s="7">
        <v>-23.969000000000001</v>
      </c>
      <c r="J32" s="7">
        <v>1.4E-2</v>
      </c>
      <c r="K32" s="7">
        <v>1.704</v>
      </c>
      <c r="L32" s="7">
        <v>4.1000000000000002E-2</v>
      </c>
      <c r="M32" s="9"/>
      <c r="N32" s="10">
        <v>0.90599999999999903</v>
      </c>
      <c r="O32" s="9">
        <v>0.11163810580024477</v>
      </c>
      <c r="P32" s="27"/>
      <c r="Q32" s="27" t="s">
        <v>92</v>
      </c>
      <c r="R32" s="10">
        <v>0.91</v>
      </c>
      <c r="T32" s="55"/>
    </row>
    <row r="33" spans="1:20">
      <c r="A33" s="4" t="s">
        <v>51</v>
      </c>
      <c r="B33" s="4" t="s">
        <v>52</v>
      </c>
      <c r="C33" s="5" t="s">
        <v>21</v>
      </c>
      <c r="D33" s="4" t="s">
        <v>11</v>
      </c>
      <c r="E33" s="4" t="s">
        <v>54</v>
      </c>
      <c r="F33" s="6">
        <v>1.2290000000000001</v>
      </c>
      <c r="G33" s="7">
        <v>18.329999999999998</v>
      </c>
      <c r="H33" s="8">
        <v>14.914564686737183</v>
      </c>
      <c r="I33" s="7">
        <v>-23.99</v>
      </c>
      <c r="J33" s="7">
        <v>2.8000000000000001E-2</v>
      </c>
      <c r="K33" s="7">
        <v>5.3209999999999997</v>
      </c>
      <c r="L33" s="7">
        <v>2.5000000000000001E-2</v>
      </c>
      <c r="M33" s="9"/>
      <c r="N33" s="10">
        <v>4.5229999999999988</v>
      </c>
      <c r="O33" s="9">
        <v>0.10843923029359183</v>
      </c>
      <c r="P33" s="27"/>
      <c r="Q33" s="27" t="s">
        <v>156</v>
      </c>
      <c r="R33" s="10">
        <v>4.5199999999999996</v>
      </c>
      <c r="T33" s="55"/>
    </row>
    <row r="34" spans="1:20">
      <c r="A34" s="4"/>
      <c r="B34" s="4"/>
      <c r="C34" s="5"/>
      <c r="D34" s="4"/>
      <c r="E34" s="4"/>
      <c r="F34" s="6"/>
      <c r="G34" s="7"/>
      <c r="H34" s="8"/>
      <c r="I34" s="7"/>
      <c r="J34" s="7"/>
      <c r="K34" s="7"/>
      <c r="L34" s="7"/>
      <c r="M34" s="9"/>
      <c r="N34" s="10"/>
      <c r="O34" s="9"/>
      <c r="P34" s="27"/>
      <c r="Q34" s="27"/>
      <c r="T34" s="55"/>
    </row>
    <row r="35" spans="1:20">
      <c r="A35" s="4" t="s">
        <v>56</v>
      </c>
      <c r="B35" s="4" t="s">
        <v>57</v>
      </c>
      <c r="C35" s="5" t="s">
        <v>43</v>
      </c>
      <c r="D35" s="4" t="s">
        <v>11</v>
      </c>
      <c r="E35" s="4" t="s">
        <v>55</v>
      </c>
      <c r="F35" s="6">
        <v>1.754</v>
      </c>
      <c r="G35" s="7">
        <v>15.31</v>
      </c>
      <c r="H35" s="8">
        <v>8.7286202964652233</v>
      </c>
      <c r="I35" s="7">
        <v>-24.004000000000001</v>
      </c>
      <c r="J35" s="7">
        <v>0.02</v>
      </c>
      <c r="K35" s="7">
        <v>0.72899999999999998</v>
      </c>
      <c r="L35" s="7">
        <v>2.8000000000000001E-2</v>
      </c>
      <c r="M35" s="9"/>
      <c r="N35" s="10">
        <v>-6.9000000000000949E-2</v>
      </c>
      <c r="O35" s="9">
        <v>0.10892688679415494</v>
      </c>
      <c r="P35" s="27"/>
      <c r="Q35" s="27" t="s">
        <v>92</v>
      </c>
      <c r="R35" s="10">
        <v>-7.0000000000000007E-2</v>
      </c>
      <c r="T35" s="55"/>
    </row>
    <row r="36" spans="1:20">
      <c r="A36" s="4" t="s">
        <v>56</v>
      </c>
      <c r="B36" s="4" t="s">
        <v>57</v>
      </c>
      <c r="C36" s="5" t="s">
        <v>29</v>
      </c>
      <c r="D36" s="4" t="s">
        <v>11</v>
      </c>
      <c r="E36" s="4" t="s">
        <v>58</v>
      </c>
      <c r="F36" s="6">
        <v>1.39</v>
      </c>
      <c r="G36" s="7">
        <v>21.19</v>
      </c>
      <c r="H36" s="8">
        <v>15.244604316546765</v>
      </c>
      <c r="I36" s="7">
        <v>-23.995000000000001</v>
      </c>
      <c r="J36" s="7">
        <v>1.7999999999999999E-2</v>
      </c>
      <c r="K36" s="7">
        <v>4.9690000000000003</v>
      </c>
      <c r="L36" s="7">
        <v>3.5000000000000003E-2</v>
      </c>
      <c r="M36" s="9"/>
      <c r="N36" s="10">
        <v>4.1709999999999994</v>
      </c>
      <c r="O36" s="9">
        <v>0.11026815799072118</v>
      </c>
      <c r="P36" s="27"/>
      <c r="Q36" s="27" t="s">
        <v>155</v>
      </c>
      <c r="R36" s="49">
        <f>AVERAGE(N36:N37)</f>
        <v>4.2843333333333335</v>
      </c>
      <c r="T36" s="55"/>
    </row>
    <row r="37" spans="1:20">
      <c r="A37" s="4" t="s">
        <v>56</v>
      </c>
      <c r="B37" s="4" t="s">
        <v>57</v>
      </c>
      <c r="C37" s="4" t="s">
        <v>21</v>
      </c>
      <c r="D37" s="4" t="s">
        <v>15</v>
      </c>
      <c r="E37" s="4" t="s">
        <v>59</v>
      </c>
      <c r="F37" s="6">
        <v>1.278</v>
      </c>
      <c r="G37" s="7">
        <v>22.09</v>
      </c>
      <c r="H37" s="8">
        <v>17.284820031298903</v>
      </c>
      <c r="I37" s="7">
        <v>-23.984000000000002</v>
      </c>
      <c r="J37" s="7">
        <v>8.9999999999999993E-3</v>
      </c>
      <c r="K37" s="7">
        <v>5.2069999999999999</v>
      </c>
      <c r="L37" s="7">
        <v>4.2000000000000003E-2</v>
      </c>
      <c r="M37" s="7"/>
      <c r="N37" s="11">
        <v>4.3976666666666677</v>
      </c>
      <c r="O37" s="7">
        <v>8.074321436917592E-2</v>
      </c>
      <c r="P37" s="27"/>
      <c r="Q37" s="27"/>
      <c r="T37" s="55"/>
    </row>
    <row r="38" spans="1:20">
      <c r="A38" s="4"/>
      <c r="B38" s="4"/>
      <c r="C38" s="4"/>
      <c r="D38" s="4"/>
      <c r="E38" s="4"/>
      <c r="F38" s="6"/>
      <c r="G38" s="7"/>
      <c r="H38" s="8"/>
      <c r="I38" s="7"/>
      <c r="J38" s="7"/>
      <c r="K38" s="7"/>
      <c r="L38" s="7"/>
      <c r="M38" s="7"/>
      <c r="N38" s="11"/>
      <c r="O38" s="7"/>
      <c r="P38" s="27"/>
      <c r="Q38" s="27"/>
      <c r="T38" s="55"/>
    </row>
    <row r="39" spans="1:20">
      <c r="A39" s="4" t="s">
        <v>61</v>
      </c>
      <c r="B39" s="4" t="s">
        <v>62</v>
      </c>
      <c r="C39" s="5" t="s">
        <v>17</v>
      </c>
      <c r="D39" s="4" t="s">
        <v>11</v>
      </c>
      <c r="E39" s="4" t="s">
        <v>60</v>
      </c>
      <c r="F39" s="6">
        <v>1.3740000000000001</v>
      </c>
      <c r="G39" s="7">
        <v>17.11</v>
      </c>
      <c r="H39" s="8">
        <v>12.452692867540028</v>
      </c>
      <c r="I39" s="7">
        <v>-24.009</v>
      </c>
      <c r="J39" s="7">
        <v>0.02</v>
      </c>
      <c r="K39" s="7">
        <v>2.93</v>
      </c>
      <c r="L39" s="7">
        <v>3.5999999999999997E-2</v>
      </c>
      <c r="M39" s="9"/>
      <c r="N39" s="10">
        <v>2.1319999999999992</v>
      </c>
      <c r="O39" s="9">
        <v>0.11048257781206944</v>
      </c>
      <c r="P39" s="27"/>
      <c r="Q39" s="27" t="s">
        <v>157</v>
      </c>
      <c r="R39" s="3">
        <v>2.13</v>
      </c>
      <c r="T39" s="55"/>
    </row>
    <row r="40" spans="1:20">
      <c r="A40" s="4" t="s">
        <v>61</v>
      </c>
      <c r="B40" s="4" t="s">
        <v>62</v>
      </c>
      <c r="C40" s="5" t="s">
        <v>43</v>
      </c>
      <c r="D40" s="4" t="s">
        <v>11</v>
      </c>
      <c r="E40" s="4" t="s">
        <v>63</v>
      </c>
      <c r="F40" s="6">
        <v>1.944</v>
      </c>
      <c r="G40" s="7">
        <v>13.97</v>
      </c>
      <c r="H40" s="8">
        <v>7.1862139917695478</v>
      </c>
      <c r="I40" s="7">
        <v>-24.003</v>
      </c>
      <c r="J40" s="7">
        <v>2.1999999999999999E-2</v>
      </c>
      <c r="K40" s="7">
        <v>0.79900000000000004</v>
      </c>
      <c r="L40" s="7">
        <v>3.5999999999999997E-2</v>
      </c>
      <c r="M40" s="9"/>
      <c r="N40" s="10">
        <v>9.9999999999911271E-4</v>
      </c>
      <c r="O40" s="9">
        <v>0.11048257781206944</v>
      </c>
      <c r="P40" s="27"/>
      <c r="Q40" s="27" t="s">
        <v>92</v>
      </c>
      <c r="R40" s="3">
        <v>0</v>
      </c>
      <c r="T40" s="55"/>
    </row>
    <row r="41" spans="1:20">
      <c r="A41" s="4" t="s">
        <v>61</v>
      </c>
      <c r="B41" s="4" t="s">
        <v>62</v>
      </c>
      <c r="C41" s="5" t="s">
        <v>21</v>
      </c>
      <c r="D41" s="4" t="s">
        <v>11</v>
      </c>
      <c r="E41" s="4" t="s">
        <v>64</v>
      </c>
      <c r="F41" s="6">
        <v>1.3180000000000001</v>
      </c>
      <c r="G41" s="7">
        <v>20.89</v>
      </c>
      <c r="H41" s="8">
        <v>15.849772382397571</v>
      </c>
      <c r="I41" s="7">
        <v>-23.984000000000002</v>
      </c>
      <c r="J41" s="7">
        <v>2.1999999999999999E-2</v>
      </c>
      <c r="K41" s="7">
        <v>5.2850000000000001</v>
      </c>
      <c r="L41" s="7">
        <v>0.03</v>
      </c>
      <c r="M41" s="9"/>
      <c r="N41" s="10">
        <v>4.4869999999999992</v>
      </c>
      <c r="O41" s="9">
        <v>0.10928128842578669</v>
      </c>
      <c r="P41" s="27"/>
      <c r="Q41" s="27" t="s">
        <v>156</v>
      </c>
      <c r="R41" s="3">
        <v>4.49</v>
      </c>
      <c r="T41" s="55"/>
    </row>
    <row r="42" spans="1:20">
      <c r="A42" s="4"/>
      <c r="B42" s="4"/>
      <c r="C42" s="4"/>
      <c r="D42" s="4"/>
      <c r="E42" s="4"/>
      <c r="F42" s="6"/>
      <c r="G42" s="7"/>
      <c r="H42" s="17"/>
      <c r="I42" s="7"/>
      <c r="J42" s="7"/>
      <c r="K42" s="7"/>
      <c r="L42" s="7"/>
      <c r="M42" s="9"/>
      <c r="N42" s="10"/>
      <c r="O42" s="9"/>
      <c r="P42" s="27"/>
      <c r="Q42" s="27"/>
      <c r="T42" s="55"/>
    </row>
    <row r="43" spans="1:20">
      <c r="A43" s="4" t="s">
        <v>160</v>
      </c>
      <c r="B43" s="4" t="s">
        <v>67</v>
      </c>
      <c r="C43" s="4" t="s">
        <v>17</v>
      </c>
      <c r="D43" s="4" t="s">
        <v>65</v>
      </c>
      <c r="E43" s="4" t="s">
        <v>66</v>
      </c>
      <c r="F43" s="6">
        <v>1.552</v>
      </c>
      <c r="G43" s="7">
        <v>19.38</v>
      </c>
      <c r="H43" s="17">
        <v>12.487113402061855</v>
      </c>
      <c r="I43" s="7">
        <v>-23.957999999999998</v>
      </c>
      <c r="J43" s="7">
        <v>1.6E-2</v>
      </c>
      <c r="K43" s="7">
        <v>5.282</v>
      </c>
      <c r="L43" s="7">
        <v>5.5E-2</v>
      </c>
      <c r="M43" s="9"/>
      <c r="N43" s="10">
        <v>4.5145000000000008</v>
      </c>
      <c r="O43" s="9">
        <v>8.1202627215298112E-2</v>
      </c>
      <c r="P43" s="27"/>
      <c r="Q43" s="27" t="s">
        <v>157</v>
      </c>
      <c r="R43" s="3">
        <v>4.51</v>
      </c>
      <c r="T43" s="55"/>
    </row>
    <row r="44" spans="1:20">
      <c r="A44" s="4" t="s">
        <v>160</v>
      </c>
      <c r="B44" s="4" t="s">
        <v>67</v>
      </c>
      <c r="C44" s="4" t="s">
        <v>43</v>
      </c>
      <c r="D44" s="4" t="s">
        <v>65</v>
      </c>
      <c r="E44" s="4" t="s">
        <v>68</v>
      </c>
      <c r="F44" s="6">
        <v>2.2109999999999999</v>
      </c>
      <c r="G44" s="7">
        <v>17</v>
      </c>
      <c r="H44" s="17">
        <v>7.6888285843509729</v>
      </c>
      <c r="I44" s="7">
        <v>-23.946999999999999</v>
      </c>
      <c r="J44" s="7">
        <v>1.6E-2</v>
      </c>
      <c r="K44" s="7">
        <v>2.964</v>
      </c>
      <c r="L44" s="7">
        <v>5.7000000000000002E-2</v>
      </c>
      <c r="M44" s="9"/>
      <c r="N44" s="10">
        <v>2.1965000000000008</v>
      </c>
      <c r="O44" s="9">
        <v>8.2116989715892583E-2</v>
      </c>
      <c r="P44" s="27"/>
      <c r="Q44" s="27" t="s">
        <v>92</v>
      </c>
      <c r="R44" s="3">
        <v>2.2000000000000002</v>
      </c>
      <c r="T44" s="55"/>
    </row>
    <row r="45" spans="1:20">
      <c r="A45" s="4" t="s">
        <v>160</v>
      </c>
      <c r="B45" s="4" t="s">
        <v>67</v>
      </c>
      <c r="C45" s="4" t="s">
        <v>164</v>
      </c>
      <c r="D45" s="4" t="s">
        <v>65</v>
      </c>
      <c r="E45" s="4" t="s">
        <v>69</v>
      </c>
      <c r="F45" s="6">
        <v>1.0740000000000001</v>
      </c>
      <c r="G45" s="7">
        <v>17.059999999999999</v>
      </c>
      <c r="H45" s="17">
        <v>15.884543761638731</v>
      </c>
      <c r="I45" s="7">
        <v>-23.940999999999999</v>
      </c>
      <c r="J45" s="7">
        <v>1.9E-2</v>
      </c>
      <c r="K45" s="7">
        <v>7.1920000000000002</v>
      </c>
      <c r="L45" s="7">
        <v>2.9000000000000001E-2</v>
      </c>
      <c r="M45" s="9"/>
      <c r="N45" s="10">
        <v>6.424500000000001</v>
      </c>
      <c r="O45" s="9">
        <v>7.1678913682244605E-2</v>
      </c>
      <c r="P45" s="27"/>
      <c r="Q45" s="27" t="s">
        <v>156</v>
      </c>
      <c r="R45" s="3">
        <v>6.42</v>
      </c>
      <c r="T45" s="55"/>
    </row>
    <row r="46" spans="1:20">
      <c r="A46" s="20"/>
      <c r="B46" s="20"/>
      <c r="C46" s="20"/>
      <c r="D46" s="20"/>
      <c r="E46" s="20"/>
      <c r="F46" s="21"/>
      <c r="G46" s="22"/>
      <c r="H46" s="23"/>
      <c r="I46" s="22"/>
      <c r="J46" s="22"/>
      <c r="K46" s="22"/>
      <c r="L46" s="22"/>
      <c r="M46" s="22"/>
      <c r="N46" s="24"/>
      <c r="O46" s="25"/>
      <c r="P46" s="51"/>
      <c r="Q46" s="51"/>
      <c r="T46" s="55"/>
    </row>
    <row r="47" spans="1:20">
      <c r="A47" s="4" t="s">
        <v>161</v>
      </c>
      <c r="B47" s="4" t="s">
        <v>71</v>
      </c>
      <c r="C47" s="4" t="s">
        <v>72</v>
      </c>
      <c r="D47" s="4" t="s">
        <v>65</v>
      </c>
      <c r="E47" s="4" t="s">
        <v>70</v>
      </c>
      <c r="F47" s="6">
        <v>0.84</v>
      </c>
      <c r="G47" s="7">
        <v>9.11</v>
      </c>
      <c r="H47" s="17">
        <v>10.845238095238095</v>
      </c>
      <c r="I47" s="7">
        <v>-23.954999999999998</v>
      </c>
      <c r="J47" s="7">
        <v>2.8000000000000001E-2</v>
      </c>
      <c r="K47" s="7">
        <v>4.0229999999999997</v>
      </c>
      <c r="L47" s="7">
        <v>3.9E-2</v>
      </c>
      <c r="M47" s="9"/>
      <c r="N47" s="10">
        <v>3.2555000000000005</v>
      </c>
      <c r="O47" s="9">
        <v>7.4774327145083738E-2</v>
      </c>
      <c r="P47" s="27"/>
      <c r="Q47" s="51" t="s">
        <v>158</v>
      </c>
      <c r="R47" s="3">
        <v>3.26</v>
      </c>
      <c r="T47" s="55"/>
    </row>
    <row r="48" spans="1:20">
      <c r="A48" s="4" t="s">
        <v>161</v>
      </c>
      <c r="B48" s="4" t="s">
        <v>71</v>
      </c>
      <c r="C48" s="4" t="s">
        <v>43</v>
      </c>
      <c r="D48" s="4" t="s">
        <v>65</v>
      </c>
      <c r="E48" s="4" t="s">
        <v>73</v>
      </c>
      <c r="F48" s="6">
        <v>2.2040000000000002</v>
      </c>
      <c r="G48" s="7">
        <v>19.37</v>
      </c>
      <c r="H48" s="17">
        <v>8.7885662431941913</v>
      </c>
      <c r="I48" s="7">
        <v>-23.965</v>
      </c>
      <c r="J48" s="7">
        <v>1.6E-2</v>
      </c>
      <c r="K48" s="7">
        <v>0.32200000000000001</v>
      </c>
      <c r="L48" s="7">
        <v>3.1E-2</v>
      </c>
      <c r="M48" s="9"/>
      <c r="N48" s="10">
        <v>-0.44549999999999917</v>
      </c>
      <c r="O48" s="9">
        <v>7.2234802323164662E-2</v>
      </c>
      <c r="P48" s="27"/>
      <c r="Q48" s="51" t="s">
        <v>92</v>
      </c>
      <c r="R48" s="3">
        <v>-0.45</v>
      </c>
      <c r="T48" s="55"/>
    </row>
    <row r="49" spans="1:20">
      <c r="A49" s="4" t="s">
        <v>161</v>
      </c>
      <c r="B49" s="4" t="s">
        <v>71</v>
      </c>
      <c r="C49" s="4" t="s">
        <v>21</v>
      </c>
      <c r="D49" s="4" t="s">
        <v>65</v>
      </c>
      <c r="E49" s="4" t="s">
        <v>74</v>
      </c>
      <c r="F49" s="6">
        <v>1.44</v>
      </c>
      <c r="G49" s="7">
        <v>22.41</v>
      </c>
      <c r="H49" s="17">
        <v>15.5625</v>
      </c>
      <c r="I49" s="7">
        <v>-23.937000000000001</v>
      </c>
      <c r="J49" s="7">
        <v>2.5000000000000001E-2</v>
      </c>
      <c r="K49" s="7">
        <v>6.8540000000000001</v>
      </c>
      <c r="L49" s="7">
        <v>4.2000000000000003E-2</v>
      </c>
      <c r="M49" s="9"/>
      <c r="N49" s="10">
        <v>6.0865000000000009</v>
      </c>
      <c r="O49" s="9">
        <v>7.584985168080427E-2</v>
      </c>
      <c r="P49" s="27"/>
      <c r="Q49" s="51" t="s">
        <v>156</v>
      </c>
      <c r="R49" s="49">
        <v>6.0865000000000009</v>
      </c>
      <c r="T49" s="55"/>
    </row>
    <row r="50" spans="1:20">
      <c r="A50" s="4"/>
      <c r="B50" s="4"/>
      <c r="C50" s="4"/>
      <c r="D50" s="4"/>
      <c r="E50" s="4"/>
      <c r="F50" s="6"/>
      <c r="G50" s="7"/>
      <c r="H50" s="17"/>
      <c r="I50" s="7"/>
      <c r="J50" s="7"/>
      <c r="K50" s="7"/>
      <c r="L50" s="7"/>
      <c r="M50" s="9"/>
      <c r="N50" s="10"/>
      <c r="O50" s="9"/>
      <c r="P50" s="27"/>
      <c r="Q50" s="27"/>
      <c r="T50" s="55"/>
    </row>
    <row r="51" spans="1:20">
      <c r="A51" s="4" t="s">
        <v>162</v>
      </c>
      <c r="B51" s="4" t="s">
        <v>76</v>
      </c>
      <c r="C51" s="4" t="s">
        <v>43</v>
      </c>
      <c r="D51" s="4" t="s">
        <v>65</v>
      </c>
      <c r="E51" s="4" t="s">
        <v>75</v>
      </c>
      <c r="F51" s="6">
        <v>1.706</v>
      </c>
      <c r="G51" s="7">
        <v>13.88</v>
      </c>
      <c r="H51" s="17">
        <v>8.135990621336461</v>
      </c>
      <c r="I51" s="7">
        <v>-23.920999999999999</v>
      </c>
      <c r="J51" s="7">
        <v>1.4E-2</v>
      </c>
      <c r="K51" s="7">
        <v>1.8069999999999999</v>
      </c>
      <c r="L51" s="7">
        <v>2.3E-2</v>
      </c>
      <c r="M51" s="9"/>
      <c r="N51" s="10">
        <v>1.0395000000000008</v>
      </c>
      <c r="O51" s="9">
        <v>7.0213009240928242E-2</v>
      </c>
      <c r="P51" s="27"/>
      <c r="Q51" s="27" t="s">
        <v>159</v>
      </c>
      <c r="R51" s="49">
        <f>AVERAGE(N51:N52)</f>
        <v>0.94950000000000079</v>
      </c>
      <c r="T51" s="55"/>
    </row>
    <row r="52" spans="1:20">
      <c r="A52" s="4" t="s">
        <v>162</v>
      </c>
      <c r="B52" s="4" t="s">
        <v>76</v>
      </c>
      <c r="C52" s="4" t="s">
        <v>78</v>
      </c>
      <c r="D52" s="4" t="s">
        <v>65</v>
      </c>
      <c r="E52" s="4" t="s">
        <v>77</v>
      </c>
      <c r="F52" s="6">
        <v>1.889</v>
      </c>
      <c r="G52" s="7">
        <v>15.78</v>
      </c>
      <c r="H52" s="17">
        <v>8.3536262572789823</v>
      </c>
      <c r="I52" s="7">
        <v>-23.948</v>
      </c>
      <c r="J52" s="7">
        <v>1.6E-2</v>
      </c>
      <c r="K52" s="7">
        <v>1.627</v>
      </c>
      <c r="L52" s="7">
        <v>4.4999999999999998E-2</v>
      </c>
      <c r="M52" s="9"/>
      <c r="N52" s="10">
        <v>0.85950000000000082</v>
      </c>
      <c r="O52" s="9">
        <v>7.6988310801056073E-2</v>
      </c>
      <c r="P52" s="27"/>
      <c r="Q52" s="27"/>
      <c r="T52" s="55"/>
    </row>
    <row r="53" spans="1:20">
      <c r="A53" s="4" t="s">
        <v>162</v>
      </c>
      <c r="B53" s="4" t="s">
        <v>76</v>
      </c>
      <c r="C53" s="4" t="s">
        <v>165</v>
      </c>
      <c r="D53" s="4" t="s">
        <v>65</v>
      </c>
      <c r="E53" s="4" t="s">
        <v>79</v>
      </c>
      <c r="F53" s="6">
        <v>1.552</v>
      </c>
      <c r="G53" s="7">
        <v>24.85</v>
      </c>
      <c r="H53" s="17">
        <v>16.01159793814433</v>
      </c>
      <c r="I53" s="7">
        <v>-23.960999999999999</v>
      </c>
      <c r="J53" s="7">
        <v>0.02</v>
      </c>
      <c r="K53" s="7">
        <v>6.2850000000000001</v>
      </c>
      <c r="L53" s="7">
        <v>3.7999999999999999E-2</v>
      </c>
      <c r="M53" s="9"/>
      <c r="N53" s="10">
        <v>5.517500000000001</v>
      </c>
      <c r="O53" s="9">
        <v>7.4430280576299551E-2</v>
      </c>
      <c r="P53" s="27"/>
      <c r="Q53" s="27" t="s">
        <v>156</v>
      </c>
      <c r="R53" s="3">
        <v>5.52</v>
      </c>
      <c r="T53" s="55"/>
    </row>
    <row r="54" spans="1:20">
      <c r="A54" s="4"/>
      <c r="B54" s="4"/>
      <c r="C54" s="4"/>
      <c r="D54" s="4"/>
      <c r="E54" s="4"/>
      <c r="F54" s="6"/>
      <c r="G54" s="7"/>
      <c r="H54" s="17"/>
      <c r="I54" s="7"/>
      <c r="J54" s="7"/>
      <c r="K54" s="7"/>
      <c r="L54" s="7"/>
      <c r="M54" s="9"/>
      <c r="N54" s="10"/>
      <c r="O54" s="9"/>
      <c r="P54" s="27"/>
      <c r="Q54" s="27"/>
      <c r="T54" s="55"/>
    </row>
    <row r="55" spans="1:20">
      <c r="A55" s="4" t="s">
        <v>163</v>
      </c>
      <c r="B55" s="4" t="s">
        <v>81</v>
      </c>
      <c r="C55" s="5" t="s">
        <v>17</v>
      </c>
      <c r="D55" s="4" t="s">
        <v>11</v>
      </c>
      <c r="E55" s="4" t="s">
        <v>80</v>
      </c>
      <c r="F55" s="6">
        <v>1.2350000000000001</v>
      </c>
      <c r="G55" s="7">
        <v>14.2</v>
      </c>
      <c r="H55" s="8">
        <v>11.497975708502024</v>
      </c>
      <c r="I55" s="7">
        <v>-24.012</v>
      </c>
      <c r="J55" s="7">
        <v>2.1999999999999999E-2</v>
      </c>
      <c r="K55" s="7">
        <v>6.4820000000000002</v>
      </c>
      <c r="L55" s="7">
        <v>1.7000000000000001E-2</v>
      </c>
      <c r="M55" s="9"/>
      <c r="N55" s="10">
        <v>5.6839999999999993</v>
      </c>
      <c r="O55" s="9">
        <v>0.10740142767517873</v>
      </c>
      <c r="P55" s="27"/>
      <c r="Q55" s="27" t="s">
        <v>157</v>
      </c>
      <c r="R55" s="3">
        <v>5.68</v>
      </c>
      <c r="T55" s="55"/>
    </row>
    <row r="56" spans="1:20">
      <c r="A56" s="4" t="s">
        <v>163</v>
      </c>
      <c r="B56" s="4" t="s">
        <v>81</v>
      </c>
      <c r="C56" s="5" t="s">
        <v>43</v>
      </c>
      <c r="D56" s="4" t="s">
        <v>11</v>
      </c>
      <c r="E56" s="4" t="s">
        <v>82</v>
      </c>
      <c r="F56" s="6">
        <v>1.887</v>
      </c>
      <c r="G56" s="7">
        <v>17.34</v>
      </c>
      <c r="H56" s="8">
        <v>9.1891891891891895</v>
      </c>
      <c r="I56" s="7">
        <v>-23.997</v>
      </c>
      <c r="J56" s="7">
        <v>1.0999999999999999E-2</v>
      </c>
      <c r="K56" s="7">
        <v>4.8570000000000002</v>
      </c>
      <c r="L56" s="7">
        <v>5.2999999999999999E-2</v>
      </c>
      <c r="M56" s="9"/>
      <c r="N56" s="10">
        <v>4.0589999999999993</v>
      </c>
      <c r="O56" s="9">
        <v>0.11495680348142361</v>
      </c>
      <c r="P56" s="27"/>
      <c r="Q56" s="27" t="s">
        <v>92</v>
      </c>
      <c r="R56" s="3">
        <v>4.0599999999999996</v>
      </c>
      <c r="T56" s="55"/>
    </row>
    <row r="57" spans="1:20">
      <c r="A57" s="4" t="s">
        <v>163</v>
      </c>
      <c r="B57" s="4" t="s">
        <v>81</v>
      </c>
      <c r="C57" s="5" t="s">
        <v>21</v>
      </c>
      <c r="D57" s="4" t="s">
        <v>11</v>
      </c>
      <c r="E57" s="4" t="s">
        <v>83</v>
      </c>
      <c r="F57" s="6">
        <v>1.1759999999999999</v>
      </c>
      <c r="G57" s="7">
        <v>18.43</v>
      </c>
      <c r="H57" s="8">
        <v>15.671768707482993</v>
      </c>
      <c r="I57" s="7">
        <v>-23.981000000000002</v>
      </c>
      <c r="J57" s="7">
        <v>1.2999999999999999E-2</v>
      </c>
      <c r="K57" s="7">
        <v>8.4030000000000005</v>
      </c>
      <c r="L57" s="7">
        <v>4.8000000000000001E-2</v>
      </c>
      <c r="M57" s="9"/>
      <c r="N57" s="10">
        <v>7.6049999999999995</v>
      </c>
      <c r="O57" s="9">
        <v>0.11348303838019133</v>
      </c>
      <c r="P57" s="27"/>
      <c r="Q57" s="27" t="s">
        <v>156</v>
      </c>
      <c r="R57" s="3">
        <v>7.61</v>
      </c>
      <c r="T57" s="55"/>
    </row>
    <row r="58" spans="1:20">
      <c r="A58" s="4"/>
      <c r="B58" s="4"/>
      <c r="C58" s="5"/>
      <c r="D58" s="4"/>
      <c r="E58" s="4"/>
      <c r="F58" s="6"/>
      <c r="G58" s="7"/>
      <c r="H58" s="8"/>
      <c r="I58" s="7"/>
      <c r="J58" s="7"/>
      <c r="K58" s="7"/>
      <c r="L58" s="7"/>
      <c r="M58" s="9"/>
      <c r="N58" s="10"/>
      <c r="O58" s="9"/>
      <c r="P58" s="27"/>
      <c r="Q58" s="27"/>
      <c r="T58" s="55"/>
    </row>
    <row r="59" spans="1:20" s="27" customFormat="1">
      <c r="A59" s="4" t="s">
        <v>182</v>
      </c>
      <c r="B59" s="27" t="s">
        <v>179</v>
      </c>
      <c r="C59" s="27" t="s">
        <v>17</v>
      </c>
      <c r="D59" s="27" t="s">
        <v>171</v>
      </c>
      <c r="E59" s="27" t="s">
        <v>180</v>
      </c>
      <c r="F59" s="56">
        <v>1.5880000000000001</v>
      </c>
      <c r="G59" s="56">
        <v>18.93</v>
      </c>
      <c r="H59" s="28">
        <v>11.92065491183879</v>
      </c>
      <c r="I59" s="56">
        <v>-23.975999999999999</v>
      </c>
      <c r="J59" s="56">
        <v>2.8000000000000001E-2</v>
      </c>
      <c r="K59" s="56">
        <v>6.0469999999999997</v>
      </c>
      <c r="L59" s="56">
        <v>3.7999999999999999E-2</v>
      </c>
      <c r="N59" s="56">
        <v>5.0559999999999992</v>
      </c>
      <c r="O59" s="56">
        <v>0.11199999999999979</v>
      </c>
      <c r="Q59" s="27" t="s">
        <v>157</v>
      </c>
      <c r="R59" s="49">
        <f>N59</f>
        <v>5.0559999999999992</v>
      </c>
      <c r="T59" s="55"/>
    </row>
    <row r="60" spans="1:20" s="27" customFormat="1">
      <c r="A60" s="4" t="s">
        <v>182</v>
      </c>
      <c r="B60" s="27" t="s">
        <v>179</v>
      </c>
      <c r="C60" s="27" t="s">
        <v>43</v>
      </c>
      <c r="D60" s="27" t="s">
        <v>171</v>
      </c>
      <c r="E60" s="27" t="s">
        <v>181</v>
      </c>
      <c r="F60" s="56">
        <v>1.94</v>
      </c>
      <c r="G60" s="56">
        <v>18.73</v>
      </c>
      <c r="H60" s="28">
        <v>9.6546391752577332</v>
      </c>
      <c r="I60" s="56">
        <v>-23.989000000000001</v>
      </c>
      <c r="J60" s="56">
        <v>2.1000000000000001E-2</v>
      </c>
      <c r="K60" s="56">
        <v>4.7610000000000001</v>
      </c>
      <c r="L60" s="56">
        <v>5.6000000000000001E-2</v>
      </c>
      <c r="N60" s="56">
        <v>3.7699999999999996</v>
      </c>
      <c r="O60" s="56">
        <v>0.11692732785794752</v>
      </c>
      <c r="Q60" s="27" t="s">
        <v>92</v>
      </c>
      <c r="R60" s="49">
        <f>N60</f>
        <v>3.7699999999999996</v>
      </c>
      <c r="T60" s="55"/>
    </row>
    <row r="61" spans="1:20" s="27" customFormat="1">
      <c r="A61" s="4"/>
      <c r="B61" s="4"/>
      <c r="C61" s="5"/>
      <c r="D61" s="4"/>
      <c r="E61" s="4"/>
      <c r="F61" s="6"/>
      <c r="G61" s="7"/>
      <c r="H61" s="8"/>
      <c r="I61" s="7"/>
      <c r="J61" s="7"/>
      <c r="K61" s="7"/>
      <c r="L61" s="7"/>
      <c r="M61" s="9"/>
      <c r="N61" s="10"/>
      <c r="O61" s="9"/>
      <c r="R61" s="3"/>
      <c r="T61" s="55"/>
    </row>
    <row r="62" spans="1:20">
      <c r="A62" s="26" t="s">
        <v>86</v>
      </c>
      <c r="B62" s="26" t="s">
        <v>87</v>
      </c>
      <c r="C62" s="26" t="s">
        <v>26</v>
      </c>
      <c r="D62" s="26" t="s">
        <v>84</v>
      </c>
      <c r="E62" s="26" t="s">
        <v>85</v>
      </c>
      <c r="F62" s="6">
        <v>1.7130000000000001</v>
      </c>
      <c r="G62" s="7">
        <v>21.5</v>
      </c>
      <c r="H62" s="17">
        <v>12.551079976649152</v>
      </c>
      <c r="I62" s="7">
        <v>-24.045999999999999</v>
      </c>
      <c r="J62" s="7">
        <v>2.1999999999999999E-2</v>
      </c>
      <c r="K62" s="7">
        <v>2.677</v>
      </c>
      <c r="L62" s="7">
        <v>5.6000000000000001E-2</v>
      </c>
      <c r="M62" s="9"/>
      <c r="N62" s="10">
        <v>1.819999999999999</v>
      </c>
      <c r="O62" s="9">
        <v>0.13309144725839192</v>
      </c>
      <c r="P62" s="27"/>
      <c r="Q62" s="27" t="s">
        <v>154</v>
      </c>
      <c r="R62" s="49">
        <f>AVERAGE(N62:N63)</f>
        <v>1.5483749999999992</v>
      </c>
      <c r="T62" s="55"/>
    </row>
    <row r="63" spans="1:20">
      <c r="A63" s="26" t="s">
        <v>86</v>
      </c>
      <c r="B63" s="4" t="s">
        <v>90</v>
      </c>
      <c r="C63" s="5" t="s">
        <v>166</v>
      </c>
      <c r="D63" s="4" t="s">
        <v>88</v>
      </c>
      <c r="E63" s="4" t="s">
        <v>89</v>
      </c>
      <c r="F63" s="6">
        <v>1.05</v>
      </c>
      <c r="G63" s="7">
        <v>13.88</v>
      </c>
      <c r="H63" s="8">
        <v>13.21904761904762</v>
      </c>
      <c r="I63" s="7">
        <v>-23.957999999999998</v>
      </c>
      <c r="J63" s="7">
        <v>2.7E-2</v>
      </c>
      <c r="K63" s="7">
        <v>1.405</v>
      </c>
      <c r="L63" s="7">
        <v>5.3999999999999999E-2</v>
      </c>
      <c r="M63" s="9"/>
      <c r="N63" s="10">
        <v>1.2767499999999996</v>
      </c>
      <c r="O63" s="9">
        <v>5.2188759964830113E-2</v>
      </c>
      <c r="P63" s="27"/>
      <c r="Q63" s="27"/>
      <c r="T63" s="55"/>
    </row>
    <row r="64" spans="1:20">
      <c r="A64" s="26" t="s">
        <v>86</v>
      </c>
      <c r="B64" s="4" t="s">
        <v>90</v>
      </c>
      <c r="C64" s="4" t="s">
        <v>21</v>
      </c>
      <c r="D64" s="4" t="s">
        <v>88</v>
      </c>
      <c r="E64" s="4" t="s">
        <v>91</v>
      </c>
      <c r="F64" s="6">
        <v>1.1599999999999999</v>
      </c>
      <c r="G64" s="7">
        <v>18.350000000000001</v>
      </c>
      <c r="H64" s="8">
        <v>15.818965517241381</v>
      </c>
      <c r="I64" s="7">
        <v>-23.911000000000001</v>
      </c>
      <c r="J64" s="7">
        <v>1.2E-2</v>
      </c>
      <c r="K64" s="7">
        <v>3.6150000000000002</v>
      </c>
      <c r="L64" s="7">
        <v>3.4000000000000002E-2</v>
      </c>
      <c r="M64" s="9"/>
      <c r="N64" s="10">
        <v>3.4867499999999998</v>
      </c>
      <c r="O64" s="9">
        <v>3.9374272480051271E-2</v>
      </c>
      <c r="P64" s="27"/>
      <c r="Q64" s="27" t="s">
        <v>156</v>
      </c>
      <c r="R64" s="3">
        <v>3.49</v>
      </c>
      <c r="T64" s="55"/>
    </row>
    <row r="65" spans="1:20">
      <c r="A65" s="27"/>
      <c r="B65" s="27"/>
      <c r="C65" s="27"/>
      <c r="D65" s="27"/>
      <c r="E65" s="27"/>
      <c r="F65" s="27"/>
      <c r="G65" s="27"/>
      <c r="H65" s="28"/>
      <c r="I65" s="27"/>
      <c r="J65" s="27"/>
      <c r="K65" s="27"/>
      <c r="L65" s="27"/>
      <c r="M65" s="27"/>
      <c r="N65" s="3"/>
      <c r="O65" s="27"/>
      <c r="P65" s="27"/>
      <c r="Q65" s="27"/>
      <c r="T65" s="55"/>
    </row>
    <row r="66" spans="1:20">
      <c r="A66" s="26" t="s">
        <v>94</v>
      </c>
      <c r="B66" s="26" t="s">
        <v>95</v>
      </c>
      <c r="C66" s="26" t="s">
        <v>17</v>
      </c>
      <c r="D66" s="26" t="s">
        <v>84</v>
      </c>
      <c r="E66" s="26" t="s">
        <v>93</v>
      </c>
      <c r="F66" s="6">
        <v>1.522</v>
      </c>
      <c r="G66" s="7">
        <v>19.29</v>
      </c>
      <c r="H66" s="17">
        <v>12.674113009198422</v>
      </c>
      <c r="I66" s="7">
        <v>-24.026</v>
      </c>
      <c r="J66" s="7">
        <v>2.4E-2</v>
      </c>
      <c r="K66" s="7">
        <v>3.3759999999999999</v>
      </c>
      <c r="L66" s="7">
        <v>6.2E-2</v>
      </c>
      <c r="M66" s="9"/>
      <c r="N66" s="10">
        <v>2.5189999999999988</v>
      </c>
      <c r="O66" s="9">
        <v>0.13485300639338127</v>
      </c>
      <c r="P66" s="27"/>
      <c r="Q66" s="27" t="s">
        <v>157</v>
      </c>
      <c r="R66" s="49">
        <v>2.52</v>
      </c>
      <c r="T66" s="55"/>
    </row>
    <row r="67" spans="1:20">
      <c r="A67" s="27"/>
      <c r="B67" s="27"/>
      <c r="C67" s="27"/>
      <c r="D67" s="27"/>
      <c r="E67" s="27"/>
      <c r="F67" s="27"/>
      <c r="G67" s="27"/>
      <c r="H67" s="28"/>
      <c r="I67" s="27"/>
      <c r="J67" s="27"/>
      <c r="K67" s="27"/>
      <c r="L67" s="27"/>
      <c r="M67" s="27"/>
      <c r="N67" s="3"/>
      <c r="O67" s="27"/>
      <c r="P67" s="27"/>
      <c r="Q67" s="27"/>
      <c r="T67" s="55"/>
    </row>
    <row r="68" spans="1:20">
      <c r="A68" s="26" t="s">
        <v>97</v>
      </c>
      <c r="B68" s="26" t="s">
        <v>98</v>
      </c>
      <c r="C68" s="26" t="s">
        <v>17</v>
      </c>
      <c r="D68" s="26" t="s">
        <v>84</v>
      </c>
      <c r="E68" s="26" t="s">
        <v>96</v>
      </c>
      <c r="F68" s="6">
        <v>1.341</v>
      </c>
      <c r="G68" s="7">
        <v>17.559999999999999</v>
      </c>
      <c r="H68" s="17">
        <v>13.094705443698732</v>
      </c>
      <c r="I68" s="7">
        <v>-24.016999999999999</v>
      </c>
      <c r="J68" s="7">
        <v>0.02</v>
      </c>
      <c r="K68" s="7">
        <v>5.8230000000000004</v>
      </c>
      <c r="L68" s="7">
        <v>2.5999999999999999E-2</v>
      </c>
      <c r="M68" s="9"/>
      <c r="N68" s="10">
        <v>4.9659999999999993</v>
      </c>
      <c r="O68" s="9">
        <v>0.12678065046896281</v>
      </c>
      <c r="P68" s="27"/>
      <c r="Q68" s="27" t="s">
        <v>157</v>
      </c>
      <c r="R68" s="3">
        <v>4.97</v>
      </c>
      <c r="T68" s="55"/>
    </row>
    <row r="69" spans="1:20">
      <c r="A69" s="26" t="s">
        <v>97</v>
      </c>
      <c r="B69" s="26" t="s">
        <v>98</v>
      </c>
      <c r="C69" s="26" t="s">
        <v>43</v>
      </c>
      <c r="D69" s="26" t="s">
        <v>84</v>
      </c>
      <c r="E69" s="26" t="s">
        <v>99</v>
      </c>
      <c r="F69" s="6">
        <v>1.5449999999999999</v>
      </c>
      <c r="G69" s="7">
        <v>12.07</v>
      </c>
      <c r="H69" s="17">
        <v>7.8122977346278324</v>
      </c>
      <c r="I69" s="7">
        <v>-24.047999999999998</v>
      </c>
      <c r="J69" s="7">
        <v>2.1000000000000001E-2</v>
      </c>
      <c r="K69" s="7">
        <v>3.9420000000000002</v>
      </c>
      <c r="L69" s="7">
        <v>3.5999999999999997E-2</v>
      </c>
      <c r="M69" s="9"/>
      <c r="N69" s="10">
        <v>3.0849999999999991</v>
      </c>
      <c r="O69" s="9">
        <v>0.12840041536796779</v>
      </c>
      <c r="P69" s="27"/>
      <c r="Q69" s="27" t="s">
        <v>92</v>
      </c>
      <c r="R69" s="3">
        <v>3.09</v>
      </c>
      <c r="T69" s="55"/>
    </row>
    <row r="70" spans="1:20">
      <c r="A70" s="26" t="s">
        <v>97</v>
      </c>
      <c r="B70" s="20" t="s">
        <v>98</v>
      </c>
      <c r="C70" s="20" t="s">
        <v>167</v>
      </c>
      <c r="D70" s="20" t="s">
        <v>100</v>
      </c>
      <c r="E70" s="20" t="s">
        <v>101</v>
      </c>
      <c r="F70" s="21">
        <v>0.91800000000000004</v>
      </c>
      <c r="G70" s="22">
        <v>12.09</v>
      </c>
      <c r="H70" s="23">
        <v>13.169934640522875</v>
      </c>
      <c r="I70" s="22">
        <v>-23.891999999999999</v>
      </c>
      <c r="J70" s="22">
        <v>2.3E-2</v>
      </c>
      <c r="K70" s="22">
        <v>7.7480000000000002</v>
      </c>
      <c r="L70" s="22">
        <v>2.4E-2</v>
      </c>
      <c r="M70" s="22"/>
      <c r="N70" s="24">
        <v>7.0364999999999993</v>
      </c>
      <c r="O70" s="25">
        <v>0.19589452944548197</v>
      </c>
      <c r="P70" s="51"/>
      <c r="Q70" s="27" t="s">
        <v>156</v>
      </c>
      <c r="R70" s="3">
        <v>7.04</v>
      </c>
      <c r="T70" s="55"/>
    </row>
    <row r="71" spans="1:20">
      <c r="A71" s="27"/>
      <c r="B71" s="27"/>
      <c r="C71" s="27"/>
      <c r="D71" s="27"/>
      <c r="E71" s="27"/>
      <c r="F71" s="27"/>
      <c r="G71" s="27"/>
      <c r="H71" s="28"/>
      <c r="I71" s="27"/>
      <c r="J71" s="27"/>
      <c r="K71" s="27"/>
      <c r="L71" s="27"/>
      <c r="M71" s="27"/>
      <c r="N71" s="3"/>
      <c r="O71" s="27"/>
      <c r="P71" s="27"/>
      <c r="Q71" s="27"/>
      <c r="T71" s="55"/>
    </row>
    <row r="72" spans="1:20">
      <c r="A72" s="26" t="s">
        <v>103</v>
      </c>
      <c r="B72" s="26" t="s">
        <v>104</v>
      </c>
      <c r="C72" s="26" t="s">
        <v>17</v>
      </c>
      <c r="D72" s="26" t="s">
        <v>84</v>
      </c>
      <c r="E72" s="26" t="s">
        <v>102</v>
      </c>
      <c r="F72" s="6">
        <v>1.3720000000000001</v>
      </c>
      <c r="G72" s="7">
        <v>15.97</v>
      </c>
      <c r="H72" s="17">
        <v>11.639941690962099</v>
      </c>
      <c r="I72" s="7">
        <v>-24.032</v>
      </c>
      <c r="J72" s="7">
        <v>2.1999999999999999E-2</v>
      </c>
      <c r="K72" s="7">
        <v>3.407</v>
      </c>
      <c r="L72" s="7">
        <v>4.2999999999999997E-2</v>
      </c>
      <c r="M72" s="9"/>
      <c r="N72" s="10">
        <v>2.5499999999999989</v>
      </c>
      <c r="O72" s="9">
        <v>0.12982809146457219</v>
      </c>
      <c r="P72" s="27"/>
      <c r="Q72" s="27" t="s">
        <v>154</v>
      </c>
      <c r="R72" s="49">
        <f>AVERAGE(N72:N73)</f>
        <v>2.5662499999999993</v>
      </c>
      <c r="T72" s="55"/>
    </row>
    <row r="73" spans="1:20">
      <c r="A73" s="26" t="s">
        <v>103</v>
      </c>
      <c r="B73" s="20" t="s">
        <v>104</v>
      </c>
      <c r="C73" s="20" t="s">
        <v>26</v>
      </c>
      <c r="D73" s="20" t="s">
        <v>100</v>
      </c>
      <c r="E73" s="20" t="s">
        <v>105</v>
      </c>
      <c r="F73" s="21">
        <v>0.83299999999999996</v>
      </c>
      <c r="G73" s="22">
        <v>9.48</v>
      </c>
      <c r="H73" s="23">
        <v>11.380552220888356</v>
      </c>
      <c r="I73" s="22">
        <v>-23.948</v>
      </c>
      <c r="J73" s="22">
        <v>1.7999999999999999E-2</v>
      </c>
      <c r="K73" s="22">
        <v>3.294</v>
      </c>
      <c r="L73" s="22">
        <v>4.2000000000000003E-2</v>
      </c>
      <c r="M73" s="22"/>
      <c r="N73" s="24">
        <v>2.5824999999999991</v>
      </c>
      <c r="O73" s="25">
        <v>0.1979057014506323</v>
      </c>
      <c r="P73" s="51"/>
      <c r="Q73" s="51"/>
      <c r="T73" s="55"/>
    </row>
    <row r="74" spans="1:20">
      <c r="A74" s="26" t="s">
        <v>103</v>
      </c>
      <c r="B74" s="26" t="s">
        <v>104</v>
      </c>
      <c r="C74" s="26" t="s">
        <v>43</v>
      </c>
      <c r="D74" s="26" t="s">
        <v>84</v>
      </c>
      <c r="E74" s="26" t="s">
        <v>106</v>
      </c>
      <c r="F74" s="6">
        <v>2.1539999999999999</v>
      </c>
      <c r="G74" s="7">
        <v>13.84</v>
      </c>
      <c r="H74" s="17">
        <v>6.4252553389043641</v>
      </c>
      <c r="I74" s="7">
        <v>-24.027000000000001</v>
      </c>
      <c r="J74" s="7">
        <v>1.0999999999999999E-2</v>
      </c>
      <c r="K74" s="7">
        <v>1.681</v>
      </c>
      <c r="L74" s="7">
        <v>3.6999999999999998E-2</v>
      </c>
      <c r="M74" s="9"/>
      <c r="N74" s="10">
        <v>0.82399999999999896</v>
      </c>
      <c r="O74" s="9">
        <v>0.12858978704910171</v>
      </c>
      <c r="P74" s="27"/>
      <c r="Q74" s="27" t="s">
        <v>92</v>
      </c>
      <c r="R74" s="3">
        <v>0.82</v>
      </c>
      <c r="T74" s="55"/>
    </row>
    <row r="75" spans="1:20">
      <c r="A75" s="26" t="s">
        <v>103</v>
      </c>
      <c r="B75" s="20" t="s">
        <v>104</v>
      </c>
      <c r="C75" s="20" t="s">
        <v>21</v>
      </c>
      <c r="D75" s="20" t="s">
        <v>100</v>
      </c>
      <c r="E75" s="20" t="s">
        <v>107</v>
      </c>
      <c r="F75" s="21">
        <v>0.66300000000000003</v>
      </c>
      <c r="G75" s="22">
        <v>10.72</v>
      </c>
      <c r="H75" s="23">
        <v>16.16892911010558</v>
      </c>
      <c r="I75" s="22">
        <v>-23.988</v>
      </c>
      <c r="J75" s="22">
        <v>2.7E-2</v>
      </c>
      <c r="K75" s="22">
        <v>4.9409999999999998</v>
      </c>
      <c r="L75" s="22">
        <v>8.0000000000000002E-3</v>
      </c>
      <c r="M75" s="22"/>
      <c r="N75" s="24">
        <v>4.2294999999999989</v>
      </c>
      <c r="O75" s="25">
        <v>0.19502136635080136</v>
      </c>
      <c r="P75" s="51"/>
      <c r="Q75" s="27" t="s">
        <v>156</v>
      </c>
      <c r="R75" s="49">
        <f>AVERAGE(N75)</f>
        <v>4.2294999999999989</v>
      </c>
      <c r="T75" s="55"/>
    </row>
    <row r="76" spans="1:20">
      <c r="A76" s="4"/>
      <c r="B76" s="4"/>
      <c r="C76" s="4"/>
      <c r="D76" s="4"/>
      <c r="E76" s="4"/>
      <c r="F76" s="6"/>
      <c r="G76" s="7"/>
      <c r="H76" s="8"/>
      <c r="I76" s="7"/>
      <c r="J76" s="7"/>
      <c r="K76" s="7"/>
      <c r="L76" s="7"/>
      <c r="M76" s="7"/>
      <c r="N76" s="11"/>
      <c r="O76" s="7"/>
      <c r="P76" s="27"/>
      <c r="Q76" s="27"/>
      <c r="R76" s="49"/>
      <c r="T76" s="55"/>
    </row>
    <row r="77" spans="1:20">
      <c r="A77" s="65" t="s">
        <v>183</v>
      </c>
      <c r="B77" s="61" t="s">
        <v>187</v>
      </c>
      <c r="C77" s="61" t="s">
        <v>188</v>
      </c>
      <c r="D77" s="60" t="s">
        <v>184</v>
      </c>
      <c r="E77" s="60" t="s">
        <v>185</v>
      </c>
      <c r="F77" s="6">
        <v>1.1200000000000001</v>
      </c>
      <c r="G77" s="7">
        <v>18.38</v>
      </c>
      <c r="H77" s="8">
        <v>16.410714285714285</v>
      </c>
      <c r="I77" s="62">
        <v>-24</v>
      </c>
      <c r="J77" s="7"/>
      <c r="K77" s="62">
        <v>3.4660000000000002</v>
      </c>
      <c r="L77" s="7"/>
      <c r="M77" s="7"/>
      <c r="N77" s="11">
        <v>2.7160000000000002</v>
      </c>
      <c r="O77" s="7"/>
      <c r="P77" s="27"/>
      <c r="Q77" s="27"/>
      <c r="R77" s="49"/>
      <c r="T77" s="55"/>
    </row>
    <row r="78" spans="1:20">
      <c r="A78" s="65" t="s">
        <v>183</v>
      </c>
      <c r="B78" s="61" t="s">
        <v>187</v>
      </c>
      <c r="C78" s="61" t="s">
        <v>189</v>
      </c>
      <c r="D78" s="60" t="s">
        <v>184</v>
      </c>
      <c r="E78" s="60" t="s">
        <v>186</v>
      </c>
      <c r="F78" s="6">
        <v>1.36</v>
      </c>
      <c r="G78" s="7">
        <v>19.02</v>
      </c>
      <c r="H78" s="8">
        <v>13.985294117647058</v>
      </c>
      <c r="I78" s="62">
        <v>-24.033000000000001</v>
      </c>
      <c r="J78" s="7"/>
      <c r="K78" s="62">
        <v>2.3719999999999999</v>
      </c>
      <c r="L78" s="7"/>
      <c r="M78" s="7"/>
      <c r="N78" s="11">
        <v>1.6219999999999999</v>
      </c>
      <c r="O78" s="7"/>
      <c r="P78" s="27"/>
      <c r="Q78" s="27"/>
      <c r="R78" s="49"/>
      <c r="T78" s="55"/>
    </row>
    <row r="79" spans="1:20">
      <c r="A79" s="65" t="s">
        <v>183</v>
      </c>
      <c r="B79" s="61" t="s">
        <v>190</v>
      </c>
      <c r="C79" s="61" t="s">
        <v>191</v>
      </c>
      <c r="D79" s="63" t="s">
        <v>184</v>
      </c>
      <c r="E79" s="63" t="s">
        <v>193</v>
      </c>
      <c r="F79" s="6">
        <v>1.72</v>
      </c>
      <c r="G79" s="7">
        <v>21.18</v>
      </c>
      <c r="H79" s="8">
        <v>12.313953488372093</v>
      </c>
      <c r="I79" s="64">
        <v>-24.018000000000001</v>
      </c>
      <c r="J79" s="7"/>
      <c r="K79" s="64">
        <v>3.2080000000000002</v>
      </c>
      <c r="L79" s="7"/>
      <c r="M79" s="7"/>
      <c r="N79" s="11">
        <v>2.4580000000000002</v>
      </c>
      <c r="O79" s="7"/>
      <c r="P79" s="27"/>
      <c r="Q79" s="27"/>
      <c r="R79" s="49"/>
      <c r="T79" s="55"/>
    </row>
    <row r="80" spans="1:20">
      <c r="A80" s="65" t="s">
        <v>183</v>
      </c>
      <c r="B80" s="61" t="s">
        <v>190</v>
      </c>
      <c r="C80" s="61" t="s">
        <v>192</v>
      </c>
      <c r="D80" s="63" t="s">
        <v>184</v>
      </c>
      <c r="E80" s="63" t="s">
        <v>194</v>
      </c>
      <c r="F80" s="6">
        <v>1.43</v>
      </c>
      <c r="G80" s="7">
        <v>16.010000000000002</v>
      </c>
      <c r="H80" s="8">
        <v>11.195804195804197</v>
      </c>
      <c r="I80" s="64">
        <v>-24.010999999999999</v>
      </c>
      <c r="J80" s="7"/>
      <c r="K80" s="64">
        <v>1.8779999999999999</v>
      </c>
      <c r="L80" s="7"/>
      <c r="M80" s="7"/>
      <c r="N80" s="11">
        <v>1.1279999999999999</v>
      </c>
      <c r="O80" s="7"/>
      <c r="P80" s="27"/>
      <c r="Q80" s="27"/>
      <c r="R80" s="49"/>
      <c r="T80" s="55"/>
    </row>
    <row r="81" spans="1:20">
      <c r="A81" s="65" t="s">
        <v>183</v>
      </c>
      <c r="B81" s="61" t="s">
        <v>190</v>
      </c>
      <c r="C81" s="61" t="s">
        <v>189</v>
      </c>
      <c r="D81" s="63" t="s">
        <v>184</v>
      </c>
      <c r="E81" s="63" t="s">
        <v>195</v>
      </c>
      <c r="F81" s="6">
        <v>1.1000000000000001</v>
      </c>
      <c r="G81" s="7">
        <v>13.21</v>
      </c>
      <c r="H81" s="8">
        <v>12.00909090909091</v>
      </c>
      <c r="I81" s="64">
        <v>-24.010999999999999</v>
      </c>
      <c r="J81" s="7"/>
      <c r="K81" s="64">
        <v>1.2929999999999999</v>
      </c>
      <c r="L81" s="7"/>
      <c r="M81" s="7"/>
      <c r="N81" s="11">
        <v>0.54299999999999993</v>
      </c>
      <c r="O81" s="7"/>
      <c r="P81" s="27"/>
      <c r="Q81" s="27"/>
      <c r="R81" s="49"/>
      <c r="T81" s="55"/>
    </row>
    <row r="82" spans="1:20" s="27" customFormat="1">
      <c r="A82" s="60"/>
      <c r="B82" s="60"/>
      <c r="C82" s="60"/>
      <c r="D82" s="60"/>
      <c r="E82" s="60"/>
      <c r="F82" s="6"/>
      <c r="G82" s="7"/>
      <c r="H82" s="8"/>
      <c r="I82" s="7"/>
      <c r="J82" s="7"/>
      <c r="K82" s="7"/>
      <c r="L82" s="7"/>
      <c r="M82" s="7"/>
      <c r="N82" s="11"/>
      <c r="O82" s="7"/>
      <c r="R82" s="49"/>
      <c r="T82" s="55"/>
    </row>
    <row r="83" spans="1:20">
      <c r="A83" s="66"/>
      <c r="B83" s="66"/>
      <c r="C83" s="66"/>
      <c r="D83" s="66"/>
      <c r="E83" s="66"/>
      <c r="F83" s="27"/>
      <c r="G83" s="27"/>
      <c r="H83" s="27"/>
      <c r="I83" s="27"/>
      <c r="J83" s="27"/>
      <c r="K83" s="27"/>
      <c r="L83" s="27"/>
      <c r="M83" s="27"/>
      <c r="N83" s="3"/>
      <c r="O83" s="27"/>
      <c r="P83" s="27"/>
      <c r="Q83" s="27"/>
      <c r="T83" s="55"/>
    </row>
    <row r="84" spans="1:20">
      <c r="A84" s="3" t="s">
        <v>196</v>
      </c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3"/>
      <c r="O84" s="27"/>
      <c r="P84" s="27"/>
      <c r="Q84" s="27"/>
      <c r="T84" s="55"/>
    </row>
    <row r="85" spans="1:20">
      <c r="A85" s="29"/>
      <c r="B85" s="29" t="s">
        <v>110</v>
      </c>
      <c r="C85" s="29"/>
      <c r="D85" s="29" t="s">
        <v>108</v>
      </c>
      <c r="E85" s="29" t="s">
        <v>109</v>
      </c>
      <c r="F85" s="30">
        <v>1.296</v>
      </c>
      <c r="G85" s="31">
        <v>15.93</v>
      </c>
      <c r="H85" s="32">
        <v>12.291666666666666</v>
      </c>
      <c r="I85" s="33">
        <v>-23.957999999999998</v>
      </c>
      <c r="J85" s="34"/>
      <c r="K85" s="33">
        <v>6.9770000000000003</v>
      </c>
      <c r="L85" s="33">
        <v>5.1999999999999998E-2</v>
      </c>
      <c r="M85" s="34"/>
      <c r="N85" s="35">
        <v>6.5179999999999998</v>
      </c>
      <c r="O85" s="31"/>
      <c r="P85" s="52"/>
      <c r="Q85" s="27"/>
      <c r="T85" s="55"/>
    </row>
    <row r="86" spans="1:20">
      <c r="A86" s="29"/>
      <c r="B86" s="29" t="s">
        <v>110</v>
      </c>
      <c r="C86" s="29"/>
      <c r="D86" s="29" t="s">
        <v>108</v>
      </c>
      <c r="E86" s="29" t="s">
        <v>111</v>
      </c>
      <c r="F86" s="30">
        <v>1.879</v>
      </c>
      <c r="G86" s="31">
        <v>24.28</v>
      </c>
      <c r="H86" s="32">
        <v>12.92176689728579</v>
      </c>
      <c r="I86" s="33">
        <v>-23.945</v>
      </c>
      <c r="J86" s="34"/>
      <c r="K86" s="33">
        <v>6.9610000000000003</v>
      </c>
      <c r="L86" s="33">
        <v>2.1000000000000001E-2</v>
      </c>
      <c r="M86" s="34"/>
      <c r="N86" s="35">
        <v>6.5019999999999998</v>
      </c>
      <c r="O86" s="31"/>
      <c r="P86" s="52"/>
      <c r="Q86" s="27"/>
      <c r="T86" s="55"/>
    </row>
    <row r="87" spans="1:20">
      <c r="A87" s="29"/>
      <c r="B87" s="29" t="s">
        <v>110</v>
      </c>
      <c r="C87" s="29"/>
      <c r="D87" s="29" t="s">
        <v>108</v>
      </c>
      <c r="E87" s="29" t="s">
        <v>112</v>
      </c>
      <c r="F87" s="30">
        <v>1.5149999999999999</v>
      </c>
      <c r="G87" s="31">
        <v>21.06</v>
      </c>
      <c r="H87" s="32">
        <v>13.900990099009901</v>
      </c>
      <c r="I87" s="33">
        <v>-23.946000000000002</v>
      </c>
      <c r="J87" s="34"/>
      <c r="K87" s="33">
        <v>6.9989999999999997</v>
      </c>
      <c r="L87" s="33">
        <v>4.0000000000000001E-3</v>
      </c>
      <c r="M87" s="34"/>
      <c r="N87" s="35">
        <v>6.5399999999999991</v>
      </c>
      <c r="O87" s="31"/>
      <c r="P87" s="52"/>
      <c r="Q87" s="27"/>
      <c r="T87" s="55"/>
    </row>
    <row r="88" spans="1:20">
      <c r="A88" s="29"/>
      <c r="B88" s="29" t="s">
        <v>110</v>
      </c>
      <c r="C88" s="29"/>
      <c r="D88" s="29" t="s">
        <v>88</v>
      </c>
      <c r="E88" s="29" t="s">
        <v>113</v>
      </c>
      <c r="F88" s="36">
        <v>1.4239999999999999</v>
      </c>
      <c r="G88" s="33">
        <v>20.87</v>
      </c>
      <c r="H88" s="37">
        <v>14.655898876404496</v>
      </c>
      <c r="I88" s="33">
        <v>-24.271999999999998</v>
      </c>
      <c r="J88" s="33">
        <v>3.1E-2</v>
      </c>
      <c r="K88" s="33">
        <v>6.64</v>
      </c>
      <c r="L88" s="33">
        <v>3.5999999999999997E-2</v>
      </c>
      <c r="M88" s="31"/>
      <c r="N88" s="35">
        <v>6.5117499999999993</v>
      </c>
      <c r="O88" s="31">
        <v>4.0542159126847915E-2</v>
      </c>
      <c r="P88" s="27"/>
      <c r="Q88" s="27"/>
      <c r="T88" s="55"/>
    </row>
    <row r="89" spans="1:20">
      <c r="A89" s="29"/>
      <c r="B89" s="29" t="s">
        <v>110</v>
      </c>
      <c r="C89" s="29"/>
      <c r="D89" s="29" t="s">
        <v>88</v>
      </c>
      <c r="E89" s="29" t="s">
        <v>114</v>
      </c>
      <c r="F89" s="36">
        <v>1.448</v>
      </c>
      <c r="G89" s="33">
        <v>19.45</v>
      </c>
      <c r="H89" s="37">
        <v>13.432320441988951</v>
      </c>
      <c r="I89" s="33">
        <v>-23.978999999999999</v>
      </c>
      <c r="J89" s="33">
        <v>1.7999999999999999E-2</v>
      </c>
      <c r="K89" s="33">
        <v>6.64</v>
      </c>
      <c r="L89" s="33">
        <v>5.3999999999999999E-2</v>
      </c>
      <c r="M89" s="31"/>
      <c r="N89" s="35">
        <v>6.5117499999999993</v>
      </c>
      <c r="O89" s="31">
        <v>5.2188759964830113E-2</v>
      </c>
      <c r="P89" s="27"/>
      <c r="Q89" s="27"/>
      <c r="T89" s="55"/>
    </row>
    <row r="90" spans="1:20">
      <c r="A90" s="29"/>
      <c r="B90" s="29" t="s">
        <v>110</v>
      </c>
      <c r="C90" s="29"/>
      <c r="D90" s="29" t="s">
        <v>88</v>
      </c>
      <c r="E90" s="29" t="s">
        <v>115</v>
      </c>
      <c r="F90" s="36">
        <v>1.5189999999999999</v>
      </c>
      <c r="G90" s="33">
        <v>21.39</v>
      </c>
      <c r="H90" s="37">
        <v>14.081632653061225</v>
      </c>
      <c r="I90" s="33">
        <v>-23.997</v>
      </c>
      <c r="J90" s="33">
        <v>0.01</v>
      </c>
      <c r="K90" s="33">
        <v>6.6440000000000001</v>
      </c>
      <c r="L90" s="33">
        <v>2.8000000000000001E-2</v>
      </c>
      <c r="M90" s="31"/>
      <c r="N90" s="35">
        <v>6.5157499999999997</v>
      </c>
      <c r="O90" s="31">
        <v>3.6087855759705703E-2</v>
      </c>
      <c r="P90" s="27"/>
      <c r="Q90" s="27"/>
      <c r="T90" s="55"/>
    </row>
    <row r="91" spans="1:20">
      <c r="A91" s="29"/>
      <c r="B91" s="29" t="s">
        <v>110</v>
      </c>
      <c r="C91" s="29"/>
      <c r="D91" s="29" t="s">
        <v>88</v>
      </c>
      <c r="E91" s="29" t="s">
        <v>116</v>
      </c>
      <c r="F91" s="36">
        <v>1.502</v>
      </c>
      <c r="G91" s="33">
        <v>21.39</v>
      </c>
      <c r="H91" s="37">
        <v>14.241011984021306</v>
      </c>
      <c r="I91" s="33">
        <v>-23.997</v>
      </c>
      <c r="J91" s="33">
        <v>2.8000000000000001E-2</v>
      </c>
      <c r="K91" s="33">
        <v>6.6689999999999996</v>
      </c>
      <c r="L91" s="33">
        <v>3.5999999999999997E-2</v>
      </c>
      <c r="M91" s="31"/>
      <c r="N91" s="35">
        <v>6.5407499999999992</v>
      </c>
      <c r="O91" s="31">
        <v>4.0542159126847915E-2</v>
      </c>
      <c r="P91" s="27"/>
      <c r="Q91" s="27"/>
      <c r="T91" s="55"/>
    </row>
    <row r="92" spans="1:20">
      <c r="A92" s="29"/>
      <c r="B92" s="29" t="s">
        <v>110</v>
      </c>
      <c r="C92" s="29"/>
      <c r="D92" s="29" t="s">
        <v>15</v>
      </c>
      <c r="E92" s="29" t="s">
        <v>117</v>
      </c>
      <c r="F92" s="30">
        <v>1.4359999999999999</v>
      </c>
      <c r="G92" s="33">
        <v>20.6</v>
      </c>
      <c r="H92" s="37">
        <v>14.34540389972145</v>
      </c>
      <c r="I92" s="33">
        <v>-23.984999999999999</v>
      </c>
      <c r="J92" s="33">
        <v>2.5000000000000001E-2</v>
      </c>
      <c r="K92" s="33">
        <v>7.3179999999999996</v>
      </c>
      <c r="L92" s="33">
        <v>3.4000000000000002E-2</v>
      </c>
      <c r="M92" s="33"/>
      <c r="N92" s="38">
        <v>6.5086666666666675</v>
      </c>
      <c r="O92" s="33">
        <v>7.8192923806015599E-2</v>
      </c>
      <c r="P92" s="27"/>
      <c r="Q92" s="27"/>
      <c r="T92" s="55"/>
    </row>
    <row r="93" spans="1:20">
      <c r="A93" s="29"/>
      <c r="B93" s="29" t="s">
        <v>110</v>
      </c>
      <c r="C93" s="29"/>
      <c r="D93" s="29" t="s">
        <v>15</v>
      </c>
      <c r="E93" s="29" t="s">
        <v>118</v>
      </c>
      <c r="F93" s="30">
        <v>1.56</v>
      </c>
      <c r="G93" s="33">
        <v>22.45</v>
      </c>
      <c r="H93" s="37">
        <v>14.391025641025641</v>
      </c>
      <c r="I93" s="33">
        <v>-24.004999999999999</v>
      </c>
      <c r="J93" s="33">
        <v>2.5999999999999999E-2</v>
      </c>
      <c r="K93" s="33">
        <v>7.2969999999999997</v>
      </c>
      <c r="L93" s="33">
        <v>3.6999999999999998E-2</v>
      </c>
      <c r="M93" s="33"/>
      <c r="N93" s="38">
        <v>6.4876666666666676</v>
      </c>
      <c r="O93" s="33">
        <v>7.9095722598212362E-2</v>
      </c>
      <c r="P93" s="27"/>
      <c r="Q93" s="27"/>
      <c r="T93" s="55"/>
    </row>
    <row r="94" spans="1:20">
      <c r="A94" s="29"/>
      <c r="B94" s="29" t="s">
        <v>110</v>
      </c>
      <c r="C94" s="29"/>
      <c r="D94" s="29" t="s">
        <v>15</v>
      </c>
      <c r="E94" s="29" t="s">
        <v>119</v>
      </c>
      <c r="F94" s="30">
        <v>1.704</v>
      </c>
      <c r="G94" s="33">
        <v>22.53</v>
      </c>
      <c r="H94" s="37">
        <v>13.221830985915494</v>
      </c>
      <c r="I94" s="33">
        <v>-24.003</v>
      </c>
      <c r="J94" s="33">
        <v>2.5000000000000001E-2</v>
      </c>
      <c r="K94" s="33">
        <v>7.2869999999999999</v>
      </c>
      <c r="L94" s="33">
        <v>0.01</v>
      </c>
      <c r="M94" s="33"/>
      <c r="N94" s="38">
        <v>6.4776666666666678</v>
      </c>
      <c r="O94" s="33">
        <v>7.3553608567719919E-2</v>
      </c>
      <c r="P94" s="27"/>
      <c r="Q94" s="27"/>
      <c r="T94" s="55"/>
    </row>
    <row r="95" spans="1:20">
      <c r="A95" s="29"/>
      <c r="B95" s="29" t="s">
        <v>110</v>
      </c>
      <c r="C95" s="29"/>
      <c r="D95" s="29" t="s">
        <v>15</v>
      </c>
      <c r="E95" s="29" t="s">
        <v>120</v>
      </c>
      <c r="F95" s="30">
        <v>1.7769999999999999</v>
      </c>
      <c r="G95" s="33">
        <v>25.52</v>
      </c>
      <c r="H95" s="37">
        <v>14.361283061339336</v>
      </c>
      <c r="I95" s="33">
        <v>-24.027000000000001</v>
      </c>
      <c r="J95" s="33">
        <v>2.1999999999999999E-2</v>
      </c>
      <c r="K95" s="33">
        <v>7.3860000000000001</v>
      </c>
      <c r="L95" s="33">
        <v>1.7000000000000001E-2</v>
      </c>
      <c r="M95" s="33"/>
      <c r="N95" s="38">
        <v>6.576666666666668</v>
      </c>
      <c r="O95" s="33">
        <v>7.4405196951109281E-2</v>
      </c>
      <c r="P95" s="27"/>
      <c r="Q95" s="27"/>
      <c r="T95" s="55"/>
    </row>
    <row r="96" spans="1:20">
      <c r="A96" s="29"/>
      <c r="B96" s="29" t="s">
        <v>110</v>
      </c>
      <c r="C96" s="29"/>
      <c r="D96" s="29" t="s">
        <v>15</v>
      </c>
      <c r="E96" s="29" t="s">
        <v>121</v>
      </c>
      <c r="F96" s="30">
        <v>1.5129999999999999</v>
      </c>
      <c r="G96" s="33">
        <v>21.03</v>
      </c>
      <c r="H96" s="37">
        <v>13.899537343027101</v>
      </c>
      <c r="I96" s="33">
        <v>-24.010999999999999</v>
      </c>
      <c r="J96" s="33">
        <v>1.4E-2</v>
      </c>
      <c r="K96" s="33">
        <v>7.3380000000000001</v>
      </c>
      <c r="L96" s="33">
        <v>3.1E-2</v>
      </c>
      <c r="M96" s="33"/>
      <c r="N96" s="38">
        <v>6.528666666666668</v>
      </c>
      <c r="O96" s="33">
        <v>7.7357180231271125E-2</v>
      </c>
      <c r="P96" s="27"/>
      <c r="Q96" s="27"/>
      <c r="T96" s="55"/>
    </row>
    <row r="97" spans="1:20">
      <c r="A97" s="29"/>
      <c r="B97" s="29" t="s">
        <v>110</v>
      </c>
      <c r="C97" s="29"/>
      <c r="D97" s="29" t="s">
        <v>15</v>
      </c>
      <c r="E97" s="29" t="s">
        <v>122</v>
      </c>
      <c r="F97" s="30">
        <v>1.6459999999999999</v>
      </c>
      <c r="G97" s="33">
        <v>23.12</v>
      </c>
      <c r="H97" s="37">
        <v>14.046172539489673</v>
      </c>
      <c r="I97" s="33">
        <v>-24.029</v>
      </c>
      <c r="J97" s="33">
        <v>0.02</v>
      </c>
      <c r="K97" s="33">
        <v>7.35</v>
      </c>
      <c r="L97" s="33">
        <v>4.4999999999999998E-2</v>
      </c>
      <c r="M97" s="33"/>
      <c r="N97" s="38">
        <v>6.5406666666666675</v>
      </c>
      <c r="O97" s="33">
        <v>8.1813609299838955E-2</v>
      </c>
      <c r="P97" s="27"/>
      <c r="Q97" s="27"/>
      <c r="T97" s="55"/>
    </row>
    <row r="98" spans="1:20">
      <c r="A98" s="29"/>
      <c r="B98" s="29" t="s">
        <v>110</v>
      </c>
      <c r="C98" s="29"/>
      <c r="D98" s="29" t="s">
        <v>33</v>
      </c>
      <c r="E98" s="29" t="s">
        <v>123</v>
      </c>
      <c r="F98" s="30">
        <v>1.9810000000000001</v>
      </c>
      <c r="G98" s="33">
        <v>25.4</v>
      </c>
      <c r="H98" s="32">
        <v>12.821807168096919</v>
      </c>
      <c r="I98" s="33">
        <v>-23.972999999999999</v>
      </c>
      <c r="J98" s="33">
        <v>2.7E-2</v>
      </c>
      <c r="K98" s="33">
        <v>6.9589999999999996</v>
      </c>
      <c r="L98" s="33">
        <v>4.5999999999999999E-2</v>
      </c>
      <c r="M98" s="31"/>
      <c r="N98" s="38">
        <v>6.5376666666666665</v>
      </c>
      <c r="O98" s="33">
        <v>5.4516052681755883E-2</v>
      </c>
      <c r="P98" s="27"/>
      <c r="Q98" s="27"/>
      <c r="T98" s="55"/>
    </row>
    <row r="99" spans="1:20">
      <c r="A99" s="29"/>
      <c r="B99" s="29" t="s">
        <v>110</v>
      </c>
      <c r="C99" s="29"/>
      <c r="D99" s="29" t="s">
        <v>33</v>
      </c>
      <c r="E99" s="29" t="s">
        <v>124</v>
      </c>
      <c r="F99" s="30">
        <v>1.996</v>
      </c>
      <c r="G99" s="33">
        <v>25.79</v>
      </c>
      <c r="H99" s="32">
        <v>12.920841683366733</v>
      </c>
      <c r="I99" s="33">
        <v>-23.971</v>
      </c>
      <c r="J99" s="33">
        <v>2.4E-2</v>
      </c>
      <c r="K99" s="33">
        <v>6.92</v>
      </c>
      <c r="L99" s="33">
        <v>4.9000000000000002E-2</v>
      </c>
      <c r="M99" s="31"/>
      <c r="N99" s="38">
        <v>6.4986666666666668</v>
      </c>
      <c r="O99" s="33">
        <v>5.6231663678038057E-2</v>
      </c>
      <c r="P99" s="29"/>
      <c r="Q99" s="52"/>
      <c r="T99" s="55"/>
    </row>
    <row r="100" spans="1:20">
      <c r="A100" s="29"/>
      <c r="B100" s="29" t="s">
        <v>110</v>
      </c>
      <c r="C100" s="29"/>
      <c r="D100" s="29" t="s">
        <v>33</v>
      </c>
      <c r="E100" s="29" t="s">
        <v>125</v>
      </c>
      <c r="F100" s="30">
        <v>1.7430000000000001</v>
      </c>
      <c r="G100" s="33">
        <v>22.38</v>
      </c>
      <c r="H100" s="32">
        <v>12.839931153184164</v>
      </c>
      <c r="I100" s="33">
        <v>-23.998000000000001</v>
      </c>
      <c r="J100" s="33">
        <v>2.9000000000000001E-2</v>
      </c>
      <c r="K100" s="33">
        <v>6.9450000000000003</v>
      </c>
      <c r="L100" s="33">
        <v>3.5000000000000003E-2</v>
      </c>
      <c r="M100" s="31"/>
      <c r="N100" s="38">
        <v>6.5236666666666672</v>
      </c>
      <c r="O100" s="33">
        <v>4.8764741360946273E-2</v>
      </c>
      <c r="P100" s="29"/>
      <c r="Q100" s="52"/>
      <c r="T100" s="55"/>
    </row>
    <row r="101" spans="1:20">
      <c r="A101" s="29"/>
      <c r="B101" s="29" t="s">
        <v>110</v>
      </c>
      <c r="C101" s="29"/>
      <c r="D101" s="29" t="s">
        <v>11</v>
      </c>
      <c r="E101" s="29" t="s">
        <v>126</v>
      </c>
      <c r="F101" s="30">
        <v>1.6890000000000001</v>
      </c>
      <c r="G101" s="33">
        <v>21.84</v>
      </c>
      <c r="H101" s="37">
        <v>12.930728241563054</v>
      </c>
      <c r="I101" s="33">
        <v>-23.896999999999998</v>
      </c>
      <c r="J101" s="33">
        <v>0.02</v>
      </c>
      <c r="K101" s="33">
        <v>7.3769999999999998</v>
      </c>
      <c r="L101" s="33">
        <v>3.1E-2</v>
      </c>
      <c r="M101" s="31"/>
      <c r="N101" s="35">
        <v>6.5789999999999988</v>
      </c>
      <c r="O101" s="31">
        <v>0.10946719447700597</v>
      </c>
      <c r="P101" s="27"/>
      <c r="Q101" s="27"/>
      <c r="T101" s="55"/>
    </row>
    <row r="102" spans="1:20">
      <c r="A102" s="29"/>
      <c r="B102" s="29" t="s">
        <v>110</v>
      </c>
      <c r="C102" s="29"/>
      <c r="D102" s="29" t="s">
        <v>11</v>
      </c>
      <c r="E102" s="29" t="s">
        <v>127</v>
      </c>
      <c r="F102" s="30">
        <v>1.6339999999999999</v>
      </c>
      <c r="G102" s="33">
        <v>21.08</v>
      </c>
      <c r="H102" s="37">
        <v>12.900856793145655</v>
      </c>
      <c r="I102" s="33">
        <v>-23.960999999999999</v>
      </c>
      <c r="J102" s="33">
        <v>1.7999999999999999E-2</v>
      </c>
      <c r="K102" s="33">
        <v>7.37</v>
      </c>
      <c r="L102" s="33">
        <v>4.3999999999999997E-2</v>
      </c>
      <c r="M102" s="31"/>
      <c r="N102" s="35">
        <v>6.5719999999999992</v>
      </c>
      <c r="O102" s="31">
        <v>0.11239691573467062</v>
      </c>
      <c r="P102" s="27"/>
      <c r="Q102" s="27"/>
      <c r="T102" s="55"/>
    </row>
    <row r="103" spans="1:20">
      <c r="A103" s="29"/>
      <c r="B103" s="29" t="s">
        <v>110</v>
      </c>
      <c r="C103" s="29"/>
      <c r="D103" s="29" t="s">
        <v>11</v>
      </c>
      <c r="E103" s="29" t="s">
        <v>128</v>
      </c>
      <c r="F103" s="30">
        <v>1.4790000000000001</v>
      </c>
      <c r="G103" s="33">
        <v>17.55</v>
      </c>
      <c r="H103" s="37">
        <v>11.866125760649087</v>
      </c>
      <c r="I103" s="33">
        <v>-23.984000000000002</v>
      </c>
      <c r="J103" s="33">
        <v>7.0000000000000001E-3</v>
      </c>
      <c r="K103" s="33">
        <v>7.2720000000000002</v>
      </c>
      <c r="L103" s="33">
        <v>4.1000000000000002E-2</v>
      </c>
      <c r="M103" s="31"/>
      <c r="N103" s="35">
        <v>6.4739999999999993</v>
      </c>
      <c r="O103" s="31">
        <v>0.11163810580024477</v>
      </c>
      <c r="P103" s="27"/>
      <c r="Q103" s="27"/>
      <c r="T103" s="55"/>
    </row>
    <row r="104" spans="1:20">
      <c r="A104" s="29"/>
      <c r="B104" s="29" t="s">
        <v>110</v>
      </c>
      <c r="C104" s="29"/>
      <c r="D104" s="29" t="s">
        <v>11</v>
      </c>
      <c r="E104" s="29" t="s">
        <v>129</v>
      </c>
      <c r="F104" s="30">
        <v>1.5429999999999999</v>
      </c>
      <c r="G104" s="33">
        <v>20</v>
      </c>
      <c r="H104" s="37">
        <v>12.961762799740765</v>
      </c>
      <c r="I104" s="33">
        <v>-23.981000000000002</v>
      </c>
      <c r="J104" s="33">
        <v>2.1999999999999999E-2</v>
      </c>
      <c r="K104" s="33">
        <v>7.319</v>
      </c>
      <c r="L104" s="33">
        <v>3.7999999999999999E-2</v>
      </c>
      <c r="M104" s="31"/>
      <c r="N104" s="35">
        <v>6.520999999999999</v>
      </c>
      <c r="O104" s="31">
        <v>0.11092820500966669</v>
      </c>
      <c r="P104" s="27"/>
      <c r="Q104" s="27"/>
      <c r="T104" s="55"/>
    </row>
    <row r="105" spans="1:20">
      <c r="A105" s="29"/>
      <c r="B105" s="29" t="s">
        <v>110</v>
      </c>
      <c r="C105" s="29"/>
      <c r="D105" s="29" t="s">
        <v>11</v>
      </c>
      <c r="E105" s="29" t="s">
        <v>130</v>
      </c>
      <c r="F105" s="30">
        <v>1.5429999999999999</v>
      </c>
      <c r="G105" s="33">
        <v>19.920000000000002</v>
      </c>
      <c r="H105" s="37">
        <v>12.909915748541803</v>
      </c>
      <c r="I105" s="33">
        <v>-23.978000000000002</v>
      </c>
      <c r="J105" s="33">
        <v>1.7999999999999999E-2</v>
      </c>
      <c r="K105" s="33">
        <v>7.242</v>
      </c>
      <c r="L105" s="33">
        <v>4.7E-2</v>
      </c>
      <c r="M105" s="31"/>
      <c r="N105" s="35">
        <v>6.4439999999999991</v>
      </c>
      <c r="O105" s="31">
        <v>0.11320365129564791</v>
      </c>
      <c r="P105" s="27"/>
      <c r="Q105" s="27"/>
      <c r="T105" s="55"/>
    </row>
    <row r="106" spans="1:20">
      <c r="A106" s="29"/>
      <c r="B106" s="29" t="s">
        <v>110</v>
      </c>
      <c r="C106" s="29"/>
      <c r="D106" s="29" t="s">
        <v>11</v>
      </c>
      <c r="E106" s="29" t="s">
        <v>131</v>
      </c>
      <c r="F106" s="30">
        <v>1.611</v>
      </c>
      <c r="G106" s="33">
        <v>17.600000000000001</v>
      </c>
      <c r="H106" s="37">
        <v>10.924891371818747</v>
      </c>
      <c r="I106" s="33">
        <v>-23.974</v>
      </c>
      <c r="J106" s="33">
        <v>2.1000000000000001E-2</v>
      </c>
      <c r="K106" s="33">
        <v>7.3280000000000003</v>
      </c>
      <c r="L106" s="33">
        <v>2.5000000000000001E-2</v>
      </c>
      <c r="M106" s="31"/>
      <c r="N106" s="35">
        <v>6.5299999999999994</v>
      </c>
      <c r="O106" s="31">
        <v>0.10843923029359183</v>
      </c>
      <c r="P106" s="27"/>
      <c r="Q106" s="27"/>
      <c r="T106" s="55"/>
    </row>
    <row r="107" spans="1:20">
      <c r="A107" s="39"/>
      <c r="B107" s="39" t="s">
        <v>110</v>
      </c>
      <c r="C107" s="39"/>
      <c r="D107" s="39" t="s">
        <v>84</v>
      </c>
      <c r="E107" s="39" t="s">
        <v>132</v>
      </c>
      <c r="F107" s="30">
        <v>1.5629999999999999</v>
      </c>
      <c r="G107" s="33">
        <v>20.04</v>
      </c>
      <c r="H107" s="32">
        <v>12.821497120921306</v>
      </c>
      <c r="I107" s="33">
        <v>-24.106000000000002</v>
      </c>
      <c r="J107" s="33">
        <v>2.3E-2</v>
      </c>
      <c r="K107" s="33">
        <v>7.4320000000000004</v>
      </c>
      <c r="L107" s="33">
        <v>1.9E-2</v>
      </c>
      <c r="M107" s="34"/>
      <c r="N107" s="35">
        <v>6.5749999999999993</v>
      </c>
      <c r="O107" s="31">
        <v>0.12594972541984095</v>
      </c>
      <c r="P107" s="27"/>
      <c r="Q107" s="27"/>
      <c r="T107" s="55"/>
    </row>
    <row r="108" spans="1:20">
      <c r="A108" s="39"/>
      <c r="B108" s="39" t="s">
        <v>110</v>
      </c>
      <c r="C108" s="39"/>
      <c r="D108" s="39" t="s">
        <v>84</v>
      </c>
      <c r="E108" s="39" t="s">
        <v>133</v>
      </c>
      <c r="F108" s="30">
        <v>1.7909999999999999</v>
      </c>
      <c r="G108" s="33">
        <v>21.23</v>
      </c>
      <c r="H108" s="32">
        <v>11.853713009491905</v>
      </c>
      <c r="I108" s="33">
        <v>-24.018000000000001</v>
      </c>
      <c r="J108" s="33">
        <v>1.0999999999999999E-2</v>
      </c>
      <c r="K108" s="33">
        <v>7.4390000000000001</v>
      </c>
      <c r="L108" s="33">
        <v>0.05</v>
      </c>
      <c r="M108" s="34"/>
      <c r="N108" s="35">
        <v>6.581999999999999</v>
      </c>
      <c r="O108" s="31">
        <v>0.13148890954500053</v>
      </c>
      <c r="P108" s="27"/>
      <c r="Q108" s="27"/>
      <c r="T108" s="55"/>
    </row>
    <row r="109" spans="1:20">
      <c r="A109" s="39"/>
      <c r="B109" s="39" t="s">
        <v>110</v>
      </c>
      <c r="C109" s="39"/>
      <c r="D109" s="39" t="s">
        <v>84</v>
      </c>
      <c r="E109" s="39" t="s">
        <v>134</v>
      </c>
      <c r="F109" s="30">
        <v>1.59</v>
      </c>
      <c r="G109" s="33">
        <v>16.600000000000001</v>
      </c>
      <c r="H109" s="32">
        <v>10.440251572327044</v>
      </c>
      <c r="I109" s="33">
        <v>-24.012</v>
      </c>
      <c r="J109" s="33">
        <v>1.4E-2</v>
      </c>
      <c r="K109" s="33">
        <v>7.3789999999999996</v>
      </c>
      <c r="L109" s="33">
        <v>2.7E-2</v>
      </c>
      <c r="M109" s="34"/>
      <c r="N109" s="35">
        <v>6.5219999999999985</v>
      </c>
      <c r="O109" s="31">
        <v>0.12691992226071783</v>
      </c>
      <c r="P109" s="27"/>
      <c r="Q109" s="27"/>
      <c r="T109" s="55"/>
    </row>
    <row r="110" spans="1:20">
      <c r="A110" s="39"/>
      <c r="B110" s="39" t="s">
        <v>110</v>
      </c>
      <c r="C110" s="39"/>
      <c r="D110" s="39" t="s">
        <v>84</v>
      </c>
      <c r="E110" s="39" t="s">
        <v>135</v>
      </c>
      <c r="F110" s="30">
        <v>1.7290000000000001</v>
      </c>
      <c r="G110" s="33">
        <v>22.33</v>
      </c>
      <c r="H110" s="32">
        <v>12.914979757085019</v>
      </c>
      <c r="I110" s="33">
        <v>-24.018000000000001</v>
      </c>
      <c r="J110" s="33">
        <v>2.4E-2</v>
      </c>
      <c r="K110" s="33">
        <v>7.3310000000000004</v>
      </c>
      <c r="L110" s="33">
        <v>3.9E-2</v>
      </c>
      <c r="M110" s="34"/>
      <c r="N110" s="35">
        <v>6.4739999999999993</v>
      </c>
      <c r="O110" s="31">
        <v>0.1289832030408094</v>
      </c>
      <c r="P110" s="27"/>
      <c r="Q110" s="27"/>
      <c r="T110" s="55"/>
    </row>
    <row r="111" spans="1:20">
      <c r="A111" s="39"/>
      <c r="B111" s="39" t="s">
        <v>110</v>
      </c>
      <c r="C111" s="39"/>
      <c r="D111" s="39" t="s">
        <v>84</v>
      </c>
      <c r="E111" s="39" t="s">
        <v>136</v>
      </c>
      <c r="F111" s="30">
        <v>1.7509999999999999</v>
      </c>
      <c r="G111" s="33">
        <v>17.57</v>
      </c>
      <c r="H111" s="32">
        <v>10.034266133637923</v>
      </c>
      <c r="I111" s="33">
        <v>-24.016999999999999</v>
      </c>
      <c r="J111" s="33">
        <v>2.4E-2</v>
      </c>
      <c r="K111" s="33">
        <v>7.43</v>
      </c>
      <c r="L111" s="33">
        <v>2.5999999999999999E-2</v>
      </c>
      <c r="M111" s="34"/>
      <c r="N111" s="35">
        <v>6.5729999999999986</v>
      </c>
      <c r="O111" s="31">
        <v>0.12678065046896281</v>
      </c>
      <c r="P111" s="27"/>
      <c r="Q111" s="27"/>
      <c r="T111" s="55"/>
    </row>
    <row r="112" spans="1:20">
      <c r="A112" s="39"/>
      <c r="B112" s="39" t="s">
        <v>110</v>
      </c>
      <c r="C112" s="39"/>
      <c r="D112" s="39" t="s">
        <v>84</v>
      </c>
      <c r="E112" s="39" t="s">
        <v>137</v>
      </c>
      <c r="F112" s="30">
        <v>1.57</v>
      </c>
      <c r="G112" s="33">
        <v>15.73</v>
      </c>
      <c r="H112" s="32">
        <v>10.019108280254777</v>
      </c>
      <c r="I112" s="33">
        <v>-24.053999999999998</v>
      </c>
      <c r="J112" s="33">
        <v>1.2E-2</v>
      </c>
      <c r="K112" s="33">
        <v>7.2709999999999999</v>
      </c>
      <c r="L112" s="33">
        <v>3.3000000000000002E-2</v>
      </c>
      <c r="M112" s="34"/>
      <c r="N112" s="35">
        <v>6.4119999999999999</v>
      </c>
      <c r="O112" s="31">
        <v>0.12786190467323194</v>
      </c>
      <c r="P112" s="27"/>
      <c r="Q112" s="27"/>
      <c r="T112" s="55"/>
    </row>
    <row r="113" spans="1:20">
      <c r="A113" s="39"/>
      <c r="B113" s="39" t="s">
        <v>110</v>
      </c>
      <c r="C113" s="39"/>
      <c r="D113" s="39" t="s">
        <v>84</v>
      </c>
      <c r="E113" s="39" t="s">
        <v>138</v>
      </c>
      <c r="F113" s="30">
        <v>1.6319999999999999</v>
      </c>
      <c r="G113" s="33">
        <v>20.91</v>
      </c>
      <c r="H113" s="32">
        <v>12.812500000000002</v>
      </c>
      <c r="I113" s="33">
        <v>-24.024000000000001</v>
      </c>
      <c r="J113" s="33">
        <v>1.4999999999999999E-2</v>
      </c>
      <c r="K113" s="33">
        <v>7.3570000000000002</v>
      </c>
      <c r="L113" s="33">
        <v>3.2000000000000001E-2</v>
      </c>
      <c r="M113" s="34"/>
      <c r="N113" s="35">
        <v>6.4980000000000002</v>
      </c>
      <c r="O113" s="31">
        <v>0.1276923385851059</v>
      </c>
      <c r="P113" s="27"/>
      <c r="Q113" s="27"/>
      <c r="T113" s="55"/>
    </row>
    <row r="114" spans="1:20">
      <c r="A114" s="39"/>
      <c r="B114" s="39" t="s">
        <v>110</v>
      </c>
      <c r="C114" s="39"/>
      <c r="D114" s="39" t="s">
        <v>100</v>
      </c>
      <c r="E114" s="39" t="s">
        <v>139</v>
      </c>
      <c r="F114" s="30">
        <v>1.41</v>
      </c>
      <c r="G114" s="33">
        <v>18.57</v>
      </c>
      <c r="H114" s="32">
        <v>13.170212765957448</v>
      </c>
      <c r="I114" s="33">
        <v>-23.905000000000001</v>
      </c>
      <c r="J114" s="33">
        <v>1.7000000000000001E-2</v>
      </c>
      <c r="K114" s="33">
        <v>7.1509999999999998</v>
      </c>
      <c r="L114" s="33">
        <v>1.7000000000000001E-2</v>
      </c>
      <c r="M114" s="33"/>
      <c r="N114" s="35">
        <v>6.4394999999999989</v>
      </c>
      <c r="O114" s="31">
        <v>0.19540556116276084</v>
      </c>
      <c r="P114" s="53"/>
      <c r="Q114" s="53"/>
      <c r="T114" s="55"/>
    </row>
    <row r="115" spans="1:20">
      <c r="A115" s="39"/>
      <c r="B115" s="39" t="s">
        <v>110</v>
      </c>
      <c r="C115" s="39"/>
      <c r="D115" s="39" t="s">
        <v>100</v>
      </c>
      <c r="E115" s="39" t="s">
        <v>140</v>
      </c>
      <c r="F115" s="30">
        <v>1.472</v>
      </c>
      <c r="G115" s="33">
        <v>19.260000000000002</v>
      </c>
      <c r="H115" s="32">
        <v>13.084239130434783</v>
      </c>
      <c r="I115" s="33">
        <v>-23.896999999999998</v>
      </c>
      <c r="J115" s="33">
        <v>1.7999999999999999E-2</v>
      </c>
      <c r="K115" s="33">
        <v>7.3440000000000003</v>
      </c>
      <c r="L115" s="33">
        <v>3.2000000000000001E-2</v>
      </c>
      <c r="M115" s="33"/>
      <c r="N115" s="35">
        <v>6.6324999999999994</v>
      </c>
      <c r="O115" s="31">
        <v>0.19665536690701699</v>
      </c>
      <c r="P115" s="53"/>
      <c r="Q115" s="53"/>
      <c r="T115" s="55"/>
    </row>
    <row r="116" spans="1:20">
      <c r="A116" s="39"/>
      <c r="B116" s="39" t="s">
        <v>110</v>
      </c>
      <c r="C116" s="39"/>
      <c r="D116" s="39" t="s">
        <v>100</v>
      </c>
      <c r="E116" s="39" t="s">
        <v>141</v>
      </c>
      <c r="F116" s="30">
        <v>1.7370000000000001</v>
      </c>
      <c r="G116" s="33">
        <v>22.51</v>
      </c>
      <c r="H116" s="32">
        <v>12.959124928036845</v>
      </c>
      <c r="I116" s="33">
        <v>-23.922999999999998</v>
      </c>
      <c r="J116" s="33">
        <v>1.2999999999999999E-2</v>
      </c>
      <c r="K116" s="33">
        <v>7.282</v>
      </c>
      <c r="L116" s="33">
        <v>3.5999999999999997E-2</v>
      </c>
      <c r="M116" s="33"/>
      <c r="N116" s="35">
        <v>6.5704999999999991</v>
      </c>
      <c r="O116" s="31">
        <v>0.19711587116888077</v>
      </c>
      <c r="P116" s="53"/>
      <c r="Q116" s="53"/>
      <c r="T116" s="55"/>
    </row>
    <row r="117" spans="1:20">
      <c r="A117" s="40"/>
      <c r="B117" s="40" t="s">
        <v>110</v>
      </c>
      <c r="C117" s="40"/>
      <c r="D117" s="40" t="s">
        <v>100</v>
      </c>
      <c r="E117" s="40" t="s">
        <v>142</v>
      </c>
      <c r="F117" s="41">
        <v>1.744</v>
      </c>
      <c r="G117" s="42">
        <v>23.09</v>
      </c>
      <c r="H117" s="43">
        <v>13.239678899082568</v>
      </c>
      <c r="I117" s="42">
        <v>-23.963000000000001</v>
      </c>
      <c r="J117" s="42">
        <v>1.4E-2</v>
      </c>
      <c r="K117" s="42">
        <v>7.149</v>
      </c>
      <c r="L117" s="42">
        <v>1.6E-2</v>
      </c>
      <c r="M117" s="42"/>
      <c r="N117" s="44">
        <v>6.4374999999999991</v>
      </c>
      <c r="O117" s="45">
        <v>0.19534925987403554</v>
      </c>
      <c r="P117" s="54"/>
      <c r="Q117" s="54"/>
      <c r="T117" s="55"/>
    </row>
    <row r="118" spans="1:20">
      <c r="A118" s="29"/>
      <c r="B118" s="29" t="s">
        <v>110</v>
      </c>
      <c r="C118" s="29"/>
      <c r="D118" s="29" t="s">
        <v>65</v>
      </c>
      <c r="E118" s="29" t="s">
        <v>143</v>
      </c>
      <c r="F118" s="30">
        <v>1.518</v>
      </c>
      <c r="G118" s="33">
        <v>19.850000000000001</v>
      </c>
      <c r="H118" s="32">
        <v>13.076416337285904</v>
      </c>
      <c r="I118" s="33">
        <v>-23.940999999999999</v>
      </c>
      <c r="J118" s="33">
        <v>2.5000000000000001E-2</v>
      </c>
      <c r="K118" s="33">
        <v>7.3120000000000003</v>
      </c>
      <c r="L118" s="33">
        <v>3.3000000000000002E-2</v>
      </c>
      <c r="M118" s="34"/>
      <c r="N118" s="35">
        <v>6.5445000000000011</v>
      </c>
      <c r="O118" s="31">
        <v>7.2823073266650926E-2</v>
      </c>
      <c r="P118" s="27"/>
      <c r="Q118" s="27"/>
      <c r="T118" s="55"/>
    </row>
    <row r="119" spans="1:20">
      <c r="A119" s="29"/>
      <c r="B119" s="29" t="s">
        <v>110</v>
      </c>
      <c r="C119" s="29"/>
      <c r="D119" s="29" t="s">
        <v>65</v>
      </c>
      <c r="E119" s="29" t="s">
        <v>144</v>
      </c>
      <c r="F119" s="30">
        <v>1.508</v>
      </c>
      <c r="G119" s="33">
        <v>20.04</v>
      </c>
      <c r="H119" s="32">
        <v>13.289124668435013</v>
      </c>
      <c r="I119" s="33">
        <v>-23.959</v>
      </c>
      <c r="J119" s="33">
        <v>8.0000000000000002E-3</v>
      </c>
      <c r="K119" s="33">
        <v>7.26</v>
      </c>
      <c r="L119" s="33">
        <v>4.5999999999999999E-2</v>
      </c>
      <c r="M119" s="34"/>
      <c r="N119" s="35">
        <v>6.4925000000000006</v>
      </c>
      <c r="O119" s="31">
        <v>7.7381306958894641E-2</v>
      </c>
      <c r="P119" s="27"/>
      <c r="Q119" s="27"/>
      <c r="T119" s="55"/>
    </row>
    <row r="120" spans="1:20">
      <c r="A120" s="29"/>
      <c r="B120" s="29" t="s">
        <v>110</v>
      </c>
      <c r="C120" s="29"/>
      <c r="D120" s="29" t="s">
        <v>65</v>
      </c>
      <c r="E120" s="29" t="s">
        <v>145</v>
      </c>
      <c r="F120" s="30">
        <v>1.4450000000000001</v>
      </c>
      <c r="G120" s="33">
        <v>18.489999999999998</v>
      </c>
      <c r="H120" s="32">
        <v>12.79584775086505</v>
      </c>
      <c r="I120" s="33">
        <v>-23.966000000000001</v>
      </c>
      <c r="J120" s="33">
        <v>1.6E-2</v>
      </c>
      <c r="K120" s="33">
        <v>7.2370000000000001</v>
      </c>
      <c r="L120" s="33">
        <v>3.5000000000000003E-2</v>
      </c>
      <c r="M120" s="34"/>
      <c r="N120" s="35">
        <v>6.4695000000000009</v>
      </c>
      <c r="O120" s="31">
        <v>7.3442948379450798E-2</v>
      </c>
      <c r="P120" s="27"/>
      <c r="Q120" s="27"/>
      <c r="T120" s="55"/>
    </row>
    <row r="121" spans="1:20">
      <c r="A121" s="29"/>
      <c r="B121" s="29" t="s">
        <v>110</v>
      </c>
      <c r="C121" s="29"/>
      <c r="D121" s="29" t="s">
        <v>65</v>
      </c>
      <c r="E121" s="29" t="s">
        <v>146</v>
      </c>
      <c r="F121" s="30">
        <v>1.573</v>
      </c>
      <c r="G121" s="33">
        <v>20.350000000000001</v>
      </c>
      <c r="H121" s="32">
        <v>12.937062937062938</v>
      </c>
      <c r="I121" s="33">
        <v>-23.952999999999999</v>
      </c>
      <c r="J121" s="33">
        <v>2.1000000000000001E-2</v>
      </c>
      <c r="K121" s="33">
        <v>7.3239999999999998</v>
      </c>
      <c r="L121" s="33">
        <v>5.3999999999999999E-2</v>
      </c>
      <c r="M121" s="34"/>
      <c r="N121" s="35">
        <v>6.5565000000000007</v>
      </c>
      <c r="O121" s="31">
        <v>8.0753947271944557E-2</v>
      </c>
      <c r="P121" s="27"/>
      <c r="Q121" s="27"/>
      <c r="T121" s="55"/>
    </row>
    <row r="122" spans="1:20">
      <c r="A122" s="29"/>
      <c r="B122" s="29" t="s">
        <v>110</v>
      </c>
      <c r="C122" s="29"/>
      <c r="D122" s="29" t="s">
        <v>65</v>
      </c>
      <c r="E122" s="29" t="s">
        <v>147</v>
      </c>
      <c r="F122" s="30">
        <v>1.4950000000000001</v>
      </c>
      <c r="G122" s="33">
        <v>18.989999999999998</v>
      </c>
      <c r="H122" s="32">
        <v>12.702341137123744</v>
      </c>
      <c r="I122" s="33">
        <v>-23.946000000000002</v>
      </c>
      <c r="J122" s="33">
        <v>2.8000000000000001E-2</v>
      </c>
      <c r="K122" s="33">
        <v>7.2830000000000004</v>
      </c>
      <c r="L122" s="33">
        <v>2.1999999999999999E-2</v>
      </c>
      <c r="M122" s="34"/>
      <c r="N122" s="35">
        <v>6.5155000000000012</v>
      </c>
      <c r="O122" s="31">
        <v>6.9999047612568796E-2</v>
      </c>
      <c r="P122" s="27"/>
      <c r="Q122" s="27"/>
      <c r="T122" s="55"/>
    </row>
    <row r="123" spans="1:20">
      <c r="A123" s="29"/>
      <c r="B123" s="29" t="s">
        <v>110</v>
      </c>
      <c r="C123" s="29"/>
      <c r="D123" s="29" t="s">
        <v>65</v>
      </c>
      <c r="E123" s="29" t="s">
        <v>148</v>
      </c>
      <c r="F123" s="30">
        <v>1.5609999999999999</v>
      </c>
      <c r="G123" s="33">
        <v>20.53</v>
      </c>
      <c r="H123" s="32">
        <v>13.151825752722615</v>
      </c>
      <c r="I123" s="33">
        <v>-23.946000000000002</v>
      </c>
      <c r="J123" s="33">
        <v>1.2999999999999999E-2</v>
      </c>
      <c r="K123" s="33">
        <v>7.3090000000000002</v>
      </c>
      <c r="L123" s="33">
        <v>3.9E-2</v>
      </c>
      <c r="M123" s="34"/>
      <c r="N123" s="35">
        <v>6.541500000000001</v>
      </c>
      <c r="O123" s="31">
        <v>7.4774327145083738E-2</v>
      </c>
      <c r="P123" s="27"/>
      <c r="Q123" s="27"/>
      <c r="T123" s="55"/>
    </row>
    <row r="124" spans="1:20">
      <c r="A124" s="29"/>
      <c r="B124" s="52" t="s">
        <v>110</v>
      </c>
      <c r="C124" s="52"/>
      <c r="D124" s="52" t="s">
        <v>171</v>
      </c>
      <c r="E124" s="52" t="s">
        <v>172</v>
      </c>
      <c r="F124" s="57">
        <v>1.3169999999999999</v>
      </c>
      <c r="G124" s="57">
        <v>16.45</v>
      </c>
      <c r="H124" s="58">
        <v>12.490508731966591</v>
      </c>
      <c r="I124" s="57">
        <v>-23.998000000000001</v>
      </c>
      <c r="J124" s="57">
        <v>0.02</v>
      </c>
      <c r="K124" s="57">
        <v>7.4729999999999999</v>
      </c>
      <c r="L124" s="57">
        <v>0.06</v>
      </c>
      <c r="M124" s="52"/>
      <c r="N124" s="59">
        <v>6.4819999999999993</v>
      </c>
      <c r="O124" s="57">
        <v>0.11824268828698577</v>
      </c>
      <c r="P124" s="27"/>
      <c r="Q124" s="27"/>
      <c r="T124" s="55"/>
    </row>
    <row r="125" spans="1:20">
      <c r="A125" s="29"/>
      <c r="B125" s="52" t="s">
        <v>110</v>
      </c>
      <c r="C125" s="52"/>
      <c r="D125" s="52" t="s">
        <v>171</v>
      </c>
      <c r="E125" s="52" t="s">
        <v>173</v>
      </c>
      <c r="F125" s="57">
        <v>1.5620000000000001</v>
      </c>
      <c r="G125" s="57">
        <v>20.05</v>
      </c>
      <c r="H125" s="58">
        <v>12.836107554417413</v>
      </c>
      <c r="I125" s="57">
        <v>-23.960999999999999</v>
      </c>
      <c r="J125" s="57">
        <v>4.9000000000000002E-2</v>
      </c>
      <c r="K125" s="57">
        <v>7.5190000000000001</v>
      </c>
      <c r="L125" s="57">
        <v>4.2999999999999997E-2</v>
      </c>
      <c r="M125" s="52"/>
      <c r="N125" s="59">
        <v>6.5279999999999996</v>
      </c>
      <c r="O125" s="57">
        <v>0.11319893992436478</v>
      </c>
      <c r="P125" s="27"/>
      <c r="Q125" s="27"/>
      <c r="T125" s="55"/>
    </row>
    <row r="126" spans="1:20">
      <c r="A126" s="29"/>
      <c r="B126" s="52" t="s">
        <v>110</v>
      </c>
      <c r="C126" s="52"/>
      <c r="D126" s="52" t="s">
        <v>171</v>
      </c>
      <c r="E126" s="52" t="s">
        <v>174</v>
      </c>
      <c r="F126" s="57">
        <v>1.3</v>
      </c>
      <c r="G126" s="57">
        <v>15.3</v>
      </c>
      <c r="H126" s="58">
        <v>11.76923076923077</v>
      </c>
      <c r="I126" s="57">
        <v>-23.963000000000001</v>
      </c>
      <c r="J126" s="57">
        <v>2.1000000000000001E-2</v>
      </c>
      <c r="K126" s="57">
        <v>7.5839999999999996</v>
      </c>
      <c r="L126" s="57">
        <v>4.5999999999999999E-2</v>
      </c>
      <c r="M126" s="52"/>
      <c r="N126" s="59">
        <v>6.5929999999999991</v>
      </c>
      <c r="O126" s="57">
        <v>0.11398245479019985</v>
      </c>
      <c r="P126" s="27"/>
      <c r="Q126" s="27"/>
      <c r="T126" s="55"/>
    </row>
    <row r="127" spans="1:20">
      <c r="A127" s="29"/>
      <c r="B127" s="52" t="s">
        <v>110</v>
      </c>
      <c r="C127" s="52"/>
      <c r="D127" s="52" t="s">
        <v>171</v>
      </c>
      <c r="E127" s="52" t="s">
        <v>175</v>
      </c>
      <c r="F127" s="57">
        <v>1.3440000000000001</v>
      </c>
      <c r="G127" s="57">
        <v>16.440000000000001</v>
      </c>
      <c r="H127" s="58">
        <v>12.232142857142858</v>
      </c>
      <c r="I127" s="57">
        <v>-23.948</v>
      </c>
      <c r="J127" s="57">
        <v>1.7999999999999999E-2</v>
      </c>
      <c r="K127" s="57">
        <v>7.468</v>
      </c>
      <c r="L127" s="57">
        <v>5.6000000000000001E-2</v>
      </c>
      <c r="M127" s="52"/>
      <c r="N127" s="59">
        <v>6.4769999999999994</v>
      </c>
      <c r="O127" s="57">
        <v>0.11692732785794752</v>
      </c>
      <c r="P127" s="27"/>
      <c r="Q127" s="27"/>
      <c r="T127" s="55"/>
    </row>
    <row r="128" spans="1:20">
      <c r="A128" s="29"/>
      <c r="B128" s="29"/>
      <c r="C128" s="29"/>
      <c r="D128" s="29"/>
      <c r="E128" s="29"/>
      <c r="F128" s="30"/>
      <c r="G128" s="33"/>
      <c r="H128" s="32"/>
      <c r="I128" s="33"/>
      <c r="J128" s="33"/>
      <c r="K128" s="33"/>
      <c r="L128" s="33"/>
      <c r="M128" s="34"/>
      <c r="N128" s="35"/>
      <c r="O128" s="31"/>
      <c r="P128" s="27"/>
      <c r="Q128" s="27"/>
    </row>
    <row r="129" spans="1:17">
      <c r="A129" s="27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3"/>
      <c r="O129" s="27"/>
      <c r="P129" s="27"/>
      <c r="Q129" s="27"/>
    </row>
    <row r="130" spans="1:17">
      <c r="A130" s="4"/>
      <c r="B130" s="1" t="s">
        <v>149</v>
      </c>
      <c r="C130" s="2"/>
      <c r="E130" s="4"/>
      <c r="F130" s="46"/>
      <c r="G130" s="47"/>
      <c r="H130" s="48"/>
      <c r="I130" s="47"/>
      <c r="J130" s="47"/>
      <c r="K130" s="47">
        <f>AVERAGE(K85:K123)</f>
        <v>7.1930256410256419</v>
      </c>
      <c r="L130" s="47"/>
      <c r="M130" s="3"/>
      <c r="N130" s="49">
        <f>AVERAGE(N85:N127)</f>
        <v>6.5199069767441875</v>
      </c>
      <c r="P130" s="27"/>
      <c r="Q130" s="27"/>
    </row>
    <row r="131" spans="1:17">
      <c r="A131" s="27"/>
      <c r="B131" s="2" t="s">
        <v>150</v>
      </c>
      <c r="C131" s="3"/>
      <c r="E131" s="27"/>
      <c r="F131" s="3"/>
      <c r="G131" s="3"/>
      <c r="H131" s="3"/>
      <c r="I131" s="3"/>
      <c r="J131" s="3"/>
      <c r="K131" s="3"/>
      <c r="L131" s="3"/>
      <c r="M131" s="3"/>
      <c r="N131" s="49">
        <f>2*STDEV(N85:N127)</f>
        <v>9.2477476231719452E-2</v>
      </c>
      <c r="O131" s="49">
        <f>AVERAGE(O85:O127)</f>
        <v>0.10127734275911053</v>
      </c>
      <c r="P131" s="27"/>
      <c r="Q131" s="27"/>
    </row>
    <row r="132" spans="1:17">
      <c r="A132" s="27"/>
      <c r="B132" s="3" t="s">
        <v>151</v>
      </c>
      <c r="C132" s="3"/>
      <c r="E132" s="27"/>
      <c r="F132" s="3"/>
      <c r="G132" s="3"/>
      <c r="H132" s="3"/>
      <c r="I132" s="3"/>
      <c r="J132" s="3"/>
      <c r="K132" s="3"/>
      <c r="L132" s="3"/>
      <c r="M132" s="3"/>
      <c r="N132" s="3">
        <f>COUNT(N85:N127)</f>
        <v>43</v>
      </c>
      <c r="O132" s="3"/>
      <c r="P132" s="27"/>
      <c r="Q132" s="27"/>
    </row>
    <row r="134" spans="1:17">
      <c r="B134" s="3" t="s">
        <v>168</v>
      </c>
      <c r="K134" s="3"/>
    </row>
    <row r="135" spans="1:17">
      <c r="K135" s="5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Loewen</dc:creator>
  <cp:lastModifiedBy>Editorial Assistant</cp:lastModifiedBy>
  <dcterms:created xsi:type="dcterms:W3CDTF">2015-11-13T01:21:24Z</dcterms:created>
  <dcterms:modified xsi:type="dcterms:W3CDTF">2016-03-09T17:19:28Z</dcterms:modified>
</cp:coreProperties>
</file>