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0" windowWidth="30580" windowHeight="20800" activeTab="0"/>
  </bookViews>
  <sheets>
    <sheet name="FAS data" sheetId="1" r:id="rId1"/>
    <sheet name="References" sheetId="2" r:id="rId2"/>
  </sheets>
  <definedNames/>
  <calcPr fullCalcOnLoad="1"/>
</workbook>
</file>

<file path=xl/sharedStrings.xml><?xml version="1.0" encoding="utf-8"?>
<sst xmlns="http://schemas.openxmlformats.org/spreadsheetml/2006/main" count="406" uniqueCount="188">
  <si>
    <t>Philpotts JA, Schumann S, Kouns CW, Lum RKL, Bickel AL, Schnetzler CC (1973) Apollo 16 returned samples: Lithophile trace-element abundances. Proc Lunar Sci Conf 4:1427-1436</t>
  </si>
  <si>
    <t>Taylor SR, Gorton MP, Muir P, Nance WB, Rudowski R, Ware N (1973) Composition of the Descartes region, Lunar Highlands. Geochim Cosmochim Acta 37:2665-2683</t>
  </si>
  <si>
    <t>Wänke H, Palme H, Kruse H, Baddenhausen H, Cendales M, Dreibus G, Hofmeister H, Jagoutz E, Palme C, Spettel B, Thacker R (1976) Chemistry of lunar highland rocks: A refined evaluation of the composition of the primary matter. Proc Lunar Sci Conf 7:3479-3499</t>
  </si>
  <si>
    <t>Laul JC, Schmitt RA (1973) Chemical composition of Apollo 15, 16 and 17 samples. Proc Lunar Sci Conf 4:1349-1367</t>
  </si>
  <si>
    <t>Warren PH, Jerde EA, Kallemeyn GW (1991) Pristine Moon rocks: Apollo 17 anorthosites. Proc Lunar Planet Sci 21:51-61</t>
  </si>
  <si>
    <t>Lindstrom MM, Nava DF, Lindstrom DJ, Winzer SR, Lum RKL, Schuhmann PJ, Schuhmann S, Philpotts JA (1977) Geochemical studies of the white breccia boulders at North Ray Crater, Descartes region of the lunar highlands. Proc Lunar Sci Conf 8:2137-2151</t>
  </si>
  <si>
    <t>Haskin LA, Helmke PA, Blanchard DP, Jacobs JW, Telander K (1973) Major and trace element abundances in samples from the lunar highlands. Proc Lunar Sci Conf 3:1275-1296</t>
  </si>
  <si>
    <t>James OB, Lindstrom MM, Flohr MK (1989) Ferroan anorthosite from lunar breccia 64435: Implications for the origin and and history of lunar ferroan anorthosites. Proc Lunar Planet Sci Conf 19th:219-243</t>
  </si>
  <si>
    <t>Norman MD, Keil K, Griffin WL, Ryan CG (1995) Fragments of ancient lunar crust: Petrology and geochemistry of ferroan noritic anorthosites from the Descartes region of the Moon. Geochim Cosmochim Acta 59:831-847</t>
  </si>
  <si>
    <t>Dymek RF, Albee AL, Chodos AA (1975) Comparative petrology of lunar cumulate rocks of possible primary origin: Dunite 72415, troctolite 76535, norite 78235, and anorthosite 62237. Proc Lunar Sci Conf 6th:301-341</t>
  </si>
  <si>
    <t>Nord GL, Wandless M-V (1983) Petrology and comparative thermal and mechanical histories of clasts in breccia 62236. Proc Lunar Planet Sci Conf 13th, in J Geophys Res 88:A645-A657</t>
  </si>
  <si>
    <t>Dixon JR, Papike JJ (1975) Petrology of anorthosites from the Descartes region of the Moon: Apollo 16. Proc Lunar Sci Conf 6th:263–291</t>
  </si>
  <si>
    <t>References (modes)</t>
  </si>
  <si>
    <t>References (chemistry)</t>
  </si>
  <si>
    <t>Murali AV, Ma M-S, Laul JC, Schmitt RM (1977) Chemical composition of breccias, feldspathic basalt, and anorthosites from Apollo 15 (15308, 15359, 15382, and 15362), Apollo 16 (60018 and 65785), Apollo 17 (72435, 72536, 72559, 72735, 72738, 78526, and 78527), and Luna 20 (22012 and 22013). Lunar Sci 8:700-702</t>
  </si>
  <si>
    <t>Specific</t>
  </si>
  <si>
    <t>Sample No.</t>
  </si>
  <si>
    <t>,43</t>
  </si>
  <si>
    <t>62236</t>
  </si>
  <si>
    <t>Ryder G, Norman MD (1980) Catalog of Apollo 16 Rocks. 1144 p. NASA Johnson Space Center Curatorial Facility, Houston</t>
  </si>
  <si>
    <t>Ryder G (1985) Catalog of Apollo 15 Rocks. Curatorial Publication 20787. NASA Johnson Space Center, Houston</t>
  </si>
  <si>
    <t>Dowty E, K. K, Prinz M (1972) Anorthosites in the Apollo 15 rake samples from Spur Crater. In JW Chamberlain, C Watkins, Eds. The Apollo 15 Lunar Samples, Lunar Science Inst., Houston</t>
  </si>
  <si>
    <t>Haskin LA, Lindstrom MM, Salpas PA, Lindstrom DJ (1981) On compositional variations among lunar anorthosites. Proc Lunar Planet Sci 12B:41-66</t>
  </si>
  <si>
    <t>Nava DF (1974) Chemistry of some rock types and soils from the Apollo 15, 16 and 17 lunar sites. Lunar Science V, p. 547–549, Lunar Science Institute, Houston</t>
  </si>
  <si>
    <t>Wänke H, Palme H, Baddenhausen H, Dreibus G, Jagoutz E, Kruse H, Palme C, Spettel B, Teshke F, Thacker R (1975) New data on the chemistry of lunar samples: Primary matter in the lunar highlands and the bulk composition of the Moon. Proc Lunar Sci Conf 6th:1313-1340</t>
  </si>
  <si>
    <t>Warren PH, Jerde EA, Kallemeyn GW (1987) Pristine Moon rocks: A "large" felsite and a metal-rich ferroan anorthosite. Proc Lunar Planet Sci Conf 17th in J Geophys Res 92:E303-E313</t>
  </si>
  <si>
    <t>Warren PH, Wasson JT (1978) Compositional-petrographic investigation of pristine nonmare rocks. Proc Lunar Planet Sci Conf 9:185-217</t>
  </si>
  <si>
    <t>~100</t>
  </si>
  <si>
    <t>97-98</t>
  </si>
  <si>
    <t>68-69</t>
  </si>
  <si>
    <t>96</t>
  </si>
  <si>
    <t>tr</t>
  </si>
  <si>
    <t>1</t>
  </si>
  <si>
    <t>Opx/Pig</t>
  </si>
  <si>
    <t>~0.5</t>
  </si>
  <si>
    <t>~19</t>
  </si>
  <si>
    <t>0.8</t>
  </si>
  <si>
    <t>~1.5</t>
  </si>
  <si>
    <t>~8</t>
  </si>
  <si>
    <t>Cr,Fe-spinel</t>
  </si>
  <si>
    <t>Fe-Ni metal</t>
  </si>
  <si>
    <t>0.3</t>
  </si>
  <si>
    <t>3-4</t>
  </si>
  <si>
    <t>Ilmenite</t>
  </si>
  <si>
    <t>15415</t>
  </si>
  <si>
    <t>15362</t>
  </si>
  <si>
    <t>15363</t>
  </si>
  <si>
    <t>60215</t>
  </si>
  <si>
    <t>61016</t>
  </si>
  <si>
    <t>62237</t>
  </si>
  <si>
    <t>67016</t>
  </si>
  <si>
    <t>67075</t>
  </si>
  <si>
    <t>67455</t>
  </si>
  <si>
    <t>MgO</t>
  </si>
  <si>
    <t>CaO</t>
  </si>
  <si>
    <t>FeO</t>
  </si>
  <si>
    <t>Sc</t>
  </si>
  <si>
    <t>Sm</t>
  </si>
  <si>
    <t>Eu</t>
  </si>
  <si>
    <t>Th</t>
  </si>
  <si>
    <t>&lt;0.1</t>
  </si>
  <si>
    <t>&lt;0.12</t>
  </si>
  <si>
    <t>MnO</t>
  </si>
  <si>
    <t>Sum</t>
  </si>
  <si>
    <t>Selected trace elements (ppm)</t>
  </si>
  <si>
    <t>,63-,64</t>
  </si>
  <si>
    <t>&lt;0.06</t>
  </si>
  <si>
    <t>60015a</t>
  </si>
  <si>
    <t>60015b</t>
  </si>
  <si>
    <t>,30</t>
  </si>
  <si>
    <t>&lt;2</t>
  </si>
  <si>
    <t>et al.</t>
  </si>
  <si>
    <t>Wänke</t>
  </si>
  <si>
    <t>Warren</t>
  </si>
  <si>
    <t>SR Taylor</t>
  </si>
  <si>
    <t>(1973)</t>
  </si>
  <si>
    <t>(1975)</t>
  </si>
  <si>
    <t>(1987)</t>
  </si>
  <si>
    <t>Rose</t>
  </si>
  <si>
    <t>Philpotts</t>
  </si>
  <si>
    <t>et al. (1973)</t>
  </si>
  <si>
    <t>Nava (1974)</t>
  </si>
  <si>
    <t>,184</t>
  </si>
  <si>
    <t>&lt;0.05</t>
  </si>
  <si>
    <t>&lt;0.005</t>
  </si>
  <si>
    <t>&lt;0.03</t>
  </si>
  <si>
    <t xml:space="preserve">et al. </t>
  </si>
  <si>
    <t>(1976)</t>
  </si>
  <si>
    <t>,32</t>
  </si>
  <si>
    <t>,9</t>
  </si>
  <si>
    <t>(1978)</t>
  </si>
  <si>
    <t>,7</t>
  </si>
  <si>
    <t>Murali</t>
  </si>
  <si>
    <t>(1983)</t>
  </si>
  <si>
    <t>Dowty</t>
  </si>
  <si>
    <t>Rose HJ, Jr., Baedecker PA, Berman S, Christian RP, Dwornik EJ, Finkelman RB, Schnepfe MM (1975) Chemical composition of rocks and soils returned by the Apollo 15, 16, and 17 missions. Proc Lunar Sci Conf 6:1363-1373</t>
  </si>
  <si>
    <t>Warren PH, Taylor GJ, Keil K, Kallemeyn GW, Rosener PS, Wasson JT (1983) Sixth foray for pristine nonmare rocks and an assessment of the diversity of lunar anorthosites. Proc 13th Lunar &amp; Planet Sci Conf 88:A615-A630</t>
  </si>
  <si>
    <t>(1972)</t>
  </si>
  <si>
    <t>Ryder</t>
  </si>
  <si>
    <t>compil.</t>
  </si>
  <si>
    <t>(1985)</t>
  </si>
  <si>
    <t>Dixon</t>
  </si>
  <si>
    <t>&amp; Papike</t>
  </si>
  <si>
    <t>&amp; Wasson</t>
  </si>
  <si>
    <t>Nord &amp;</t>
  </si>
  <si>
    <t>Wandless</t>
  </si>
  <si>
    <t>Dymek</t>
  </si>
  <si>
    <t>James</t>
  </si>
  <si>
    <t>(1989)</t>
  </si>
  <si>
    <t>Norman</t>
  </si>
  <si>
    <t>(1995)</t>
  </si>
  <si>
    <t>(1991)</t>
  </si>
  <si>
    <t>Reference</t>
  </si>
  <si>
    <t>References</t>
  </si>
  <si>
    <t>&amp; Norman</t>
  </si>
  <si>
    <t>(1980)</t>
  </si>
  <si>
    <t>Haskin</t>
  </si>
  <si>
    <t>(1981)</t>
  </si>
  <si>
    <t>Lindstrom</t>
  </si>
  <si>
    <t>(1977)</t>
  </si>
  <si>
    <t>Hertogen</t>
  </si>
  <si>
    <t>,326/8</t>
  </si>
  <si>
    <t>&amp; Taylor</t>
  </si>
  <si>
    <t>(1992)</t>
  </si>
  <si>
    <t>,11</t>
  </si>
  <si>
    <t>Laul &amp;</t>
  </si>
  <si>
    <t>Schmitt</t>
  </si>
  <si>
    <t>60025</t>
  </si>
  <si>
    <t>,45</t>
  </si>
  <si>
    <t>&lt;0.02</t>
  </si>
  <si>
    <t>parent</t>
  </si>
  <si>
    <t>split</t>
  </si>
  <si>
    <t>clast</t>
  </si>
  <si>
    <t>62236a</t>
  </si>
  <si>
    <t>62236b</t>
  </si>
  <si>
    <t>,5</t>
  </si>
  <si>
    <t>74114</t>
  </si>
  <si>
    <t>plagioclase</t>
  </si>
  <si>
    <t>olivine</t>
  </si>
  <si>
    <t>others</t>
  </si>
  <si>
    <t>0</t>
  </si>
  <si>
    <t>2.5</t>
  </si>
  <si>
    <t>5.0</t>
  </si>
  <si>
    <t>92.0</t>
  </si>
  <si>
    <t>Normative Mineralogy (converted to volume %)</t>
  </si>
  <si>
    <t>low-Ca Px</t>
  </si>
  <si>
    <t>high-Ca Px</t>
  </si>
  <si>
    <t>troilite</t>
  </si>
  <si>
    <t>Mg/(Mg+Fe)</t>
  </si>
  <si>
    <t>Modal Mineralogy (different splits from chemistry), volume %</t>
  </si>
  <si>
    <t>,7012</t>
  </si>
  <si>
    <t>Jolliff &amp;</t>
  </si>
  <si>
    <t>,7097</t>
  </si>
  <si>
    <t>&gt;0.02</t>
  </si>
  <si>
    <t>67215c</t>
  </si>
  <si>
    <t>,46</t>
  </si>
  <si>
    <t>nd</t>
  </si>
  <si>
    <t>11.2</t>
  </si>
  <si>
    <t>0.45</t>
  </si>
  <si>
    <t>(2003)</t>
  </si>
  <si>
    <t>58 mg</t>
  </si>
  <si>
    <t>2.61</t>
  </si>
  <si>
    <t>64435c</t>
  </si>
  <si>
    <t>CTA</t>
  </si>
  <si>
    <t>cs Tr An</t>
  </si>
  <si>
    <t xml:space="preserve">James </t>
  </si>
  <si>
    <t>Augite</t>
  </si>
  <si>
    <t>60</t>
  </si>
  <si>
    <t>32</t>
  </si>
  <si>
    <t>8</t>
  </si>
  <si>
    <t>0.1</t>
  </si>
  <si>
    <t>min</t>
  </si>
  <si>
    <t>max</t>
  </si>
  <si>
    <t>avg</t>
  </si>
  <si>
    <t>62236,43</t>
  </si>
  <si>
    <r>
      <t>SiO</t>
    </r>
    <r>
      <rPr>
        <b/>
        <vertAlign val="subscript"/>
        <sz val="10"/>
        <rFont val="Arial"/>
        <family val="2"/>
      </rPr>
      <t>2</t>
    </r>
  </si>
  <si>
    <r>
      <t>TiO</t>
    </r>
    <r>
      <rPr>
        <b/>
        <vertAlign val="subscript"/>
        <sz val="10"/>
        <rFont val="Arial"/>
        <family val="2"/>
      </rPr>
      <t>2</t>
    </r>
  </si>
  <si>
    <r>
      <t>Al</t>
    </r>
    <r>
      <rPr>
        <b/>
        <vertAlign val="subscript"/>
        <sz val="10"/>
        <rFont val="Arial"/>
        <family val="2"/>
      </rPr>
      <t>2</t>
    </r>
    <r>
      <rPr>
        <b/>
        <sz val="10"/>
        <rFont val="Arial"/>
        <family val="0"/>
      </rPr>
      <t>O</t>
    </r>
    <r>
      <rPr>
        <b/>
        <vertAlign val="subscript"/>
        <sz val="10"/>
        <rFont val="Arial"/>
        <family val="2"/>
      </rPr>
      <t>3</t>
    </r>
  </si>
  <si>
    <r>
      <t>Cr</t>
    </r>
    <r>
      <rPr>
        <b/>
        <vertAlign val="subscript"/>
        <sz val="10"/>
        <rFont val="Arial"/>
        <family val="2"/>
      </rPr>
      <t>2</t>
    </r>
    <r>
      <rPr>
        <b/>
        <sz val="10"/>
        <rFont val="Arial"/>
        <family val="0"/>
      </rPr>
      <t>O</t>
    </r>
    <r>
      <rPr>
        <b/>
        <vertAlign val="subscript"/>
        <sz val="10"/>
        <rFont val="Arial"/>
        <family val="2"/>
      </rPr>
      <t>3</t>
    </r>
  </si>
  <si>
    <r>
      <t>Na</t>
    </r>
    <r>
      <rPr>
        <b/>
        <vertAlign val="subscript"/>
        <sz val="10"/>
        <rFont val="Arial"/>
        <family val="2"/>
      </rPr>
      <t>2</t>
    </r>
    <r>
      <rPr>
        <b/>
        <sz val="10"/>
        <rFont val="Arial"/>
        <family val="0"/>
      </rPr>
      <t>O</t>
    </r>
  </si>
  <si>
    <r>
      <t>K</t>
    </r>
    <r>
      <rPr>
        <b/>
        <vertAlign val="subscript"/>
        <sz val="10"/>
        <rFont val="Arial"/>
        <family val="2"/>
      </rPr>
      <t>2</t>
    </r>
    <r>
      <rPr>
        <b/>
        <sz val="10"/>
        <rFont val="Arial"/>
        <family val="0"/>
      </rPr>
      <t>O</t>
    </r>
  </si>
  <si>
    <r>
      <t>P</t>
    </r>
    <r>
      <rPr>
        <b/>
        <vertAlign val="subscript"/>
        <sz val="10"/>
        <rFont val="Arial"/>
        <family val="2"/>
      </rPr>
      <t>2</t>
    </r>
    <r>
      <rPr>
        <b/>
        <sz val="10"/>
        <rFont val="Arial"/>
        <family val="0"/>
      </rPr>
      <t>O</t>
    </r>
    <r>
      <rPr>
        <b/>
        <vertAlign val="subscript"/>
        <sz val="10"/>
        <rFont val="Arial"/>
        <family val="2"/>
      </rPr>
      <t>5</t>
    </r>
  </si>
  <si>
    <r>
      <t>Table A3.1. Bulk composition and normative/modal mineralogy of some ferroan anorthositic rocks [Al</t>
    </r>
    <r>
      <rPr>
        <b/>
        <vertAlign val="subscript"/>
        <sz val="12"/>
        <rFont val="Arial"/>
        <family val="2"/>
      </rPr>
      <t>2</t>
    </r>
    <r>
      <rPr>
        <b/>
        <sz val="12"/>
        <rFont val="Arial"/>
        <family val="2"/>
      </rPr>
      <t>O</t>
    </r>
    <r>
      <rPr>
        <b/>
        <vertAlign val="subscript"/>
        <sz val="12"/>
        <rFont val="Arial"/>
        <family val="2"/>
      </rPr>
      <t>3</t>
    </r>
    <r>
      <rPr>
        <b/>
        <sz val="12"/>
        <rFont val="Arial"/>
        <family val="2"/>
      </rPr>
      <t xml:space="preserve"> (plagioclase) decreases left to right]</t>
    </r>
  </si>
  <si>
    <t>10056c</t>
  </si>
  <si>
    <t>14312c</t>
  </si>
  <si>
    <t>Norman MD, Borg LE, Nyquist LE, Bogard DD (2003) Chronology, geochemistry, and petrology of a ferroan noritic anorthosite clast from Descartes breccia 67215: Clues to the age, origin, structure, and impact history of the lunar crust. Meteor Planet Sci 38(4):645–661</t>
  </si>
  <si>
    <t>Norman MD, Taylor SR (1992) Geochemistry of lunar crustal rocks from breccia 67016 and the composition of the Moon. Geochim Cosmochim Acta 56:1013-1024</t>
  </si>
  <si>
    <t>Jolliff BL, Haskin LA (1995) Cogenetic rock fragments from a lunar soil: Evidence of a ferroan noritic-anorthosite pluton on the Moon. Geochim Cosmochim Acta 59:2345-2374</t>
  </si>
</sst>
</file>

<file path=xl/styles.xml><?xml version="1.0" encoding="utf-8"?>
<styleSheet xmlns="http://schemas.openxmlformats.org/spreadsheetml/2006/main">
  <numFmts count="2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Red]\(&quot;$&quot;#,##0\)"/>
    <numFmt numFmtId="165" formatCode="&quot;$&quot;#,##0.00_);[Red]\(&quot;$&quot;#,##0.00\)"/>
    <numFmt numFmtId="166" formatCode="_(&quot;$&quot;* #,##0_);_(&quot;$&quot;* \(#,##0\);_(&quot;$&quot;* &quot;-&quot;_);_(@_)"/>
    <numFmt numFmtId="167" formatCode="_(* #,##0_);_(* \(#,##0\);_(* &quot;-&quot;_);_(@_)"/>
    <numFmt numFmtId="168" formatCode="_(&quot;$&quot;* #,##0.00_);_(&quot;$&quot;* \(#,##0.00\);_(&quot;$&quot;* &quot;-&quot;??_);_(@_)"/>
    <numFmt numFmtId="169" formatCode="_(* #,##0.00_);_(* \(#,##0.00\);_(* &quot;-&quot;??_);_(@_)"/>
    <numFmt numFmtId="170" formatCode="0.0"/>
    <numFmt numFmtId="171" formatCode="&quot;Yes&quot;;&quot;Yes&quot;;&quot;No&quot;"/>
    <numFmt numFmtId="172" formatCode="&quot;True&quot;;&quot;True&quot;;&quot;False&quot;"/>
    <numFmt numFmtId="173" formatCode="&quot;On&quot;;&quot;On&quot;;&quot;Off&quot;"/>
    <numFmt numFmtId="174" formatCode="0.00000"/>
    <numFmt numFmtId="175" formatCode="0.0000"/>
    <numFmt numFmtId="176" formatCode="0.000"/>
    <numFmt numFmtId="177" formatCode="0.0_)"/>
    <numFmt numFmtId="178" formatCode="[$€-2]\ #,##0.00_);[Red]\([$€-2]\ #,##0.00\)"/>
  </numFmts>
  <fonts count="21">
    <font>
      <sz val="10"/>
      <name val="Helv"/>
      <family val="0"/>
    </font>
    <font>
      <b/>
      <sz val="10"/>
      <name val="Helv"/>
      <family val="0"/>
    </font>
    <font>
      <i/>
      <sz val="10"/>
      <name val="Helv"/>
      <family val="0"/>
    </font>
    <font>
      <b/>
      <i/>
      <sz val="10"/>
      <name val="Helv"/>
      <family val="0"/>
    </font>
    <font>
      <sz val="10"/>
      <name val="Times New Roman"/>
      <family val="1"/>
    </font>
    <font>
      <b/>
      <u val="single"/>
      <sz val="10"/>
      <name val="Times New Roman"/>
      <family val="1"/>
    </font>
    <font>
      <b/>
      <u val="single"/>
      <sz val="12"/>
      <name val="Times New Roman"/>
      <family val="1"/>
    </font>
    <font>
      <sz val="10"/>
      <name val="Arial"/>
      <family val="0"/>
    </font>
    <font>
      <b/>
      <u val="single"/>
      <sz val="10"/>
      <name val="Arial"/>
      <family val="2"/>
    </font>
    <font>
      <b/>
      <sz val="10"/>
      <name val="Arial"/>
      <family val="0"/>
    </font>
    <font>
      <i/>
      <sz val="10"/>
      <name val="Arial"/>
      <family val="0"/>
    </font>
    <font>
      <b/>
      <u val="single"/>
      <sz val="12"/>
      <color indexed="10"/>
      <name val="Times New Roman"/>
      <family val="1"/>
    </font>
    <font>
      <b/>
      <u val="single"/>
      <sz val="10"/>
      <color indexed="10"/>
      <name val="Arial"/>
      <family val="2"/>
    </font>
    <font>
      <sz val="10"/>
      <color indexed="10"/>
      <name val="Arial"/>
      <family val="2"/>
    </font>
    <font>
      <sz val="10"/>
      <color indexed="10"/>
      <name val="Helv"/>
      <family val="0"/>
    </font>
    <font>
      <b/>
      <sz val="12"/>
      <name val="Arial"/>
      <family val="2"/>
    </font>
    <font>
      <b/>
      <vertAlign val="subscript"/>
      <sz val="10"/>
      <name val="Arial"/>
      <family val="2"/>
    </font>
    <font>
      <b/>
      <vertAlign val="subscript"/>
      <sz val="12"/>
      <name val="Arial"/>
      <family val="2"/>
    </font>
    <font>
      <u val="single"/>
      <sz val="10"/>
      <color indexed="12"/>
      <name val="Helv"/>
      <family val="0"/>
    </font>
    <font>
      <u val="single"/>
      <sz val="10"/>
      <color indexed="61"/>
      <name val="Helv"/>
      <family val="0"/>
    </font>
    <font>
      <sz val="8"/>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9" fontId="0" fillId="0" borderId="0" applyFont="0" applyFill="0" applyBorder="0" applyAlignment="0" applyProtection="0"/>
  </cellStyleXfs>
  <cellXfs count="78">
    <xf numFmtId="0" fontId="0" fillId="0" borderId="0" xfId="0"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0" fontId="6" fillId="0" borderId="0" xfId="0" applyFont="1" applyAlignment="1">
      <alignment/>
    </xf>
    <xf numFmtId="0" fontId="6" fillId="0" borderId="0" xfId="0" applyFont="1" applyAlignment="1">
      <alignment horizontal="center"/>
    </xf>
    <xf numFmtId="49" fontId="6" fillId="0" borderId="0" xfId="0" applyNumberFormat="1" applyFont="1" applyAlignment="1">
      <alignment horizontal="center"/>
    </xf>
    <xf numFmtId="49" fontId="5" fillId="0" borderId="0" xfId="0" applyNumberFormat="1" applyFont="1" applyAlignment="1">
      <alignment horizontal="center"/>
    </xf>
    <xf numFmtId="49" fontId="7" fillId="0" borderId="0" xfId="0" applyNumberFormat="1" applyFont="1" applyAlignment="1">
      <alignment horizontal="center"/>
    </xf>
    <xf numFmtId="49" fontId="7" fillId="0" borderId="0" xfId="0" applyNumberFormat="1" applyFont="1" applyAlignment="1" quotePrefix="1">
      <alignment horizontal="center"/>
    </xf>
    <xf numFmtId="0" fontId="7" fillId="0" borderId="0" xfId="0" applyFont="1" applyAlignment="1">
      <alignment/>
    </xf>
    <xf numFmtId="49" fontId="8" fillId="0" borderId="0" xfId="0" applyNumberFormat="1" applyFont="1" applyAlignment="1">
      <alignment horizontal="center"/>
    </xf>
    <xf numFmtId="0" fontId="7" fillId="0" borderId="0" xfId="0" applyFont="1" applyAlignment="1">
      <alignment horizontal="center"/>
    </xf>
    <xf numFmtId="0" fontId="9" fillId="0" borderId="0" xfId="0" applyFont="1" applyAlignment="1">
      <alignment/>
    </xf>
    <xf numFmtId="0" fontId="9" fillId="0" borderId="0" xfId="0" applyFont="1" applyAlignment="1">
      <alignment horizontal="left"/>
    </xf>
    <xf numFmtId="0" fontId="7" fillId="0" borderId="0" xfId="0" applyFont="1" applyAlignment="1">
      <alignment horizontal="left"/>
    </xf>
    <xf numFmtId="176" fontId="7" fillId="0" borderId="0" xfId="0" applyNumberFormat="1" applyFont="1" applyAlignment="1">
      <alignment horizontal="center"/>
    </xf>
    <xf numFmtId="2" fontId="7" fillId="0" borderId="0" xfId="0" applyNumberFormat="1" applyFont="1" applyAlignment="1">
      <alignment horizontal="center"/>
    </xf>
    <xf numFmtId="170" fontId="7" fillId="0" borderId="0" xfId="0" applyNumberFormat="1" applyFont="1" applyAlignment="1">
      <alignment horizontal="center"/>
    </xf>
    <xf numFmtId="0" fontId="7" fillId="0" borderId="0" xfId="0" applyFont="1" applyAlignment="1" quotePrefix="1">
      <alignment horizontal="center"/>
    </xf>
    <xf numFmtId="0" fontId="0" fillId="0" borderId="0" xfId="0" applyFont="1" applyAlignment="1">
      <alignment/>
    </xf>
    <xf numFmtId="0" fontId="8" fillId="0" borderId="0" xfId="0" applyFont="1" applyAlignment="1">
      <alignment/>
    </xf>
    <xf numFmtId="0" fontId="9" fillId="0" borderId="1" xfId="0" applyFont="1" applyBorder="1" applyAlignment="1">
      <alignment/>
    </xf>
    <xf numFmtId="0" fontId="7" fillId="0" borderId="1" xfId="0" applyFont="1" applyBorder="1" applyAlignment="1">
      <alignment horizontal="center"/>
    </xf>
    <xf numFmtId="49" fontId="7" fillId="0" borderId="1" xfId="0" applyNumberFormat="1" applyFont="1" applyBorder="1" applyAlignment="1">
      <alignment horizontal="center"/>
    </xf>
    <xf numFmtId="0" fontId="9" fillId="0" borderId="2" xfId="0" applyFont="1" applyBorder="1" applyAlignment="1">
      <alignment horizontal="left"/>
    </xf>
    <xf numFmtId="0" fontId="7" fillId="0" borderId="2" xfId="0" applyFont="1" applyBorder="1" applyAlignment="1">
      <alignment horizontal="center"/>
    </xf>
    <xf numFmtId="0" fontId="7" fillId="0" borderId="1" xfId="0" applyFont="1" applyBorder="1" applyAlignment="1">
      <alignment/>
    </xf>
    <xf numFmtId="0" fontId="9" fillId="0" borderId="2" xfId="0" applyFont="1" applyBorder="1" applyAlignment="1">
      <alignment/>
    </xf>
    <xf numFmtId="49" fontId="7" fillId="0" borderId="2" xfId="0" applyNumberFormat="1" applyFont="1" applyBorder="1" applyAlignment="1">
      <alignment horizontal="center"/>
    </xf>
    <xf numFmtId="0" fontId="7" fillId="0" borderId="2" xfId="0" applyFont="1" applyBorder="1" applyAlignment="1">
      <alignment/>
    </xf>
    <xf numFmtId="0" fontId="9" fillId="0" borderId="1" xfId="0" applyFont="1" applyBorder="1" applyAlignment="1">
      <alignment horizontal="left"/>
    </xf>
    <xf numFmtId="176" fontId="7" fillId="0" borderId="1" xfId="0" applyNumberFormat="1" applyFont="1" applyBorder="1" applyAlignment="1">
      <alignment horizontal="center"/>
    </xf>
    <xf numFmtId="49" fontId="8" fillId="0" borderId="1" xfId="0" applyNumberFormat="1" applyFont="1" applyBorder="1" applyAlignment="1">
      <alignment horizontal="center"/>
    </xf>
    <xf numFmtId="170" fontId="7" fillId="0" borderId="2" xfId="0" applyNumberFormat="1" applyFont="1" applyBorder="1" applyAlignment="1">
      <alignment horizontal="center"/>
    </xf>
    <xf numFmtId="170" fontId="7" fillId="0" borderId="0" xfId="0" applyNumberFormat="1" applyFont="1" applyAlignment="1" quotePrefix="1">
      <alignment horizontal="center"/>
    </xf>
    <xf numFmtId="0" fontId="9" fillId="0" borderId="0" xfId="0" applyFont="1" applyBorder="1" applyAlignment="1">
      <alignment horizontal="left"/>
    </xf>
    <xf numFmtId="170" fontId="7" fillId="0" borderId="0" xfId="0" applyNumberFormat="1" applyFont="1" applyBorder="1" applyAlignment="1">
      <alignment horizontal="center"/>
    </xf>
    <xf numFmtId="2" fontId="7" fillId="0" borderId="0" xfId="0" applyNumberFormat="1" applyFont="1" applyBorder="1" applyAlignment="1">
      <alignment horizontal="center"/>
    </xf>
    <xf numFmtId="0" fontId="7" fillId="0" borderId="0" xfId="0" applyFont="1" applyAlignment="1" applyProtection="1">
      <alignment/>
      <protection/>
    </xf>
    <xf numFmtId="0" fontId="7" fillId="0" borderId="0" xfId="0" applyFont="1" applyAlignment="1" applyProtection="1">
      <alignment horizontal="center"/>
      <protection/>
    </xf>
    <xf numFmtId="0" fontId="10" fillId="0" borderId="0" xfId="0" applyFont="1" applyAlignment="1" applyProtection="1">
      <alignment horizontal="center"/>
      <protection/>
    </xf>
    <xf numFmtId="2" fontId="7" fillId="0" borderId="0" xfId="0" applyNumberFormat="1" applyFont="1" applyAlignment="1" applyProtection="1">
      <alignment horizontal="center"/>
      <protection/>
    </xf>
    <xf numFmtId="0" fontId="8" fillId="0" borderId="0" xfId="0" applyNumberFormat="1" applyFont="1" applyAlignment="1">
      <alignment horizontal="center"/>
    </xf>
    <xf numFmtId="170" fontId="7" fillId="0" borderId="0" xfId="0" applyNumberFormat="1" applyFont="1" applyAlignment="1" applyProtection="1">
      <alignment horizontal="center"/>
      <protection/>
    </xf>
    <xf numFmtId="1" fontId="7" fillId="0" borderId="0" xfId="0" applyNumberFormat="1" applyFont="1" applyAlignment="1">
      <alignment horizontal="center"/>
    </xf>
    <xf numFmtId="1" fontId="4" fillId="0" borderId="0" xfId="0" applyNumberFormat="1" applyFont="1" applyAlignment="1">
      <alignment horizontal="center"/>
    </xf>
    <xf numFmtId="0" fontId="11" fillId="0" borderId="0" xfId="0" applyFont="1" applyAlignment="1">
      <alignment/>
    </xf>
    <xf numFmtId="0" fontId="12" fillId="0" borderId="0" xfId="0" applyFont="1" applyAlignment="1">
      <alignment/>
    </xf>
    <xf numFmtId="49" fontId="13" fillId="0" borderId="0" xfId="0" applyNumberFormat="1" applyFont="1" applyAlignment="1" quotePrefix="1">
      <alignment horizontal="center"/>
    </xf>
    <xf numFmtId="0" fontId="13" fillId="0" borderId="2" xfId="0" applyFont="1" applyBorder="1" applyAlignment="1">
      <alignment horizontal="center"/>
    </xf>
    <xf numFmtId="0" fontId="13" fillId="0" borderId="0" xfId="0" applyFont="1" applyAlignment="1">
      <alignment horizontal="center"/>
    </xf>
    <xf numFmtId="49" fontId="13" fillId="0" borderId="0" xfId="0" applyNumberFormat="1" applyFont="1" applyAlignment="1">
      <alignment horizontal="center"/>
    </xf>
    <xf numFmtId="49" fontId="12" fillId="0" borderId="0" xfId="0" applyNumberFormat="1" applyFont="1" applyAlignment="1">
      <alignment horizontal="center"/>
    </xf>
    <xf numFmtId="49" fontId="13" fillId="0" borderId="1" xfId="0" applyNumberFormat="1" applyFont="1" applyBorder="1" applyAlignment="1">
      <alignment horizontal="center"/>
    </xf>
    <xf numFmtId="0" fontId="13" fillId="0" borderId="0" xfId="0" applyFont="1" applyAlignment="1">
      <alignment/>
    </xf>
    <xf numFmtId="0" fontId="14" fillId="0" borderId="0" xfId="0" applyFont="1" applyAlignment="1">
      <alignment/>
    </xf>
    <xf numFmtId="0" fontId="12" fillId="0" borderId="2" xfId="0" applyFont="1" applyBorder="1" applyAlignment="1">
      <alignment/>
    </xf>
    <xf numFmtId="0" fontId="12" fillId="0" borderId="1" xfId="0" applyFont="1" applyBorder="1" applyAlignment="1">
      <alignment/>
    </xf>
    <xf numFmtId="0" fontId="12" fillId="0" borderId="0" xfId="0" applyFont="1" applyBorder="1" applyAlignment="1">
      <alignment/>
    </xf>
    <xf numFmtId="0" fontId="9" fillId="0" borderId="1" xfId="0" applyFont="1" applyBorder="1" applyAlignment="1">
      <alignment horizontal="center"/>
    </xf>
    <xf numFmtId="49" fontId="7" fillId="0" borderId="0" xfId="0" applyNumberFormat="1" applyFont="1" applyAlignment="1">
      <alignment horizontal="left"/>
    </xf>
    <xf numFmtId="49" fontId="13" fillId="0" borderId="0" xfId="0" applyNumberFormat="1" applyFont="1" applyAlignment="1">
      <alignment horizontal="left"/>
    </xf>
    <xf numFmtId="49" fontId="7" fillId="0" borderId="0" xfId="0" applyNumberFormat="1" applyFont="1" applyAlignment="1" quotePrefix="1">
      <alignment horizontal="left"/>
    </xf>
    <xf numFmtId="0" fontId="7" fillId="0" borderId="0" xfId="0" applyFont="1" applyAlignment="1" quotePrefix="1">
      <alignment horizontal="left"/>
    </xf>
    <xf numFmtId="0" fontId="4" fillId="0" borderId="0" xfId="0" applyFont="1" applyAlignment="1">
      <alignment horizontal="left"/>
    </xf>
    <xf numFmtId="49" fontId="4" fillId="0" borderId="0" xfId="0" applyNumberFormat="1" applyFont="1" applyAlignment="1">
      <alignment horizontal="left"/>
    </xf>
    <xf numFmtId="49" fontId="7" fillId="0" borderId="2" xfId="0" applyNumberFormat="1" applyFont="1" applyBorder="1" applyAlignment="1">
      <alignment horizontal="left"/>
    </xf>
    <xf numFmtId="0" fontId="7" fillId="0" borderId="0" xfId="0" applyFont="1" applyBorder="1" applyAlignment="1">
      <alignment horizontal="center"/>
    </xf>
    <xf numFmtId="0" fontId="15" fillId="0" borderId="0" xfId="0" applyFont="1" applyAlignment="1">
      <alignment/>
    </xf>
    <xf numFmtId="0" fontId="7" fillId="0" borderId="0" xfId="0" applyNumberFormat="1" applyFont="1" applyAlignment="1">
      <alignment/>
    </xf>
    <xf numFmtId="49" fontId="7" fillId="0" borderId="0" xfId="0" applyNumberFormat="1" applyFont="1" applyAlignment="1">
      <alignment horizontal="center"/>
    </xf>
    <xf numFmtId="0" fontId="7" fillId="0" borderId="1" xfId="0" applyFont="1" applyBorder="1" applyAlignment="1">
      <alignment horizontal="center"/>
    </xf>
    <xf numFmtId="49" fontId="7" fillId="0" borderId="2" xfId="0" applyNumberFormat="1" applyFont="1" applyBorder="1" applyAlignment="1">
      <alignment horizontal="center"/>
    </xf>
    <xf numFmtId="49" fontId="7" fillId="0" borderId="0" xfId="0" applyNumberFormat="1" applyFont="1" applyAlignment="1" quotePrefix="1">
      <alignment horizontal="center"/>
    </xf>
    <xf numFmtId="49" fontId="7" fillId="0" borderId="0" xfId="0" applyNumberFormat="1" applyFont="1" applyAlignment="1">
      <alignment horizontal="lef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T120"/>
  <sheetViews>
    <sheetView tabSelected="1" workbookViewId="0" topLeftCell="A1">
      <pane xSplit="1" ySplit="4" topLeftCell="B5" activePane="bottomRight" state="frozen"/>
      <selection pane="topLeft" activeCell="A1" sqref="A1"/>
      <selection pane="topRight" activeCell="B1" sqref="B1"/>
      <selection pane="bottomLeft" activeCell="A5" sqref="A5"/>
      <selection pane="bottomRight" activeCell="A1" sqref="A1"/>
    </sheetView>
  </sheetViews>
  <sheetFormatPr defaultColWidth="9.140625" defaultRowHeight="12.75"/>
  <cols>
    <col min="1" max="1" width="16.421875" style="1" customWidth="1"/>
    <col min="2" max="8" width="8.7109375" style="5" customWidth="1"/>
    <col min="9" max="9" width="9.7109375" style="5" customWidth="1"/>
    <col min="10" max="10" width="8.7109375" style="0" customWidth="1"/>
    <col min="11" max="11" width="8.7109375" style="58" customWidth="1"/>
    <col min="12" max="14" width="8.7109375" style="5" customWidth="1"/>
    <col min="15" max="16" width="8.7109375" style="0" customWidth="1"/>
    <col min="17" max="23" width="8.7109375" style="5" customWidth="1"/>
    <col min="24" max="27" width="7.7109375" style="5" customWidth="1"/>
    <col min="28" max="28" width="9.140625" style="4" customWidth="1"/>
    <col min="29" max="16384" width="9.140625" style="1" customWidth="1"/>
  </cols>
  <sheetData>
    <row r="1" spans="1:28" s="6" customFormat="1" ht="15">
      <c r="A1" s="71" t="s">
        <v>182</v>
      </c>
      <c r="B1" s="8"/>
      <c r="C1" s="8"/>
      <c r="D1" s="8"/>
      <c r="E1" s="8"/>
      <c r="F1" s="8"/>
      <c r="G1" s="8"/>
      <c r="H1" s="8"/>
      <c r="I1" s="8"/>
      <c r="K1" s="49"/>
      <c r="L1" s="8"/>
      <c r="M1" s="8"/>
      <c r="N1" s="8"/>
      <c r="Q1" s="8"/>
      <c r="R1" s="8"/>
      <c r="S1" s="8"/>
      <c r="T1" s="8"/>
      <c r="U1" s="8"/>
      <c r="V1" s="8"/>
      <c r="W1" s="8"/>
      <c r="X1" s="8"/>
      <c r="Y1" s="8"/>
      <c r="Z1" s="8"/>
      <c r="AA1" s="8"/>
      <c r="AB1" s="7"/>
    </row>
    <row r="2" spans="1:28" s="2" customFormat="1" ht="12">
      <c r="A2" s="23"/>
      <c r="B2" s="13"/>
      <c r="C2" s="13"/>
      <c r="D2" s="13"/>
      <c r="E2" s="13"/>
      <c r="F2" s="13"/>
      <c r="G2" s="13"/>
      <c r="H2" s="13"/>
      <c r="I2" s="13"/>
      <c r="J2" s="23"/>
      <c r="K2" s="50"/>
      <c r="L2" s="13"/>
      <c r="M2" s="13"/>
      <c r="N2" s="13"/>
      <c r="O2" s="23"/>
      <c r="P2" s="23"/>
      <c r="Q2" s="13"/>
      <c r="R2" s="13"/>
      <c r="S2" s="13"/>
      <c r="T2" s="13"/>
      <c r="U2" s="13"/>
      <c r="V2" s="13"/>
      <c r="W2" s="13"/>
      <c r="X2" s="9"/>
      <c r="Y2" s="9"/>
      <c r="Z2" s="9"/>
      <c r="AA2" s="9"/>
      <c r="AB2" s="3"/>
    </row>
    <row r="3" spans="1:28" s="2" customFormat="1" ht="12">
      <c r="A3" s="15" t="s">
        <v>130</v>
      </c>
      <c r="B3" s="73" t="s">
        <v>183</v>
      </c>
      <c r="C3" s="73" t="s">
        <v>184</v>
      </c>
      <c r="D3" s="11" t="s">
        <v>44</v>
      </c>
      <c r="E3" s="11" t="s">
        <v>67</v>
      </c>
      <c r="F3" s="11" t="s">
        <v>68</v>
      </c>
      <c r="G3" s="11" t="s">
        <v>47</v>
      </c>
      <c r="H3" s="10">
        <v>65315</v>
      </c>
      <c r="I3" s="11" t="s">
        <v>48</v>
      </c>
      <c r="J3" s="10" t="s">
        <v>127</v>
      </c>
      <c r="K3" s="11" t="s">
        <v>45</v>
      </c>
      <c r="L3" s="11" t="s">
        <v>52</v>
      </c>
      <c r="M3" s="10" t="s">
        <v>136</v>
      </c>
      <c r="N3" s="11" t="s">
        <v>51</v>
      </c>
      <c r="O3" s="11" t="s">
        <v>133</v>
      </c>
      <c r="P3" s="11" t="s">
        <v>134</v>
      </c>
      <c r="Q3" s="11" t="s">
        <v>49</v>
      </c>
      <c r="R3" s="11" t="s">
        <v>46</v>
      </c>
      <c r="S3" s="10" t="s">
        <v>174</v>
      </c>
      <c r="T3" s="10" t="s">
        <v>162</v>
      </c>
      <c r="U3" s="10" t="s">
        <v>154</v>
      </c>
      <c r="V3" s="11" t="s">
        <v>50</v>
      </c>
      <c r="W3" s="11">
        <v>67513</v>
      </c>
      <c r="X3" s="11">
        <v>67513</v>
      </c>
      <c r="Y3" s="11"/>
      <c r="Z3" s="11"/>
      <c r="AA3" s="9"/>
      <c r="AB3" s="3"/>
    </row>
    <row r="4" spans="1:28" s="2" customFormat="1" ht="12">
      <c r="A4" s="24" t="s">
        <v>131</v>
      </c>
      <c r="B4" s="74" t="s">
        <v>132</v>
      </c>
      <c r="C4" s="74" t="s">
        <v>132</v>
      </c>
      <c r="D4" s="25"/>
      <c r="E4" s="25"/>
      <c r="F4" s="25" t="s">
        <v>65</v>
      </c>
      <c r="G4" s="25" t="s">
        <v>69</v>
      </c>
      <c r="H4" s="25" t="s">
        <v>88</v>
      </c>
      <c r="I4" s="25" t="s">
        <v>82</v>
      </c>
      <c r="J4" s="25" t="s">
        <v>128</v>
      </c>
      <c r="K4" s="25" t="s">
        <v>91</v>
      </c>
      <c r="L4" s="25" t="s">
        <v>132</v>
      </c>
      <c r="M4" s="26" t="s">
        <v>135</v>
      </c>
      <c r="N4" s="25" t="s">
        <v>124</v>
      </c>
      <c r="O4" s="25"/>
      <c r="P4" s="25" t="s">
        <v>89</v>
      </c>
      <c r="Q4" s="25"/>
      <c r="R4" s="25"/>
      <c r="S4" s="25"/>
      <c r="T4" s="26" t="s">
        <v>163</v>
      </c>
      <c r="U4" s="26" t="s">
        <v>155</v>
      </c>
      <c r="V4" s="25" t="s">
        <v>121</v>
      </c>
      <c r="W4" s="25" t="s">
        <v>152</v>
      </c>
      <c r="X4" s="25" t="s">
        <v>150</v>
      </c>
      <c r="Y4" s="25"/>
      <c r="Z4" s="62" t="s">
        <v>171</v>
      </c>
      <c r="AA4" s="9" t="s">
        <v>172</v>
      </c>
      <c r="AB4" s="3" t="s">
        <v>173</v>
      </c>
    </row>
    <row r="5" spans="1:28" s="2" customFormat="1" ht="12">
      <c r="A5" s="27" t="s">
        <v>175</v>
      </c>
      <c r="B5" s="59"/>
      <c r="C5" s="59"/>
      <c r="D5" s="28">
        <v>44.5</v>
      </c>
      <c r="E5" s="28">
        <v>43.9</v>
      </c>
      <c r="F5" s="28">
        <v>44.2</v>
      </c>
      <c r="G5" s="28">
        <v>44.5</v>
      </c>
      <c r="H5" s="28">
        <v>44.3</v>
      </c>
      <c r="I5" s="36">
        <v>45</v>
      </c>
      <c r="J5" s="28">
        <v>45.3</v>
      </c>
      <c r="K5" s="52"/>
      <c r="L5" s="28">
        <v>44.9</v>
      </c>
      <c r="M5" s="36">
        <v>44.498173078634885</v>
      </c>
      <c r="N5" s="28">
        <v>45.4</v>
      </c>
      <c r="O5" s="28">
        <v>44.2</v>
      </c>
      <c r="P5" s="28">
        <v>43.3</v>
      </c>
      <c r="Q5" s="28">
        <v>41.9</v>
      </c>
      <c r="R5" s="28">
        <v>45.3</v>
      </c>
      <c r="S5" s="36">
        <v>43.89</v>
      </c>
      <c r="T5" s="43">
        <v>44.3</v>
      </c>
      <c r="U5" s="42">
        <v>45.1</v>
      </c>
      <c r="V5" s="28">
        <v>45.3</v>
      </c>
      <c r="W5" s="28">
        <v>47.6</v>
      </c>
      <c r="X5" s="36">
        <v>48</v>
      </c>
      <c r="Y5" s="41"/>
      <c r="Z5" s="14">
        <f aca="true" t="shared" si="0" ref="Z5:Z15">MIN($D5:$X5)</f>
        <v>41.9</v>
      </c>
      <c r="AA5" s="20">
        <f aca="true" t="shared" si="1" ref="AA5:AA15">MAX($D5:$X5)</f>
        <v>48</v>
      </c>
      <c r="AB5" s="19">
        <f aca="true" t="shared" si="2" ref="AB5:AB15">AVERAGE($D5:$X5)</f>
        <v>44.769408653931734</v>
      </c>
    </row>
    <row r="6" spans="1:28" s="2" customFormat="1" ht="12">
      <c r="A6" s="16" t="s">
        <v>176</v>
      </c>
      <c r="B6" s="50"/>
      <c r="C6" s="50"/>
      <c r="D6" s="18">
        <v>0.0200196</v>
      </c>
      <c r="E6" s="18">
        <v>0.016683</v>
      </c>
      <c r="F6" s="14" t="s">
        <v>66</v>
      </c>
      <c r="G6" s="12"/>
      <c r="H6" s="14">
        <v>0.01</v>
      </c>
      <c r="I6" s="14">
        <v>0.02</v>
      </c>
      <c r="J6" s="14" t="s">
        <v>129</v>
      </c>
      <c r="K6" s="53"/>
      <c r="L6" s="19">
        <v>0.1301274</v>
      </c>
      <c r="M6" s="19">
        <v>0.04002288100208769</v>
      </c>
      <c r="N6" s="19">
        <v>0.1</v>
      </c>
      <c r="O6" s="18">
        <v>0.0483807</v>
      </c>
      <c r="P6" s="14"/>
      <c r="Q6" s="18">
        <v>0.016683</v>
      </c>
      <c r="R6" s="18">
        <v>0.11678100000000001</v>
      </c>
      <c r="S6" s="18"/>
      <c r="T6" s="43">
        <v>0.1</v>
      </c>
      <c r="U6" s="42">
        <v>0.18</v>
      </c>
      <c r="V6" s="14">
        <v>0.4</v>
      </c>
      <c r="W6" s="14">
        <v>0.34</v>
      </c>
      <c r="X6" s="14">
        <v>1.36</v>
      </c>
      <c r="Y6" s="41"/>
      <c r="Z6" s="14">
        <f t="shared" si="0"/>
        <v>0.01</v>
      </c>
      <c r="AA6" s="14">
        <f t="shared" si="1"/>
        <v>1.36</v>
      </c>
      <c r="AB6" s="19">
        <f t="shared" si="2"/>
        <v>0.19324650540013918</v>
      </c>
    </row>
    <row r="7" spans="1:28" s="2" customFormat="1" ht="12">
      <c r="A7" s="16" t="s">
        <v>177</v>
      </c>
      <c r="B7" s="50"/>
      <c r="C7" s="50"/>
      <c r="D7" s="20">
        <v>35.6</v>
      </c>
      <c r="E7" s="20">
        <v>35</v>
      </c>
      <c r="F7" s="14">
        <v>35.6</v>
      </c>
      <c r="G7" s="14">
        <v>35.5</v>
      </c>
      <c r="H7" s="14">
        <v>34.9</v>
      </c>
      <c r="I7" s="14">
        <v>34.9</v>
      </c>
      <c r="J7" s="14">
        <v>34.2</v>
      </c>
      <c r="K7" s="14">
        <v>32.3</v>
      </c>
      <c r="L7" s="20">
        <v>32.3</v>
      </c>
      <c r="M7" s="20">
        <v>33.63245359605123</v>
      </c>
      <c r="N7" s="14">
        <v>31.2</v>
      </c>
      <c r="O7" s="20">
        <v>30.1</v>
      </c>
      <c r="P7" s="14">
        <v>29.7</v>
      </c>
      <c r="Q7" s="20">
        <v>29.6</v>
      </c>
      <c r="R7" s="20">
        <v>28</v>
      </c>
      <c r="S7" s="20">
        <v>27.63</v>
      </c>
      <c r="T7" s="42">
        <v>26.5</v>
      </c>
      <c r="U7" s="46">
        <v>28.26</v>
      </c>
      <c r="V7" s="14">
        <v>26.2</v>
      </c>
      <c r="W7" s="20">
        <v>20</v>
      </c>
      <c r="X7" s="14">
        <v>11.1</v>
      </c>
      <c r="Y7" s="41"/>
      <c r="Z7" s="14">
        <f t="shared" si="0"/>
        <v>11.1</v>
      </c>
      <c r="AA7" s="14">
        <f t="shared" si="1"/>
        <v>35.6</v>
      </c>
      <c r="AB7" s="19">
        <f t="shared" si="2"/>
        <v>30.105831123621492</v>
      </c>
    </row>
    <row r="8" spans="1:28" s="2" customFormat="1" ht="12">
      <c r="A8" s="16" t="s">
        <v>178</v>
      </c>
      <c r="B8" s="50"/>
      <c r="C8" s="50"/>
      <c r="D8" s="18">
        <v>0.0029232</v>
      </c>
      <c r="E8" s="18">
        <v>0.00555408</v>
      </c>
      <c r="F8" s="18">
        <v>0.0065</v>
      </c>
      <c r="G8" s="14">
        <v>0.05</v>
      </c>
      <c r="H8" s="14">
        <v>0.003</v>
      </c>
      <c r="I8" s="14">
        <v>0.002</v>
      </c>
      <c r="J8" s="14">
        <v>0.004</v>
      </c>
      <c r="K8" s="14">
        <v>0.004</v>
      </c>
      <c r="L8" s="18">
        <v>0.014616</v>
      </c>
      <c r="M8" s="19">
        <v>0.010669363604892686</v>
      </c>
      <c r="N8" s="14">
        <v>0.082</v>
      </c>
      <c r="O8" s="18">
        <v>0.0716184</v>
      </c>
      <c r="P8" s="14">
        <v>0.075</v>
      </c>
      <c r="Q8" s="18">
        <v>0.058464</v>
      </c>
      <c r="R8" s="18">
        <v>0.095004</v>
      </c>
      <c r="S8" s="18"/>
      <c r="T8" s="42">
        <v>0.07</v>
      </c>
      <c r="U8" s="42" t="s">
        <v>156</v>
      </c>
      <c r="V8" s="14">
        <v>0.083</v>
      </c>
      <c r="W8" s="14">
        <v>0.2</v>
      </c>
      <c r="X8" s="14">
        <v>0.4</v>
      </c>
      <c r="Z8" s="14">
        <f t="shared" si="0"/>
        <v>0.002</v>
      </c>
      <c r="AA8" s="14">
        <f t="shared" si="1"/>
        <v>0.4</v>
      </c>
      <c r="AB8" s="19">
        <f t="shared" si="2"/>
        <v>0.06517626545288908</v>
      </c>
    </row>
    <row r="9" spans="1:28" s="2" customFormat="1" ht="12">
      <c r="A9" s="16" t="s">
        <v>55</v>
      </c>
      <c r="B9" s="50"/>
      <c r="C9" s="50"/>
      <c r="D9" s="14">
        <v>0.21</v>
      </c>
      <c r="E9" s="14">
        <v>0.33</v>
      </c>
      <c r="F9" s="14">
        <v>0.305</v>
      </c>
      <c r="G9" s="14">
        <v>0.15</v>
      </c>
      <c r="H9" s="14">
        <v>0.31</v>
      </c>
      <c r="I9" s="14" t="s">
        <v>83</v>
      </c>
      <c r="J9" s="19">
        <v>0.5</v>
      </c>
      <c r="K9" s="14">
        <v>0.23</v>
      </c>
      <c r="L9" s="14">
        <v>2.62</v>
      </c>
      <c r="M9" s="19">
        <v>0.9391349938224076</v>
      </c>
      <c r="N9" s="14">
        <v>3.96</v>
      </c>
      <c r="O9" s="14">
        <v>3.67</v>
      </c>
      <c r="P9" s="19">
        <v>4</v>
      </c>
      <c r="Q9" s="14">
        <v>5.89</v>
      </c>
      <c r="R9" s="14">
        <v>4.76</v>
      </c>
      <c r="S9" s="14">
        <v>6.16</v>
      </c>
      <c r="T9" s="42">
        <v>5.17</v>
      </c>
      <c r="U9" s="42">
        <v>5.48</v>
      </c>
      <c r="V9" s="14">
        <v>6.56</v>
      </c>
      <c r="W9" s="14">
        <v>10.8</v>
      </c>
      <c r="X9" s="14">
        <v>15.7</v>
      </c>
      <c r="Y9" s="41"/>
      <c r="Z9" s="14">
        <f t="shared" si="0"/>
        <v>0.15</v>
      </c>
      <c r="AA9" s="14">
        <f t="shared" si="1"/>
        <v>15.7</v>
      </c>
      <c r="AB9" s="19">
        <f t="shared" si="2"/>
        <v>3.8872067496911207</v>
      </c>
    </row>
    <row r="10" spans="1:28" s="2" customFormat="1" ht="12">
      <c r="A10" s="16" t="s">
        <v>62</v>
      </c>
      <c r="B10" s="50"/>
      <c r="C10" s="50"/>
      <c r="D10" s="18">
        <v>0.005810399999999999</v>
      </c>
      <c r="E10" s="18">
        <v>0.009683999999999998</v>
      </c>
      <c r="F10" s="14">
        <v>0.009</v>
      </c>
      <c r="G10" s="14">
        <v>0.01</v>
      </c>
      <c r="H10" s="14">
        <v>0.008</v>
      </c>
      <c r="I10" s="14" t="s">
        <v>84</v>
      </c>
      <c r="J10" s="14">
        <v>0.008</v>
      </c>
      <c r="K10" s="14">
        <v>0.004</v>
      </c>
      <c r="L10" s="18">
        <v>0.03873599999999999</v>
      </c>
      <c r="M10" s="19">
        <v>0.017090491827150608</v>
      </c>
      <c r="N10" s="14">
        <v>0.06</v>
      </c>
      <c r="O10" s="18">
        <v>0.05552159999999999</v>
      </c>
      <c r="P10" s="14">
        <v>0.059</v>
      </c>
      <c r="Q10" s="18">
        <v>0.06972479999999999</v>
      </c>
      <c r="R10" s="18">
        <v>0.06714239999999999</v>
      </c>
      <c r="S10" s="19">
        <v>0.05</v>
      </c>
      <c r="T10" s="42">
        <v>0.08</v>
      </c>
      <c r="U10" s="42">
        <v>0.08</v>
      </c>
      <c r="V10" s="14">
        <v>0.09</v>
      </c>
      <c r="W10" s="14">
        <v>0.16</v>
      </c>
      <c r="X10" s="14">
        <v>0.24</v>
      </c>
      <c r="Z10" s="14">
        <f t="shared" si="0"/>
        <v>0.004</v>
      </c>
      <c r="AA10" s="14">
        <f t="shared" si="1"/>
        <v>0.24</v>
      </c>
      <c r="AB10" s="19">
        <f t="shared" si="2"/>
        <v>0.05608548459135752</v>
      </c>
    </row>
    <row r="11" spans="1:28" s="2" customFormat="1" ht="12">
      <c r="A11" s="16" t="s">
        <v>53</v>
      </c>
      <c r="B11" s="50"/>
      <c r="C11" s="50"/>
      <c r="D11" s="14">
        <v>0.26</v>
      </c>
      <c r="E11" s="14">
        <v>0.53</v>
      </c>
      <c r="F11" s="14">
        <v>0.35</v>
      </c>
      <c r="G11" s="14">
        <v>0.14</v>
      </c>
      <c r="H11" s="14">
        <v>0.25</v>
      </c>
      <c r="I11" s="14" t="s">
        <v>85</v>
      </c>
      <c r="J11" s="14">
        <v>0.21</v>
      </c>
      <c r="K11" s="19">
        <v>0.3</v>
      </c>
      <c r="L11" s="14">
        <v>1.31</v>
      </c>
      <c r="M11" s="19">
        <v>0.4809000617156963</v>
      </c>
      <c r="N11" s="14">
        <v>3.14</v>
      </c>
      <c r="O11" s="14">
        <v>3.55</v>
      </c>
      <c r="P11" s="14">
        <v>3.8</v>
      </c>
      <c r="Q11" s="14">
        <v>5.11</v>
      </c>
      <c r="R11" s="14">
        <v>3.85</v>
      </c>
      <c r="S11" s="14">
        <v>5.96</v>
      </c>
      <c r="T11" s="42">
        <v>8.3</v>
      </c>
      <c r="U11" s="42">
        <v>4.29</v>
      </c>
      <c r="V11" s="14">
        <v>5.3</v>
      </c>
      <c r="W11" s="14">
        <v>6.7</v>
      </c>
      <c r="X11" s="14">
        <v>10.1</v>
      </c>
      <c r="Y11" s="41"/>
      <c r="Z11" s="14">
        <f t="shared" si="0"/>
        <v>0.14</v>
      </c>
      <c r="AA11" s="14">
        <f t="shared" si="1"/>
        <v>10.1</v>
      </c>
      <c r="AB11" s="19">
        <f t="shared" si="2"/>
        <v>3.1965450030857854</v>
      </c>
    </row>
    <row r="12" spans="1:28" s="2" customFormat="1" ht="12">
      <c r="A12" s="16" t="s">
        <v>54</v>
      </c>
      <c r="B12" s="50"/>
      <c r="C12" s="50"/>
      <c r="D12" s="14">
        <v>20.4</v>
      </c>
      <c r="E12" s="20">
        <v>19</v>
      </c>
      <c r="F12" s="20">
        <v>19.65</v>
      </c>
      <c r="G12" s="14">
        <v>19.3</v>
      </c>
      <c r="H12" s="14">
        <v>19.1</v>
      </c>
      <c r="I12" s="14">
        <v>19.6</v>
      </c>
      <c r="J12" s="14">
        <v>19.8</v>
      </c>
      <c r="K12" s="20">
        <v>17</v>
      </c>
      <c r="L12" s="14">
        <v>18.1</v>
      </c>
      <c r="M12" s="20">
        <v>19.588612774451096</v>
      </c>
      <c r="N12" s="14">
        <v>17.1</v>
      </c>
      <c r="O12" s="14">
        <v>17.6</v>
      </c>
      <c r="P12" s="14">
        <v>17.4</v>
      </c>
      <c r="Q12" s="14">
        <v>16.3</v>
      </c>
      <c r="R12" s="14">
        <v>16.8</v>
      </c>
      <c r="S12" s="20">
        <v>15.77</v>
      </c>
      <c r="T12" s="42">
        <v>15.2</v>
      </c>
      <c r="U12" s="46">
        <v>16.26</v>
      </c>
      <c r="V12" s="14">
        <v>15.8</v>
      </c>
      <c r="W12" s="14">
        <v>14.3</v>
      </c>
      <c r="X12" s="20">
        <v>13</v>
      </c>
      <c r="Z12" s="20">
        <f t="shared" si="0"/>
        <v>13</v>
      </c>
      <c r="AA12" s="14">
        <f t="shared" si="1"/>
        <v>20.4</v>
      </c>
      <c r="AB12" s="19">
        <f t="shared" si="2"/>
        <v>17.479457751164336</v>
      </c>
    </row>
    <row r="13" spans="1:28" s="2" customFormat="1" ht="12">
      <c r="A13" s="16" t="s">
        <v>179</v>
      </c>
      <c r="B13" s="50"/>
      <c r="C13" s="50"/>
      <c r="D13" s="19">
        <v>0.364</v>
      </c>
      <c r="E13" s="19">
        <v>0.392</v>
      </c>
      <c r="F13" s="19">
        <v>0.385</v>
      </c>
      <c r="G13" s="19">
        <v>0.4</v>
      </c>
      <c r="H13" s="19">
        <v>0.303</v>
      </c>
      <c r="I13" s="19">
        <v>0.41</v>
      </c>
      <c r="J13" s="19">
        <v>0.45</v>
      </c>
      <c r="K13" s="19">
        <v>0.39</v>
      </c>
      <c r="L13" s="19">
        <v>0.42</v>
      </c>
      <c r="M13" s="19">
        <v>0.5742342885553009</v>
      </c>
      <c r="N13" s="19">
        <v>0.26</v>
      </c>
      <c r="O13" s="19">
        <v>0.215</v>
      </c>
      <c r="P13" s="19">
        <v>0.213</v>
      </c>
      <c r="Q13" s="19">
        <v>0.205</v>
      </c>
      <c r="R13" s="19">
        <v>0.288</v>
      </c>
      <c r="S13" s="19">
        <v>0.18</v>
      </c>
      <c r="T13" s="44">
        <v>0.274</v>
      </c>
      <c r="U13" s="42">
        <v>0.32</v>
      </c>
      <c r="V13" s="19">
        <v>0.28</v>
      </c>
      <c r="W13" s="19">
        <v>0.24</v>
      </c>
      <c r="X13" s="19">
        <v>0.19</v>
      </c>
      <c r="Z13" s="14">
        <f t="shared" si="0"/>
        <v>0.18</v>
      </c>
      <c r="AA13" s="14">
        <f t="shared" si="1"/>
        <v>0.5742342885553009</v>
      </c>
      <c r="AB13" s="19">
        <f t="shared" si="2"/>
        <v>0.3215825851693001</v>
      </c>
    </row>
    <row r="14" spans="1:28" s="2" customFormat="1" ht="12">
      <c r="A14" s="16" t="s">
        <v>180</v>
      </c>
      <c r="B14" s="50"/>
      <c r="C14" s="50"/>
      <c r="D14" s="18">
        <v>0.01469612</v>
      </c>
      <c r="E14" s="18">
        <v>0.00650484</v>
      </c>
      <c r="F14" s="14">
        <v>0.07</v>
      </c>
      <c r="G14" s="14">
        <v>0.02</v>
      </c>
      <c r="H14" s="14">
        <v>0.007</v>
      </c>
      <c r="I14" s="14">
        <v>0.005</v>
      </c>
      <c r="J14" s="14">
        <v>0.113</v>
      </c>
      <c r="K14" s="14">
        <v>0.011</v>
      </c>
      <c r="L14" s="18">
        <v>0.0283081</v>
      </c>
      <c r="M14" s="19">
        <v>0.038547353721261536</v>
      </c>
      <c r="N14" s="14">
        <v>0.013</v>
      </c>
      <c r="O14" s="18">
        <v>0.013371059999999999</v>
      </c>
      <c r="P14" s="14">
        <v>0.015</v>
      </c>
      <c r="Q14" s="18">
        <v>0.012527839999999998</v>
      </c>
      <c r="R14" s="18">
        <v>0.012889219999999998</v>
      </c>
      <c r="S14" s="18"/>
      <c r="T14" s="42">
        <v>0.02</v>
      </c>
      <c r="U14" s="44">
        <v>0.018</v>
      </c>
      <c r="V14" s="14">
        <v>0.02</v>
      </c>
      <c r="W14" s="14">
        <v>0.04</v>
      </c>
      <c r="X14" s="14">
        <v>0.01</v>
      </c>
      <c r="Z14" s="14">
        <f t="shared" si="0"/>
        <v>0.005</v>
      </c>
      <c r="AA14" s="14">
        <f t="shared" si="1"/>
        <v>0.113</v>
      </c>
      <c r="AB14" s="19">
        <f t="shared" si="2"/>
        <v>0.024442226686063082</v>
      </c>
    </row>
    <row r="15" spans="1:28" s="2" customFormat="1" ht="12">
      <c r="A15" s="33" t="s">
        <v>181</v>
      </c>
      <c r="B15" s="60"/>
      <c r="C15" s="60"/>
      <c r="D15" s="34">
        <v>0.009</v>
      </c>
      <c r="E15" s="34">
        <v>0.015</v>
      </c>
      <c r="F15" s="25"/>
      <c r="G15" s="25"/>
      <c r="H15" s="34">
        <v>0.008</v>
      </c>
      <c r="I15" s="25">
        <v>0.047</v>
      </c>
      <c r="J15" s="25"/>
      <c r="K15" s="25"/>
      <c r="L15" s="34"/>
      <c r="M15" s="35"/>
      <c r="N15" s="25">
        <v>0.016</v>
      </c>
      <c r="O15" s="34"/>
      <c r="P15" s="25"/>
      <c r="Q15" s="34"/>
      <c r="R15" s="34"/>
      <c r="S15" s="34"/>
      <c r="T15" s="35"/>
      <c r="U15" s="35"/>
      <c r="V15" s="25"/>
      <c r="W15" s="25" t="s">
        <v>153</v>
      </c>
      <c r="X15" s="25">
        <v>0.03</v>
      </c>
      <c r="Y15" s="25"/>
      <c r="Z15" s="14">
        <f t="shared" si="0"/>
        <v>0.008</v>
      </c>
      <c r="AA15" s="25">
        <f t="shared" si="1"/>
        <v>0.047</v>
      </c>
      <c r="AB15" s="34">
        <f t="shared" si="2"/>
        <v>0.020833333333333332</v>
      </c>
    </row>
    <row r="16" spans="1:28" s="2" customFormat="1" ht="12">
      <c r="A16" s="27" t="s">
        <v>63</v>
      </c>
      <c r="B16" s="59"/>
      <c r="C16" s="59"/>
      <c r="D16" s="36">
        <f aca="true" t="shared" si="3" ref="D16:J16">SUM(D5:D15)</f>
        <v>101.38644932000001</v>
      </c>
      <c r="E16" s="36">
        <f t="shared" si="3"/>
        <v>99.20542592</v>
      </c>
      <c r="F16" s="36">
        <f t="shared" si="3"/>
        <v>100.57550000000002</v>
      </c>
      <c r="G16" s="36">
        <f t="shared" si="3"/>
        <v>100.07000000000001</v>
      </c>
      <c r="H16" s="36">
        <f t="shared" si="3"/>
        <v>99.199</v>
      </c>
      <c r="I16" s="36">
        <f t="shared" si="3"/>
        <v>99.98399999999998</v>
      </c>
      <c r="J16" s="36">
        <f t="shared" si="3"/>
        <v>100.585</v>
      </c>
      <c r="K16" s="28"/>
      <c r="L16" s="36">
        <f aca="true" t="shared" si="4" ref="L16:S16">SUM(L5:L15)</f>
        <v>99.8617875</v>
      </c>
      <c r="M16" s="36">
        <f t="shared" si="4"/>
        <v>99.819838883386</v>
      </c>
      <c r="N16" s="36">
        <f t="shared" si="4"/>
        <v>101.33100000000002</v>
      </c>
      <c r="O16" s="36">
        <f t="shared" si="4"/>
        <v>99.52389176000003</v>
      </c>
      <c r="P16" s="36">
        <f t="shared" si="4"/>
        <v>98.562</v>
      </c>
      <c r="Q16" s="36">
        <f t="shared" si="4"/>
        <v>99.16239964</v>
      </c>
      <c r="R16" s="36">
        <f t="shared" si="4"/>
        <v>99.28981662</v>
      </c>
      <c r="S16" s="36">
        <f t="shared" si="4"/>
        <v>99.63999999999999</v>
      </c>
      <c r="T16" s="36">
        <f>SUM(T5:T15)</f>
        <v>100.014</v>
      </c>
      <c r="U16" s="36">
        <f>SUM(U5:U15)</f>
        <v>99.98800000000001</v>
      </c>
      <c r="V16" s="36">
        <f>SUM(V5:V15)</f>
        <v>100.03299999999999</v>
      </c>
      <c r="W16" s="36">
        <f>SUM(W5:W15)</f>
        <v>100.38</v>
      </c>
      <c r="X16" s="36">
        <f>SUM(X5:X15)</f>
        <v>100.13</v>
      </c>
      <c r="Y16" s="36"/>
      <c r="Z16" s="36"/>
      <c r="AA16" s="9"/>
      <c r="AB16" s="36">
        <f>SUM(AB5:AB15)</f>
        <v>100.11981568212754</v>
      </c>
    </row>
    <row r="17" spans="1:27" s="2" customFormat="1" ht="12">
      <c r="A17" s="38"/>
      <c r="B17" s="61"/>
      <c r="C17" s="61"/>
      <c r="D17" s="39"/>
      <c r="E17" s="39"/>
      <c r="F17" s="39"/>
      <c r="G17" s="39"/>
      <c r="H17" s="39"/>
      <c r="I17" s="39"/>
      <c r="J17" s="39"/>
      <c r="K17" s="70"/>
      <c r="L17" s="39"/>
      <c r="M17" s="39"/>
      <c r="N17" s="39"/>
      <c r="O17" s="39"/>
      <c r="P17" s="39"/>
      <c r="Q17" s="39"/>
      <c r="R17" s="39"/>
      <c r="S17" s="39"/>
      <c r="T17" s="39"/>
      <c r="U17" s="39"/>
      <c r="V17" s="39"/>
      <c r="W17" s="39"/>
      <c r="AA17" s="9"/>
    </row>
    <row r="18" spans="1:28" s="2" customFormat="1" ht="12">
      <c r="A18" s="38" t="s">
        <v>148</v>
      </c>
      <c r="B18" s="61"/>
      <c r="C18" s="61"/>
      <c r="D18" s="40">
        <f>(D11/40.304)/(D11/40.304+D9/71.846)</f>
        <v>0.6881851472527797</v>
      </c>
      <c r="E18" s="40">
        <f aca="true" t="shared" si="5" ref="E18:X18">(E11/40.304)/(E11/40.304+E9/71.846)</f>
        <v>0.7411316362617194</v>
      </c>
      <c r="F18" s="40">
        <f t="shared" si="5"/>
        <v>0.6716584550474615</v>
      </c>
      <c r="G18" s="40">
        <f t="shared" si="5"/>
        <v>0.6245910963956871</v>
      </c>
      <c r="H18" s="40">
        <f t="shared" si="5"/>
        <v>0.5897574644385591</v>
      </c>
      <c r="I18" s="40"/>
      <c r="J18" s="40">
        <f t="shared" si="5"/>
        <v>0.42814431240256007</v>
      </c>
      <c r="K18" s="40">
        <f t="shared" si="5"/>
        <v>0.6992601801469778</v>
      </c>
      <c r="L18" s="40">
        <f t="shared" si="5"/>
        <v>0.4712634630773873</v>
      </c>
      <c r="M18" s="40">
        <f>(M11/40.304)/(M11/40.304+M9/71.846)</f>
        <v>0.47720941930776817</v>
      </c>
      <c r="N18" s="40">
        <f t="shared" si="5"/>
        <v>0.5856601142657529</v>
      </c>
      <c r="O18" s="40">
        <f t="shared" si="5"/>
        <v>0.6329353192397092</v>
      </c>
      <c r="P18" s="40">
        <f t="shared" si="5"/>
        <v>0.6287320015070327</v>
      </c>
      <c r="Q18" s="40">
        <f>(Q11/40.304)/(Q11/40.304+Q9/71.846)</f>
        <v>0.6073097028036721</v>
      </c>
      <c r="R18" s="40">
        <f t="shared" si="5"/>
        <v>0.5904678310666653</v>
      </c>
      <c r="S18" s="40">
        <f>(S11/40.304)/(S11/40.304+S9/71.846)</f>
        <v>0.6329905563370579</v>
      </c>
      <c r="T18" s="40">
        <f>(T11/40.304)/(T11/40.304+T9/71.846)</f>
        <v>0.7410545938560358</v>
      </c>
      <c r="U18" s="40">
        <f>(U11/40.304)/(U11/40.304+U9/71.846)</f>
        <v>0.5825513642167994</v>
      </c>
      <c r="V18" s="40">
        <f t="shared" si="5"/>
        <v>0.5901995672388353</v>
      </c>
      <c r="W18" s="40">
        <f t="shared" si="5"/>
        <v>0.5251376913840965</v>
      </c>
      <c r="X18" s="40">
        <f t="shared" si="5"/>
        <v>0.5341838230281798</v>
      </c>
      <c r="Y18" s="40"/>
      <c r="Z18" s="40"/>
      <c r="AA18" s="9"/>
      <c r="AB18" s="40">
        <f>(AB11/40.304)/(AB11/40.304+AB9/71.846)</f>
        <v>0.5944648218319699</v>
      </c>
    </row>
    <row r="19" spans="1:28" s="2" customFormat="1" ht="12">
      <c r="A19" s="16"/>
      <c r="B19" s="50"/>
      <c r="C19" s="50"/>
      <c r="D19" s="18"/>
      <c r="E19" s="18"/>
      <c r="F19" s="14"/>
      <c r="G19" s="14"/>
      <c r="H19" s="14"/>
      <c r="I19" s="14"/>
      <c r="J19" s="14"/>
      <c r="K19" s="14"/>
      <c r="L19" s="18"/>
      <c r="M19" s="13"/>
      <c r="N19" s="14"/>
      <c r="O19" s="18"/>
      <c r="P19" s="14"/>
      <c r="Q19" s="18"/>
      <c r="R19" s="18"/>
      <c r="S19" s="18"/>
      <c r="T19" s="13"/>
      <c r="U19" s="13"/>
      <c r="V19" s="14"/>
      <c r="W19" s="14"/>
      <c r="AA19" s="9"/>
      <c r="AB19" s="3"/>
    </row>
    <row r="20" spans="1:28" s="2" customFormat="1" ht="12">
      <c r="A20" s="16" t="s">
        <v>64</v>
      </c>
      <c r="B20" s="50"/>
      <c r="C20" s="50"/>
      <c r="D20" s="18"/>
      <c r="E20" s="18"/>
      <c r="F20" s="14"/>
      <c r="G20" s="14"/>
      <c r="H20" s="14"/>
      <c r="I20" s="14"/>
      <c r="J20" s="14"/>
      <c r="K20" s="14"/>
      <c r="L20" s="18"/>
      <c r="M20" s="13"/>
      <c r="N20" s="14"/>
      <c r="O20" s="18"/>
      <c r="P20" s="14"/>
      <c r="Q20" s="18"/>
      <c r="R20" s="18"/>
      <c r="S20" s="18"/>
      <c r="T20" s="13"/>
      <c r="U20" s="13"/>
      <c r="V20" s="14"/>
      <c r="W20" s="14"/>
      <c r="AA20" s="9"/>
      <c r="AB20" s="3"/>
    </row>
    <row r="21" spans="1:28" s="2" customFormat="1" ht="12">
      <c r="A21" s="16" t="s">
        <v>56</v>
      </c>
      <c r="B21" s="50"/>
      <c r="C21" s="50"/>
      <c r="D21" s="14">
        <v>0.42</v>
      </c>
      <c r="E21" s="14">
        <v>0.6</v>
      </c>
      <c r="F21" s="14">
        <v>0.6</v>
      </c>
      <c r="G21" s="14" t="s">
        <v>70</v>
      </c>
      <c r="H21" s="14">
        <v>0.39</v>
      </c>
      <c r="I21" s="14"/>
      <c r="J21" s="14"/>
      <c r="K21" s="14">
        <v>0.7</v>
      </c>
      <c r="L21" s="14"/>
      <c r="M21" s="14" t="s">
        <v>161</v>
      </c>
      <c r="N21" s="14">
        <v>7.7</v>
      </c>
      <c r="O21" s="14">
        <v>5.8</v>
      </c>
      <c r="P21" s="14">
        <v>5.3</v>
      </c>
      <c r="Q21" s="14">
        <v>4.1</v>
      </c>
      <c r="R21" s="14">
        <v>9.3</v>
      </c>
      <c r="S21" s="14">
        <v>5.2</v>
      </c>
      <c r="T21" s="19">
        <v>3.67</v>
      </c>
      <c r="U21" s="14" t="s">
        <v>157</v>
      </c>
      <c r="V21" s="14">
        <v>17.5</v>
      </c>
      <c r="W21" s="14">
        <v>26.2</v>
      </c>
      <c r="X21" s="14">
        <v>42.4</v>
      </c>
      <c r="Y21" s="14"/>
      <c r="Z21" s="14">
        <f>MIN($D21:$X21)</f>
        <v>0.39</v>
      </c>
      <c r="AA21" s="14">
        <f>MAX($D21:$X21)</f>
        <v>42.4</v>
      </c>
      <c r="AB21" s="19">
        <f>AVERAGE($D21:$X21)</f>
        <v>8.658666666666667</v>
      </c>
    </row>
    <row r="22" spans="1:28" s="2" customFormat="1" ht="12">
      <c r="A22" s="16" t="s">
        <v>57</v>
      </c>
      <c r="B22" s="50"/>
      <c r="C22" s="50"/>
      <c r="D22" s="14">
        <v>0.053</v>
      </c>
      <c r="E22" s="14">
        <v>0.07</v>
      </c>
      <c r="F22" s="14">
        <v>0.051</v>
      </c>
      <c r="G22" s="14"/>
      <c r="H22" s="14">
        <v>0.04</v>
      </c>
      <c r="I22" s="14">
        <v>0.036</v>
      </c>
      <c r="J22" s="14">
        <v>0.092</v>
      </c>
      <c r="K22" s="14">
        <v>0.12</v>
      </c>
      <c r="L22" s="14">
        <v>0.228</v>
      </c>
      <c r="M22" s="14">
        <v>0.61</v>
      </c>
      <c r="N22" s="14">
        <v>0.16</v>
      </c>
      <c r="O22" s="14">
        <v>0.093</v>
      </c>
      <c r="P22" s="14">
        <v>0.092</v>
      </c>
      <c r="Q22" s="14">
        <v>0.078</v>
      </c>
      <c r="R22" s="14">
        <v>0.131</v>
      </c>
      <c r="S22" s="14">
        <v>0.088</v>
      </c>
      <c r="T22" s="19">
        <v>0.146</v>
      </c>
      <c r="U22" s="14" t="s">
        <v>158</v>
      </c>
      <c r="V22" s="14">
        <v>0.88</v>
      </c>
      <c r="W22" s="14">
        <v>1.41</v>
      </c>
      <c r="X22" s="14">
        <v>1.85</v>
      </c>
      <c r="Y22" s="14"/>
      <c r="Z22" s="14">
        <f>MIN($D22:$X22)</f>
        <v>0.036</v>
      </c>
      <c r="AA22" s="14">
        <f>MAX($D22:$X22)</f>
        <v>1.85</v>
      </c>
      <c r="AB22" s="19">
        <f>AVERAGE($D22:$X22)</f>
        <v>0.3277894736842105</v>
      </c>
    </row>
    <row r="23" spans="1:28" s="2" customFormat="1" ht="12">
      <c r="A23" s="16" t="s">
        <v>58</v>
      </c>
      <c r="B23" s="50"/>
      <c r="C23" s="50"/>
      <c r="D23" s="14">
        <v>0.81</v>
      </c>
      <c r="E23" s="14">
        <v>0.82</v>
      </c>
      <c r="F23" s="14">
        <v>0.81</v>
      </c>
      <c r="G23" s="14"/>
      <c r="H23" s="14">
        <v>0.74</v>
      </c>
      <c r="I23" s="14">
        <v>0.671</v>
      </c>
      <c r="J23" s="14">
        <v>1.04</v>
      </c>
      <c r="K23" s="14">
        <v>0.8</v>
      </c>
      <c r="L23" s="14">
        <v>0.8</v>
      </c>
      <c r="M23" s="14">
        <v>1.42</v>
      </c>
      <c r="N23" s="14">
        <v>0.63</v>
      </c>
      <c r="O23" s="14">
        <v>0.61</v>
      </c>
      <c r="P23" s="14">
        <v>0.59</v>
      </c>
      <c r="Q23" s="14">
        <v>0.61</v>
      </c>
      <c r="R23" s="14">
        <v>0.88</v>
      </c>
      <c r="S23" s="14">
        <v>0.685</v>
      </c>
      <c r="T23" s="19">
        <v>0.681</v>
      </c>
      <c r="U23" s="14">
        <v>0.82</v>
      </c>
      <c r="V23" s="14">
        <v>0.77</v>
      </c>
      <c r="W23" s="19">
        <v>0.695</v>
      </c>
      <c r="X23" s="14">
        <v>0.53</v>
      </c>
      <c r="Y23" s="14"/>
      <c r="Z23" s="14">
        <f>MIN($D23:$X23)</f>
        <v>0.53</v>
      </c>
      <c r="AA23" s="14">
        <f>MAX($D23:$X23)</f>
        <v>1.42</v>
      </c>
      <c r="AB23" s="19">
        <f>AVERAGE($D23:$X23)</f>
        <v>0.7706000000000001</v>
      </c>
    </row>
    <row r="24" spans="1:28" s="2" customFormat="1" ht="12">
      <c r="A24" s="16" t="s">
        <v>59</v>
      </c>
      <c r="B24" s="50"/>
      <c r="C24" s="50"/>
      <c r="D24" s="14">
        <v>0.004</v>
      </c>
      <c r="E24" s="14">
        <v>0.0037</v>
      </c>
      <c r="F24" s="14"/>
      <c r="G24" s="14"/>
      <c r="H24" s="14"/>
      <c r="I24" s="14"/>
      <c r="J24" s="14"/>
      <c r="K24" s="14"/>
      <c r="L24" s="14"/>
      <c r="M24" s="14">
        <v>0.097</v>
      </c>
      <c r="N24" s="14"/>
      <c r="O24" s="14" t="s">
        <v>60</v>
      </c>
      <c r="P24" s="14">
        <v>0.04</v>
      </c>
      <c r="Q24" s="14" t="s">
        <v>61</v>
      </c>
      <c r="R24" s="14" t="s">
        <v>60</v>
      </c>
      <c r="S24" s="14">
        <v>0.011</v>
      </c>
      <c r="T24" s="14" t="s">
        <v>156</v>
      </c>
      <c r="U24" s="14">
        <v>0.068</v>
      </c>
      <c r="V24" s="14">
        <v>0.13</v>
      </c>
      <c r="W24" s="19">
        <v>0.264</v>
      </c>
      <c r="X24" s="14">
        <v>0.41</v>
      </c>
      <c r="Y24" s="14"/>
      <c r="Z24" s="14">
        <f>MIN($D24:$X24)</f>
        <v>0.0037</v>
      </c>
      <c r="AA24" s="14">
        <f>MAX($D24:$X24)</f>
        <v>0.41</v>
      </c>
      <c r="AB24" s="19">
        <f>AVERAGE($D24:$X24)</f>
        <v>0.1141888888888889</v>
      </c>
    </row>
    <row r="25" spans="1:26" s="2" customFormat="1" ht="12">
      <c r="A25" s="16"/>
      <c r="B25" s="50"/>
      <c r="C25" s="50"/>
      <c r="D25" s="14"/>
      <c r="E25" s="14"/>
      <c r="F25" s="14"/>
      <c r="G25" s="14"/>
      <c r="H25" s="14"/>
      <c r="I25" s="14"/>
      <c r="J25" s="14"/>
      <c r="K25" s="14"/>
      <c r="L25" s="14"/>
      <c r="M25" s="14"/>
      <c r="N25" s="14"/>
      <c r="O25" s="14"/>
      <c r="P25" s="14"/>
      <c r="Q25" s="14"/>
      <c r="R25" s="14"/>
      <c r="S25" s="14"/>
      <c r="T25" s="45"/>
      <c r="U25" s="14"/>
      <c r="V25" s="14"/>
      <c r="W25" s="14"/>
      <c r="X25" s="14"/>
      <c r="Y25" s="14"/>
      <c r="Z25" s="14"/>
    </row>
    <row r="26" spans="1:26" s="2" customFormat="1" ht="12">
      <c r="A26" s="16" t="s">
        <v>112</v>
      </c>
      <c r="B26" s="50"/>
      <c r="C26" s="50"/>
      <c r="D26" s="14" t="s">
        <v>98</v>
      </c>
      <c r="E26" s="14" t="s">
        <v>98</v>
      </c>
      <c r="F26" s="14" t="s">
        <v>74</v>
      </c>
      <c r="G26" s="14" t="s">
        <v>78</v>
      </c>
      <c r="H26" s="14" t="s">
        <v>72</v>
      </c>
      <c r="I26" s="14" t="s">
        <v>79</v>
      </c>
      <c r="J26" s="14" t="s">
        <v>116</v>
      </c>
      <c r="K26" s="14" t="s">
        <v>92</v>
      </c>
      <c r="L26" s="14" t="s">
        <v>118</v>
      </c>
      <c r="M26" s="14" t="s">
        <v>73</v>
      </c>
      <c r="N26" s="14" t="s">
        <v>72</v>
      </c>
      <c r="O26" s="14" t="s">
        <v>98</v>
      </c>
      <c r="P26" s="14" t="s">
        <v>73</v>
      </c>
      <c r="Q26" s="14" t="s">
        <v>98</v>
      </c>
      <c r="R26" s="14" t="s">
        <v>73</v>
      </c>
      <c r="S26" s="14" t="s">
        <v>109</v>
      </c>
      <c r="T26" s="14" t="s">
        <v>165</v>
      </c>
      <c r="U26" s="14" t="s">
        <v>109</v>
      </c>
      <c r="V26" s="14" t="s">
        <v>109</v>
      </c>
      <c r="W26" s="14" t="s">
        <v>151</v>
      </c>
      <c r="X26" s="14" t="s">
        <v>151</v>
      </c>
      <c r="Y26" s="14"/>
      <c r="Z26" s="14"/>
    </row>
    <row r="27" spans="1:26" s="2" customFormat="1" ht="12">
      <c r="A27" s="16"/>
      <c r="B27" s="50"/>
      <c r="C27" s="50"/>
      <c r="D27" s="14" t="s">
        <v>99</v>
      </c>
      <c r="E27" s="14" t="s">
        <v>114</v>
      </c>
      <c r="F27" s="14" t="s">
        <v>71</v>
      </c>
      <c r="G27" s="14" t="s">
        <v>71</v>
      </c>
      <c r="H27" s="14" t="s">
        <v>86</v>
      </c>
      <c r="I27" s="14" t="s">
        <v>80</v>
      </c>
      <c r="J27" s="14" t="s">
        <v>71</v>
      </c>
      <c r="K27" s="14" t="s">
        <v>71</v>
      </c>
      <c r="L27" s="14" t="s">
        <v>71</v>
      </c>
      <c r="M27" s="10" t="s">
        <v>71</v>
      </c>
      <c r="N27" s="14" t="s">
        <v>71</v>
      </c>
      <c r="O27" s="14" t="s">
        <v>114</v>
      </c>
      <c r="P27" s="14" t="s">
        <v>103</v>
      </c>
      <c r="Q27" s="14" t="s">
        <v>114</v>
      </c>
      <c r="R27" s="14" t="s">
        <v>71</v>
      </c>
      <c r="S27" s="14" t="s">
        <v>71</v>
      </c>
      <c r="T27" s="14" t="s">
        <v>71</v>
      </c>
      <c r="U27" s="14" t="s">
        <v>71</v>
      </c>
      <c r="V27" s="14" t="s">
        <v>122</v>
      </c>
      <c r="W27" s="14" t="s">
        <v>116</v>
      </c>
      <c r="X27" s="14" t="s">
        <v>116</v>
      </c>
      <c r="Y27" s="14"/>
      <c r="Z27" s="14"/>
    </row>
    <row r="28" spans="1:28" ht="12">
      <c r="A28" s="12"/>
      <c r="B28" s="54"/>
      <c r="C28" s="54"/>
      <c r="D28" s="21" t="s">
        <v>100</v>
      </c>
      <c r="E28" s="11" t="s">
        <v>115</v>
      </c>
      <c r="F28" s="21" t="s">
        <v>75</v>
      </c>
      <c r="G28" s="21" t="s">
        <v>76</v>
      </c>
      <c r="H28" s="21" t="s">
        <v>87</v>
      </c>
      <c r="I28" s="14" t="s">
        <v>81</v>
      </c>
      <c r="J28" s="21" t="s">
        <v>75</v>
      </c>
      <c r="K28" s="21" t="s">
        <v>90</v>
      </c>
      <c r="L28" s="11" t="s">
        <v>119</v>
      </c>
      <c r="M28" s="11" t="s">
        <v>111</v>
      </c>
      <c r="N28" s="21" t="s">
        <v>76</v>
      </c>
      <c r="O28" s="11" t="s">
        <v>115</v>
      </c>
      <c r="P28" s="21" t="s">
        <v>90</v>
      </c>
      <c r="Q28" s="11" t="s">
        <v>115</v>
      </c>
      <c r="R28" s="11" t="s">
        <v>77</v>
      </c>
      <c r="S28" s="10" t="s">
        <v>159</v>
      </c>
      <c r="T28" s="10" t="s">
        <v>108</v>
      </c>
      <c r="U28" s="10" t="s">
        <v>159</v>
      </c>
      <c r="V28" s="21" t="s">
        <v>123</v>
      </c>
      <c r="W28" s="21" t="s">
        <v>110</v>
      </c>
      <c r="X28" s="21" t="s">
        <v>110</v>
      </c>
      <c r="Y28" s="21"/>
      <c r="Z28" s="21"/>
      <c r="AA28" s="1"/>
      <c r="AB28" s="1"/>
    </row>
    <row r="29" spans="1:28" ht="12">
      <c r="A29" s="12"/>
      <c r="B29" s="54"/>
      <c r="C29" s="54"/>
      <c r="D29" s="21"/>
      <c r="E29" s="11"/>
      <c r="F29" s="14" t="s">
        <v>125</v>
      </c>
      <c r="G29" s="10"/>
      <c r="H29" s="10"/>
      <c r="I29" s="10"/>
      <c r="J29" s="12"/>
      <c r="K29" s="10"/>
      <c r="L29" s="10" t="s">
        <v>120</v>
      </c>
      <c r="M29" s="10" t="s">
        <v>160</v>
      </c>
      <c r="N29" s="10"/>
      <c r="O29" s="11"/>
      <c r="P29" s="11"/>
      <c r="Q29" s="10" t="s">
        <v>116</v>
      </c>
      <c r="R29" s="11"/>
      <c r="S29" s="11"/>
      <c r="T29" s="10" t="s">
        <v>164</v>
      </c>
      <c r="U29" s="10"/>
      <c r="V29" s="10"/>
      <c r="W29" s="10"/>
      <c r="X29" s="1"/>
      <c r="Y29" s="1"/>
      <c r="Z29" s="1"/>
      <c r="AA29" s="22"/>
      <c r="AB29" s="22"/>
    </row>
    <row r="30" spans="1:28" ht="12">
      <c r="A30" s="12"/>
      <c r="B30" s="54"/>
      <c r="C30" s="54"/>
      <c r="D30" s="21"/>
      <c r="E30" s="11"/>
      <c r="F30" s="14" t="s">
        <v>126</v>
      </c>
      <c r="G30" s="10"/>
      <c r="H30" s="10"/>
      <c r="I30" s="10"/>
      <c r="J30" s="12"/>
      <c r="K30" s="10"/>
      <c r="L30" s="10" t="s">
        <v>71</v>
      </c>
      <c r="M30" s="10"/>
      <c r="N30" s="12"/>
      <c r="O30" s="11"/>
      <c r="P30" s="11"/>
      <c r="Q30" s="10" t="s">
        <v>71</v>
      </c>
      <c r="R30" s="11"/>
      <c r="S30" s="11"/>
      <c r="T30" s="10"/>
      <c r="U30" s="10"/>
      <c r="V30" s="10"/>
      <c r="W30" s="10"/>
      <c r="AA30" s="22"/>
      <c r="AB30" s="22"/>
    </row>
    <row r="31" spans="1:28" ht="12">
      <c r="A31" s="12"/>
      <c r="B31" s="54"/>
      <c r="C31" s="54"/>
      <c r="D31" s="21"/>
      <c r="E31" s="11"/>
      <c r="F31" s="21" t="s">
        <v>75</v>
      </c>
      <c r="G31" s="10"/>
      <c r="H31" s="10"/>
      <c r="I31" s="10"/>
      <c r="J31" s="12"/>
      <c r="K31" s="10"/>
      <c r="L31" s="11" t="s">
        <v>77</v>
      </c>
      <c r="M31" s="10"/>
      <c r="N31" s="12"/>
      <c r="O31" s="11"/>
      <c r="P31" s="11"/>
      <c r="Q31" s="11" t="s">
        <v>117</v>
      </c>
      <c r="R31" s="11"/>
      <c r="S31" s="11"/>
      <c r="T31" s="10"/>
      <c r="U31" s="10"/>
      <c r="V31" s="10"/>
      <c r="W31" s="10"/>
      <c r="AA31" s="22"/>
      <c r="AB31" s="22"/>
    </row>
    <row r="32" spans="1:28" ht="12">
      <c r="A32" s="15" t="s">
        <v>144</v>
      </c>
      <c r="B32" s="54"/>
      <c r="C32" s="54"/>
      <c r="D32" s="21"/>
      <c r="E32" s="11"/>
      <c r="F32" s="21"/>
      <c r="G32" s="10"/>
      <c r="H32" s="10"/>
      <c r="I32" s="10"/>
      <c r="J32" s="12"/>
      <c r="K32" s="10"/>
      <c r="L32" s="11"/>
      <c r="M32" s="10"/>
      <c r="N32" s="12"/>
      <c r="O32" s="11"/>
      <c r="P32" s="11"/>
      <c r="Q32" s="11"/>
      <c r="R32" s="11"/>
      <c r="S32" s="11"/>
      <c r="T32" s="10"/>
      <c r="U32" s="10"/>
      <c r="V32" s="10"/>
      <c r="W32" s="10"/>
      <c r="AA32" s="22"/>
      <c r="AB32" s="22"/>
    </row>
    <row r="33" spans="1:28" ht="12">
      <c r="A33" s="12" t="s">
        <v>137</v>
      </c>
      <c r="B33" s="54"/>
      <c r="C33" s="54"/>
      <c r="D33" s="37">
        <v>97.4</v>
      </c>
      <c r="E33" s="20">
        <v>98.3</v>
      </c>
      <c r="F33" s="37">
        <v>98.6</v>
      </c>
      <c r="G33" s="20">
        <v>98.6</v>
      </c>
      <c r="H33" s="20">
        <v>97.5</v>
      </c>
      <c r="I33" s="20">
        <v>96.7</v>
      </c>
      <c r="J33" s="20">
        <v>95.3</v>
      </c>
      <c r="K33" s="20"/>
      <c r="L33" s="20" t="s">
        <v>143</v>
      </c>
      <c r="M33" s="20">
        <v>95.32773204543301</v>
      </c>
      <c r="N33" s="20">
        <v>88</v>
      </c>
      <c r="O33" s="20">
        <v>86.5</v>
      </c>
      <c r="P33" s="20">
        <v>86.3</v>
      </c>
      <c r="Q33" s="20">
        <v>86.2</v>
      </c>
      <c r="R33" s="20">
        <v>81.9</v>
      </c>
      <c r="S33" s="20"/>
      <c r="T33" s="20">
        <v>77.73127098266754</v>
      </c>
      <c r="U33" s="20">
        <v>82.38966761630023</v>
      </c>
      <c r="V33" s="20">
        <v>77.3</v>
      </c>
      <c r="W33" s="20">
        <v>61.379829998187695</v>
      </c>
      <c r="X33" s="20">
        <v>36.57802151370004</v>
      </c>
      <c r="AA33" s="22"/>
      <c r="AB33" s="22"/>
    </row>
    <row r="34" spans="1:28" ht="12">
      <c r="A34" s="12" t="s">
        <v>145</v>
      </c>
      <c r="B34" s="54"/>
      <c r="C34" s="54"/>
      <c r="D34" s="37">
        <v>-2.9</v>
      </c>
      <c r="E34" s="20">
        <v>1.3</v>
      </c>
      <c r="F34" s="37">
        <v>-1.9</v>
      </c>
      <c r="G34" s="20">
        <v>0.2</v>
      </c>
      <c r="H34" s="20">
        <v>0.7</v>
      </c>
      <c r="I34" s="20">
        <v>-1</v>
      </c>
      <c r="J34" s="20">
        <v>-1.2</v>
      </c>
      <c r="K34" s="20"/>
      <c r="L34" s="20" t="s">
        <v>142</v>
      </c>
      <c r="M34" s="20">
        <v>-2.491517810426454</v>
      </c>
      <c r="N34" s="20">
        <v>10.1</v>
      </c>
      <c r="O34" s="20">
        <v>5.1</v>
      </c>
      <c r="P34" s="20">
        <v>2.9</v>
      </c>
      <c r="Q34" s="20">
        <v>-1.4</v>
      </c>
      <c r="R34" s="20">
        <v>11.4</v>
      </c>
      <c r="S34" s="20"/>
      <c r="T34" s="20">
        <v>6.795348437550314</v>
      </c>
      <c r="U34" s="20">
        <v>10.608099834851355</v>
      </c>
      <c r="V34" s="20">
        <v>12.8</v>
      </c>
      <c r="W34" s="20">
        <v>24.53817553763465</v>
      </c>
      <c r="X34" s="20">
        <v>32.105648427692905</v>
      </c>
      <c r="AA34" s="22"/>
      <c r="AB34" s="22"/>
    </row>
    <row r="35" spans="1:28" ht="12">
      <c r="A35" s="12" t="s">
        <v>146</v>
      </c>
      <c r="B35" s="54"/>
      <c r="C35" s="54"/>
      <c r="D35" s="37">
        <v>1.7</v>
      </c>
      <c r="E35" s="20">
        <v>0.3</v>
      </c>
      <c r="F35" s="37">
        <v>1.7</v>
      </c>
      <c r="G35" s="20">
        <v>0.5</v>
      </c>
      <c r="H35" s="20">
        <v>0.6</v>
      </c>
      <c r="I35" s="20">
        <v>0.2</v>
      </c>
      <c r="J35" s="20">
        <v>2.3</v>
      </c>
      <c r="K35" s="20"/>
      <c r="L35" s="20" t="s">
        <v>141</v>
      </c>
      <c r="M35" s="20">
        <v>4.694341468122852</v>
      </c>
      <c r="N35" s="20">
        <v>0.6</v>
      </c>
      <c r="O35" s="20">
        <v>4.3</v>
      </c>
      <c r="P35" s="20">
        <v>4.4</v>
      </c>
      <c r="Q35" s="20">
        <v>0.7</v>
      </c>
      <c r="R35" s="20">
        <v>5.8</v>
      </c>
      <c r="S35" s="20"/>
      <c r="T35" s="20">
        <v>3.1134603167940753</v>
      </c>
      <c r="U35" s="20">
        <v>3.5704110925187065</v>
      </c>
      <c r="V35" s="20">
        <v>5.8</v>
      </c>
      <c r="W35" s="20">
        <v>12.978561814023333</v>
      </c>
      <c r="X35" s="20">
        <v>27.678998404100355</v>
      </c>
      <c r="AA35" s="22"/>
      <c r="AB35" s="22"/>
    </row>
    <row r="36" spans="1:28" ht="12">
      <c r="A36" s="12" t="s">
        <v>138</v>
      </c>
      <c r="B36" s="54"/>
      <c r="C36" s="54"/>
      <c r="D36" s="37">
        <v>1.3</v>
      </c>
      <c r="E36" s="20">
        <v>0.1</v>
      </c>
      <c r="F36" s="37">
        <v>1.6</v>
      </c>
      <c r="G36" s="20" t="s">
        <v>140</v>
      </c>
      <c r="H36" s="20" t="s">
        <v>140</v>
      </c>
      <c r="I36" s="20" t="s">
        <v>140</v>
      </c>
      <c r="J36" s="20">
        <v>0</v>
      </c>
      <c r="K36" s="20"/>
      <c r="L36" s="20" t="s">
        <v>140</v>
      </c>
      <c r="M36" s="20">
        <v>1.4584500864778323</v>
      </c>
      <c r="N36" s="20">
        <v>1.1</v>
      </c>
      <c r="O36" s="20">
        <v>3.9</v>
      </c>
      <c r="P36" s="20">
        <v>6.3</v>
      </c>
      <c r="Q36" s="20">
        <v>14.4</v>
      </c>
      <c r="R36" s="20">
        <v>0.6</v>
      </c>
      <c r="S36" s="20"/>
      <c r="T36" s="20">
        <v>12.184004372406257</v>
      </c>
      <c r="U36" s="20">
        <v>3.172807418683327</v>
      </c>
      <c r="V36" s="20">
        <v>3.5</v>
      </c>
      <c r="W36" s="47">
        <v>0</v>
      </c>
      <c r="X36" s="20">
        <v>1.4257234970594894</v>
      </c>
      <c r="AA36" s="22"/>
      <c r="AB36" s="22"/>
    </row>
    <row r="37" spans="1:28" ht="12">
      <c r="A37" s="12" t="s">
        <v>139</v>
      </c>
      <c r="B37" s="54"/>
      <c r="C37" s="54"/>
      <c r="D37" s="20" t="s">
        <v>60</v>
      </c>
      <c r="E37" s="20">
        <v>0.1</v>
      </c>
      <c r="F37" s="20" t="s">
        <v>60</v>
      </c>
      <c r="G37" s="20" t="s">
        <v>60</v>
      </c>
      <c r="H37" s="20" t="s">
        <v>60</v>
      </c>
      <c r="I37" s="20">
        <v>0.2</v>
      </c>
      <c r="J37" s="20">
        <v>0.1</v>
      </c>
      <c r="K37" s="20"/>
      <c r="L37" s="20" t="s">
        <v>41</v>
      </c>
      <c r="M37" s="20">
        <v>0.1</v>
      </c>
      <c r="N37" s="20">
        <v>0.3</v>
      </c>
      <c r="O37" s="20">
        <v>0.2</v>
      </c>
      <c r="P37" s="20">
        <v>0.2</v>
      </c>
      <c r="Q37" s="20">
        <v>0.1</v>
      </c>
      <c r="R37" s="20">
        <v>0.3</v>
      </c>
      <c r="S37" s="20"/>
      <c r="T37" s="20">
        <v>0.2</v>
      </c>
      <c r="U37" s="20">
        <v>0.3</v>
      </c>
      <c r="V37" s="20">
        <v>0.6</v>
      </c>
      <c r="W37" s="20">
        <v>1.1</v>
      </c>
      <c r="X37" s="20">
        <v>2.2</v>
      </c>
      <c r="AA37" s="22"/>
      <c r="AB37" s="22"/>
    </row>
    <row r="38" spans="1:28" s="2" customFormat="1" ht="12">
      <c r="A38" s="23"/>
      <c r="B38" s="55"/>
      <c r="C38" s="55"/>
      <c r="D38" s="13"/>
      <c r="E38" s="13"/>
      <c r="F38" s="23"/>
      <c r="G38" s="13"/>
      <c r="H38" s="13"/>
      <c r="I38" s="13"/>
      <c r="J38" s="23"/>
      <c r="K38" s="13"/>
      <c r="L38" s="13"/>
      <c r="M38" s="13"/>
      <c r="N38" s="23"/>
      <c r="O38" s="13"/>
      <c r="P38" s="13"/>
      <c r="Q38" s="13"/>
      <c r="R38" s="13"/>
      <c r="S38" s="13"/>
      <c r="T38" s="13"/>
      <c r="U38" s="13"/>
      <c r="V38" s="13"/>
      <c r="W38" s="13"/>
      <c r="X38" s="9"/>
      <c r="Y38" s="9"/>
      <c r="Z38" s="9"/>
      <c r="AA38" s="9"/>
      <c r="AB38" s="3"/>
    </row>
    <row r="39" spans="1:28" s="2" customFormat="1" ht="12">
      <c r="A39" s="15" t="s">
        <v>149</v>
      </c>
      <c r="B39" s="55"/>
      <c r="C39" s="55"/>
      <c r="D39" s="13"/>
      <c r="E39" s="13"/>
      <c r="F39" s="13"/>
      <c r="G39" s="13"/>
      <c r="H39" s="13"/>
      <c r="I39" s="13"/>
      <c r="J39" s="23"/>
      <c r="K39" s="13"/>
      <c r="L39" s="13"/>
      <c r="M39" s="13"/>
      <c r="N39" s="23"/>
      <c r="O39" s="13"/>
      <c r="P39" s="13"/>
      <c r="Q39" s="13"/>
      <c r="R39" s="13"/>
      <c r="S39" s="13"/>
      <c r="T39" s="13"/>
      <c r="U39" s="13"/>
      <c r="V39" s="13"/>
      <c r="W39" s="13"/>
      <c r="X39" s="9"/>
      <c r="Y39" s="9"/>
      <c r="Z39" s="9"/>
      <c r="AA39" s="9"/>
      <c r="AB39" s="3"/>
    </row>
    <row r="40" spans="1:26" ht="12">
      <c r="A40" s="12" t="s">
        <v>137</v>
      </c>
      <c r="B40" s="73" t="s">
        <v>27</v>
      </c>
      <c r="C40" s="73" t="s">
        <v>27</v>
      </c>
      <c r="D40" s="10">
        <v>99</v>
      </c>
      <c r="E40" s="10">
        <v>98.5</v>
      </c>
      <c r="F40" s="10"/>
      <c r="G40" s="12"/>
      <c r="H40" s="10">
        <v>98.5</v>
      </c>
      <c r="I40" s="12"/>
      <c r="J40" s="12"/>
      <c r="K40" s="10" t="s">
        <v>28</v>
      </c>
      <c r="L40" s="10"/>
      <c r="M40" s="10" t="s">
        <v>30</v>
      </c>
      <c r="N40" s="12"/>
      <c r="O40" s="10">
        <v>85</v>
      </c>
      <c r="P40" s="10"/>
      <c r="Q40" s="10">
        <v>82.6</v>
      </c>
      <c r="R40" s="10">
        <v>85</v>
      </c>
      <c r="S40" s="10"/>
      <c r="T40" s="10">
        <v>81.1</v>
      </c>
      <c r="U40" s="10"/>
      <c r="V40" s="10" t="s">
        <v>29</v>
      </c>
      <c r="W40" s="10" t="s">
        <v>167</v>
      </c>
      <c r="X40" s="4">
        <v>34</v>
      </c>
      <c r="Y40" s="1"/>
      <c r="Z40" s="1"/>
    </row>
    <row r="41" spans="1:26" ht="12">
      <c r="A41" s="12" t="s">
        <v>138</v>
      </c>
      <c r="B41" s="73" t="s">
        <v>31</v>
      </c>
      <c r="C41" s="73" t="s">
        <v>31</v>
      </c>
      <c r="D41" s="10" t="s">
        <v>31</v>
      </c>
      <c r="E41" s="10"/>
      <c r="F41" s="10"/>
      <c r="G41" s="12"/>
      <c r="H41" s="10" t="s">
        <v>31</v>
      </c>
      <c r="I41" s="12"/>
      <c r="J41" s="12"/>
      <c r="K41" s="10"/>
      <c r="L41" s="10"/>
      <c r="M41" s="10" t="s">
        <v>32</v>
      </c>
      <c r="N41" s="12"/>
      <c r="O41" s="10">
        <v>4</v>
      </c>
      <c r="P41" s="10"/>
      <c r="Q41" s="10">
        <v>16.1</v>
      </c>
      <c r="R41" s="10" t="s">
        <v>31</v>
      </c>
      <c r="S41" s="10"/>
      <c r="T41" s="10">
        <v>15.5</v>
      </c>
      <c r="U41" s="10"/>
      <c r="V41" s="10"/>
      <c r="W41" s="10" t="s">
        <v>140</v>
      </c>
      <c r="X41" s="4">
        <v>0</v>
      </c>
      <c r="Y41" s="1"/>
      <c r="Z41" s="1"/>
    </row>
    <row r="42" spans="1:26" ht="12">
      <c r="A42" s="12" t="s">
        <v>33</v>
      </c>
      <c r="B42" s="73" t="s">
        <v>31</v>
      </c>
      <c r="C42" s="73" t="s">
        <v>31</v>
      </c>
      <c r="D42" s="10" t="s">
        <v>31</v>
      </c>
      <c r="E42" s="10">
        <v>1.3</v>
      </c>
      <c r="F42" s="10"/>
      <c r="G42" s="12"/>
      <c r="H42" s="10">
        <v>1.4</v>
      </c>
      <c r="I42" s="12"/>
      <c r="J42" s="12"/>
      <c r="K42" s="10" t="s">
        <v>34</v>
      </c>
      <c r="L42" s="10"/>
      <c r="M42" s="10" t="s">
        <v>36</v>
      </c>
      <c r="N42" s="12"/>
      <c r="O42" s="10">
        <v>10</v>
      </c>
      <c r="P42" s="10"/>
      <c r="Q42" s="10">
        <v>0.8</v>
      </c>
      <c r="R42" s="10">
        <v>12</v>
      </c>
      <c r="S42" s="10"/>
      <c r="T42" s="10">
        <v>2.4</v>
      </c>
      <c r="U42" s="10"/>
      <c r="V42" s="10" t="s">
        <v>35</v>
      </c>
      <c r="W42" s="10" t="s">
        <v>168</v>
      </c>
      <c r="X42" s="4">
        <v>46</v>
      </c>
      <c r="Y42" s="1"/>
      <c r="Z42" s="1"/>
    </row>
    <row r="43" spans="1:26" ht="12">
      <c r="A43" s="12" t="s">
        <v>166</v>
      </c>
      <c r="B43" s="73"/>
      <c r="C43" s="54"/>
      <c r="D43" s="10" t="s">
        <v>31</v>
      </c>
      <c r="E43" s="10" t="s">
        <v>31</v>
      </c>
      <c r="F43" s="10"/>
      <c r="G43" s="12"/>
      <c r="H43" s="10" t="s">
        <v>31</v>
      </c>
      <c r="I43" s="12"/>
      <c r="J43" s="12"/>
      <c r="K43" s="10" t="s">
        <v>37</v>
      </c>
      <c r="L43" s="10"/>
      <c r="M43" s="10"/>
      <c r="N43" s="12"/>
      <c r="O43" s="10">
        <v>1</v>
      </c>
      <c r="P43" s="10"/>
      <c r="Q43" s="10">
        <v>0.1</v>
      </c>
      <c r="R43" s="10">
        <v>2</v>
      </c>
      <c r="S43" s="10"/>
      <c r="T43" s="10">
        <v>0.9</v>
      </c>
      <c r="U43" s="10"/>
      <c r="V43" s="10" t="s">
        <v>38</v>
      </c>
      <c r="W43" s="10" t="s">
        <v>169</v>
      </c>
      <c r="X43" s="48">
        <v>19</v>
      </c>
      <c r="Y43" s="1"/>
      <c r="Z43" s="1"/>
    </row>
    <row r="44" spans="1:26" ht="12">
      <c r="A44" s="12" t="s">
        <v>39</v>
      </c>
      <c r="B44" s="73"/>
      <c r="C44" s="54"/>
      <c r="D44" s="10"/>
      <c r="E44" s="10" t="s">
        <v>31</v>
      </c>
      <c r="F44" s="10"/>
      <c r="G44" s="12"/>
      <c r="H44" s="10"/>
      <c r="I44" s="12"/>
      <c r="J44" s="12"/>
      <c r="K44" s="10" t="s">
        <v>31</v>
      </c>
      <c r="L44" s="10"/>
      <c r="M44" s="10" t="s">
        <v>31</v>
      </c>
      <c r="N44" s="12"/>
      <c r="O44" s="10" t="s">
        <v>31</v>
      </c>
      <c r="P44" s="10"/>
      <c r="Q44" s="10">
        <v>0.1</v>
      </c>
      <c r="R44" s="10"/>
      <c r="S44" s="10"/>
      <c r="T44" s="10">
        <v>0.1</v>
      </c>
      <c r="U44" s="10"/>
      <c r="V44" s="10"/>
      <c r="W44" s="10" t="s">
        <v>170</v>
      </c>
      <c r="X44" s="4">
        <v>0.2</v>
      </c>
      <c r="Y44" s="1"/>
      <c r="Z44" s="1"/>
    </row>
    <row r="45" spans="1:26" ht="12">
      <c r="A45" s="12" t="s">
        <v>40</v>
      </c>
      <c r="B45" s="73" t="s">
        <v>41</v>
      </c>
      <c r="C45" s="54"/>
      <c r="D45" s="10" t="s">
        <v>31</v>
      </c>
      <c r="E45" s="10" t="s">
        <v>31</v>
      </c>
      <c r="F45" s="10"/>
      <c r="G45" s="12"/>
      <c r="H45" s="10"/>
      <c r="I45" s="12"/>
      <c r="J45" s="12"/>
      <c r="K45" s="10"/>
      <c r="L45" s="10"/>
      <c r="M45" s="10"/>
      <c r="N45" s="12"/>
      <c r="O45" s="10"/>
      <c r="P45" s="10"/>
      <c r="Q45" s="10"/>
      <c r="R45" s="10">
        <v>0.4</v>
      </c>
      <c r="S45" s="10"/>
      <c r="T45" s="10" t="s">
        <v>31</v>
      </c>
      <c r="U45" s="10"/>
      <c r="V45" s="10"/>
      <c r="W45" s="4" t="s">
        <v>31</v>
      </c>
      <c r="X45" s="4" t="s">
        <v>31</v>
      </c>
      <c r="Y45" s="1"/>
      <c r="Z45" s="1"/>
    </row>
    <row r="46" spans="1:26" ht="12">
      <c r="A46" s="12" t="s">
        <v>147</v>
      </c>
      <c r="B46" s="54"/>
      <c r="C46" s="54"/>
      <c r="D46" s="10"/>
      <c r="E46" s="10" t="s">
        <v>31</v>
      </c>
      <c r="F46" s="10"/>
      <c r="G46" s="12"/>
      <c r="H46" s="10"/>
      <c r="I46" s="12"/>
      <c r="J46" s="12"/>
      <c r="K46" s="10" t="s">
        <v>31</v>
      </c>
      <c r="L46" s="10"/>
      <c r="M46" s="10" t="s">
        <v>31</v>
      </c>
      <c r="N46" s="12"/>
      <c r="O46" s="10" t="s">
        <v>31</v>
      </c>
      <c r="P46" s="10"/>
      <c r="Q46" s="10" t="s">
        <v>31</v>
      </c>
      <c r="R46" s="10">
        <v>0.1</v>
      </c>
      <c r="S46" s="10"/>
      <c r="T46" s="10"/>
      <c r="U46" s="10"/>
      <c r="V46" s="10" t="s">
        <v>42</v>
      </c>
      <c r="W46" s="4" t="s">
        <v>31</v>
      </c>
      <c r="X46" s="4" t="s">
        <v>31</v>
      </c>
      <c r="Y46" s="1"/>
      <c r="Z46" s="1"/>
    </row>
    <row r="47" spans="1:26" ht="12">
      <c r="A47" s="12" t="s">
        <v>43</v>
      </c>
      <c r="B47" s="54"/>
      <c r="C47" s="54"/>
      <c r="D47" s="10" t="s">
        <v>31</v>
      </c>
      <c r="E47" s="10" t="s">
        <v>31</v>
      </c>
      <c r="F47" s="10"/>
      <c r="G47" s="12"/>
      <c r="H47" s="10"/>
      <c r="I47" s="12"/>
      <c r="J47" s="12"/>
      <c r="K47" s="10" t="s">
        <v>31</v>
      </c>
      <c r="L47" s="10"/>
      <c r="M47" s="10"/>
      <c r="N47" s="12"/>
      <c r="O47" s="10" t="s">
        <v>31</v>
      </c>
      <c r="P47" s="10"/>
      <c r="Q47" s="10" t="s">
        <v>31</v>
      </c>
      <c r="R47" s="10"/>
      <c r="S47" s="10"/>
      <c r="T47" s="10"/>
      <c r="U47" s="10"/>
      <c r="V47" s="10" t="s">
        <v>31</v>
      </c>
      <c r="W47" s="10" t="s">
        <v>170</v>
      </c>
      <c r="X47" s="4">
        <v>0.3</v>
      </c>
      <c r="Y47" s="1"/>
      <c r="Z47" s="1"/>
    </row>
    <row r="48" spans="1:24" ht="12">
      <c r="A48" s="29" t="s">
        <v>139</v>
      </c>
      <c r="B48" s="56"/>
      <c r="C48" s="56"/>
      <c r="D48" s="26" t="s">
        <v>31</v>
      </c>
      <c r="E48" s="29"/>
      <c r="F48" s="29"/>
      <c r="G48" s="26"/>
      <c r="H48" s="26"/>
      <c r="I48" s="26"/>
      <c r="J48" s="29"/>
      <c r="K48" s="26" t="s">
        <v>31</v>
      </c>
      <c r="L48" s="26"/>
      <c r="M48" s="26"/>
      <c r="N48" s="29"/>
      <c r="O48" s="26"/>
      <c r="P48" s="26"/>
      <c r="Q48" s="26"/>
      <c r="R48" s="26"/>
      <c r="S48" s="26"/>
      <c r="T48" s="26"/>
      <c r="U48" s="26"/>
      <c r="V48" s="26"/>
      <c r="W48" s="26"/>
      <c r="X48" s="26"/>
    </row>
    <row r="49" spans="1:24" ht="12">
      <c r="A49" s="30" t="s">
        <v>113</v>
      </c>
      <c r="B49" s="75" t="s">
        <v>73</v>
      </c>
      <c r="C49" s="75" t="s">
        <v>73</v>
      </c>
      <c r="D49" s="28" t="s">
        <v>98</v>
      </c>
      <c r="E49" s="31" t="s">
        <v>101</v>
      </c>
      <c r="F49" s="31"/>
      <c r="G49" s="31"/>
      <c r="H49" s="31" t="s">
        <v>101</v>
      </c>
      <c r="I49" s="31"/>
      <c r="J49" s="32"/>
      <c r="K49" s="31" t="s">
        <v>94</v>
      </c>
      <c r="L49" s="31"/>
      <c r="M49" s="31" t="s">
        <v>73</v>
      </c>
      <c r="N49" s="32"/>
      <c r="O49" s="31" t="s">
        <v>73</v>
      </c>
      <c r="P49" s="31"/>
      <c r="Q49" s="31" t="s">
        <v>106</v>
      </c>
      <c r="R49" s="31" t="s">
        <v>73</v>
      </c>
      <c r="S49" s="31"/>
      <c r="T49" s="31" t="s">
        <v>107</v>
      </c>
      <c r="U49" s="31"/>
      <c r="V49" s="31" t="s">
        <v>109</v>
      </c>
      <c r="W49" s="14" t="s">
        <v>151</v>
      </c>
      <c r="X49" s="14" t="s">
        <v>151</v>
      </c>
    </row>
    <row r="50" spans="1:24" ht="12">
      <c r="A50" s="12"/>
      <c r="B50" s="73" t="s">
        <v>71</v>
      </c>
      <c r="C50" s="73" t="s">
        <v>71</v>
      </c>
      <c r="D50" s="14" t="s">
        <v>99</v>
      </c>
      <c r="E50" s="10" t="s">
        <v>102</v>
      </c>
      <c r="F50" s="10"/>
      <c r="G50" s="10"/>
      <c r="H50" s="10" t="s">
        <v>102</v>
      </c>
      <c r="I50" s="10"/>
      <c r="J50" s="12"/>
      <c r="K50" s="10" t="s">
        <v>71</v>
      </c>
      <c r="L50" s="10"/>
      <c r="M50" s="10" t="s">
        <v>71</v>
      </c>
      <c r="N50" s="12"/>
      <c r="O50" s="10" t="s">
        <v>103</v>
      </c>
      <c r="P50" s="10"/>
      <c r="Q50" s="10" t="s">
        <v>71</v>
      </c>
      <c r="R50" s="10" t="s">
        <v>71</v>
      </c>
      <c r="S50" s="10"/>
      <c r="T50" s="10" t="s">
        <v>71</v>
      </c>
      <c r="U50" s="10"/>
      <c r="V50" s="10" t="s">
        <v>71</v>
      </c>
      <c r="W50" s="14" t="s">
        <v>116</v>
      </c>
      <c r="X50" s="14" t="s">
        <v>116</v>
      </c>
    </row>
    <row r="51" spans="1:24" ht="12">
      <c r="A51" s="12"/>
      <c r="B51" s="76" t="s">
        <v>93</v>
      </c>
      <c r="C51" s="76" t="s">
        <v>93</v>
      </c>
      <c r="D51" s="21" t="s">
        <v>100</v>
      </c>
      <c r="E51" s="11" t="s">
        <v>76</v>
      </c>
      <c r="F51" s="10"/>
      <c r="G51" s="10"/>
      <c r="H51" s="11" t="s">
        <v>76</v>
      </c>
      <c r="I51" s="10"/>
      <c r="J51" s="12"/>
      <c r="K51" s="11" t="s">
        <v>97</v>
      </c>
      <c r="L51" s="10"/>
      <c r="M51" s="11" t="s">
        <v>111</v>
      </c>
      <c r="N51" s="12"/>
      <c r="O51" s="11" t="s">
        <v>90</v>
      </c>
      <c r="P51" s="11"/>
      <c r="Q51" s="11" t="s">
        <v>76</v>
      </c>
      <c r="R51" s="11" t="s">
        <v>77</v>
      </c>
      <c r="S51" s="11"/>
      <c r="T51" s="11" t="s">
        <v>108</v>
      </c>
      <c r="U51" s="11"/>
      <c r="V51" s="11" t="s">
        <v>110</v>
      </c>
      <c r="W51" s="21" t="s">
        <v>110</v>
      </c>
      <c r="X51" s="21" t="s">
        <v>110</v>
      </c>
    </row>
    <row r="52" spans="1:23" ht="12">
      <c r="A52" s="12"/>
      <c r="B52" s="10"/>
      <c r="C52" s="10"/>
      <c r="D52" s="10"/>
      <c r="E52" s="10"/>
      <c r="F52" s="10"/>
      <c r="G52" s="10"/>
      <c r="H52" s="10"/>
      <c r="I52" s="10"/>
      <c r="J52" s="12"/>
      <c r="K52" s="57"/>
      <c r="L52" s="10"/>
      <c r="M52" s="10"/>
      <c r="N52" s="10"/>
      <c r="O52" s="10" t="s">
        <v>104</v>
      </c>
      <c r="P52" s="10"/>
      <c r="Q52" s="10"/>
      <c r="R52" s="10"/>
      <c r="S52" s="10"/>
      <c r="T52" s="10"/>
      <c r="U52" s="10"/>
      <c r="V52" s="10"/>
      <c r="W52" s="10"/>
    </row>
    <row r="53" spans="2:23" ht="12">
      <c r="B53" s="10"/>
      <c r="C53" s="10"/>
      <c r="D53" s="10"/>
      <c r="E53" s="10"/>
      <c r="F53" s="10"/>
      <c r="G53" s="10"/>
      <c r="H53" s="10"/>
      <c r="I53" s="10"/>
      <c r="J53" s="12"/>
      <c r="K53" s="57"/>
      <c r="L53" s="10"/>
      <c r="N53" s="10"/>
      <c r="O53" s="10" t="s">
        <v>105</v>
      </c>
      <c r="P53" s="10"/>
      <c r="Q53" s="10"/>
      <c r="R53" s="10"/>
      <c r="S53" s="10"/>
      <c r="T53" s="10"/>
      <c r="U53" s="10"/>
      <c r="V53" s="10"/>
      <c r="W53" s="10"/>
    </row>
    <row r="54" spans="1:23" ht="12">
      <c r="A54" s="15" t="s">
        <v>13</v>
      </c>
      <c r="B54" s="12"/>
      <c r="C54" s="12"/>
      <c r="D54" s="12"/>
      <c r="E54" s="12"/>
      <c r="F54" s="12"/>
      <c r="G54" s="12"/>
      <c r="H54" s="12"/>
      <c r="I54" s="12"/>
      <c r="J54" s="12"/>
      <c r="K54" s="57"/>
      <c r="L54" s="10"/>
      <c r="T54" s="1"/>
      <c r="U54" s="1"/>
      <c r="V54" s="1"/>
      <c r="W54" s="10"/>
    </row>
    <row r="55" spans="1:23" ht="12">
      <c r="A55" s="15" t="s">
        <v>16</v>
      </c>
      <c r="B55" s="15" t="s">
        <v>15</v>
      </c>
      <c r="C55" s="1"/>
      <c r="D55" s="1"/>
      <c r="E55" s="12"/>
      <c r="F55" s="12"/>
      <c r="G55" s="12"/>
      <c r="H55" s="12"/>
      <c r="I55" s="12"/>
      <c r="J55" s="12"/>
      <c r="K55" s="57"/>
      <c r="L55" s="10"/>
      <c r="T55" s="1"/>
      <c r="U55" s="1"/>
      <c r="V55" s="1"/>
      <c r="W55" s="12"/>
    </row>
    <row r="56" spans="1:46" ht="12">
      <c r="A56" s="65" t="s">
        <v>45</v>
      </c>
      <c r="B56" s="1" t="s">
        <v>91</v>
      </c>
      <c r="C56" s="17" t="s">
        <v>14</v>
      </c>
      <c r="D56" s="14"/>
      <c r="E56" s="21"/>
      <c r="F56" s="1"/>
      <c r="G56" s="64"/>
      <c r="H56" s="54"/>
      <c r="I56" s="54"/>
      <c r="J56" s="54"/>
      <c r="K56" s="54"/>
      <c r="L56" s="54"/>
      <c r="R56" s="10"/>
      <c r="S56" s="10"/>
      <c r="T56" s="54"/>
      <c r="U56" s="54"/>
      <c r="V56" s="54"/>
      <c r="W56" s="54"/>
      <c r="X56" s="54"/>
      <c r="Y56" s="54"/>
      <c r="Z56" s="54"/>
      <c r="AA56" s="54"/>
      <c r="AB56" s="54"/>
      <c r="AC56" s="54"/>
      <c r="AD56" s="54"/>
      <c r="AE56" s="54"/>
      <c r="AF56" s="54"/>
      <c r="AG56" s="54"/>
      <c r="AH56" s="54"/>
      <c r="AI56" s="54"/>
      <c r="AJ56" s="54"/>
      <c r="AK56" s="54"/>
      <c r="AL56" s="54"/>
      <c r="AM56" s="54"/>
      <c r="AN56" s="54"/>
      <c r="AO56" s="54"/>
      <c r="AP56" s="54"/>
      <c r="AQ56" s="54"/>
      <c r="AR56" s="54"/>
      <c r="AS56" s="54"/>
      <c r="AT56" s="54"/>
    </row>
    <row r="57" spans="1:22" ht="12">
      <c r="A57" s="65" t="s">
        <v>46</v>
      </c>
      <c r="B57" s="1"/>
      <c r="C57" s="17" t="s">
        <v>25</v>
      </c>
      <c r="D57" s="17"/>
      <c r="E57" s="11"/>
      <c r="F57" s="1"/>
      <c r="G57" s="65"/>
      <c r="H57" s="11"/>
      <c r="R57" s="10"/>
      <c r="S57" s="10"/>
      <c r="T57" s="1"/>
      <c r="U57" s="1"/>
      <c r="V57" s="1"/>
    </row>
    <row r="58" spans="1:22" ht="12">
      <c r="A58" s="65" t="s">
        <v>44</v>
      </c>
      <c r="B58" s="1"/>
      <c r="C58" s="63" t="s">
        <v>20</v>
      </c>
      <c r="D58" s="17"/>
      <c r="E58" s="21"/>
      <c r="F58" s="1"/>
      <c r="G58" s="66"/>
      <c r="H58" s="21"/>
      <c r="K58" s="1"/>
      <c r="R58" s="10"/>
      <c r="S58" s="10"/>
      <c r="T58" s="1"/>
      <c r="U58" s="1"/>
      <c r="V58" s="1"/>
    </row>
    <row r="59" spans="1:22" ht="12">
      <c r="A59" s="65" t="s">
        <v>67</v>
      </c>
      <c r="B59" s="1"/>
      <c r="C59" s="63" t="s">
        <v>19</v>
      </c>
      <c r="D59" s="17"/>
      <c r="E59" s="11"/>
      <c r="F59" s="1"/>
      <c r="G59" s="65"/>
      <c r="H59" s="11"/>
      <c r="R59" s="10"/>
      <c r="S59" s="10"/>
      <c r="T59" s="1"/>
      <c r="U59" s="1"/>
      <c r="V59" s="1"/>
    </row>
    <row r="60" spans="1:22" ht="12">
      <c r="A60" s="65" t="s">
        <v>68</v>
      </c>
      <c r="B60" s="1" t="s">
        <v>65</v>
      </c>
      <c r="C60" s="63" t="s">
        <v>1</v>
      </c>
      <c r="D60" s="17"/>
      <c r="E60" s="21"/>
      <c r="F60" s="1"/>
      <c r="G60" s="1"/>
      <c r="H60" s="1"/>
      <c r="R60" s="10"/>
      <c r="S60" s="10"/>
      <c r="T60" s="1"/>
      <c r="U60" s="1"/>
      <c r="V60" s="1"/>
    </row>
    <row r="61" spans="1:22" ht="12">
      <c r="A61" s="65"/>
      <c r="B61" s="1"/>
      <c r="C61" s="12" t="s">
        <v>3</v>
      </c>
      <c r="D61" s="66"/>
      <c r="E61" s="21"/>
      <c r="F61" s="1"/>
      <c r="G61" s="17"/>
      <c r="H61" s="21"/>
      <c r="T61" s="1"/>
      <c r="U61" s="1"/>
      <c r="V61" s="1"/>
    </row>
    <row r="62" spans="1:22" ht="12">
      <c r="A62" s="63" t="s">
        <v>127</v>
      </c>
      <c r="B62" s="1" t="s">
        <v>128</v>
      </c>
      <c r="C62" s="63" t="s">
        <v>6</v>
      </c>
      <c r="D62" s="17"/>
      <c r="E62" s="21"/>
      <c r="F62" s="1"/>
      <c r="G62" s="17"/>
      <c r="H62" s="12"/>
      <c r="O62" s="1"/>
      <c r="P62" s="1"/>
      <c r="Q62" s="1"/>
      <c r="R62" s="1"/>
      <c r="S62" s="1"/>
      <c r="T62" s="1"/>
      <c r="U62" s="1"/>
      <c r="V62" s="1"/>
    </row>
    <row r="63" spans="1:22" ht="12">
      <c r="A63" s="65" t="s">
        <v>47</v>
      </c>
      <c r="B63" s="1" t="s">
        <v>69</v>
      </c>
      <c r="C63" s="63" t="s">
        <v>95</v>
      </c>
      <c r="D63" s="17"/>
      <c r="E63" s="21"/>
      <c r="F63" s="1"/>
      <c r="G63" s="63"/>
      <c r="H63" s="10"/>
      <c r="O63" s="1"/>
      <c r="P63" s="1"/>
      <c r="Q63" s="1"/>
      <c r="R63" s="1"/>
      <c r="S63" s="1"/>
      <c r="T63" s="1"/>
      <c r="U63" s="1"/>
      <c r="V63" s="1"/>
    </row>
    <row r="64" spans="1:22" ht="12">
      <c r="A64" s="65" t="s">
        <v>48</v>
      </c>
      <c r="B64" s="1" t="s">
        <v>82</v>
      </c>
      <c r="C64" s="63" t="s">
        <v>0</v>
      </c>
      <c r="D64" s="17"/>
      <c r="E64" s="1"/>
      <c r="F64" s="1"/>
      <c r="G64" s="63"/>
      <c r="H64" s="10"/>
      <c r="O64" s="1"/>
      <c r="P64" s="1"/>
      <c r="Q64" s="1"/>
      <c r="R64" s="1"/>
      <c r="S64" s="1"/>
      <c r="T64" s="1"/>
      <c r="U64" s="1"/>
      <c r="V64" s="1"/>
    </row>
    <row r="65" spans="1:22" ht="12">
      <c r="A65" s="65"/>
      <c r="B65" s="1"/>
      <c r="C65" s="63" t="s">
        <v>23</v>
      </c>
      <c r="D65" s="17"/>
      <c r="E65" s="14"/>
      <c r="F65" s="1"/>
      <c r="G65" s="63"/>
      <c r="H65" s="10"/>
      <c r="O65" s="1"/>
      <c r="P65" s="1"/>
      <c r="Q65" s="1"/>
      <c r="R65" s="1"/>
      <c r="S65" s="1"/>
      <c r="T65" s="1"/>
      <c r="U65" s="1"/>
      <c r="V65" s="1"/>
    </row>
    <row r="66" spans="1:22" ht="12">
      <c r="A66" s="63" t="s">
        <v>18</v>
      </c>
      <c r="B66" s="1" t="s">
        <v>17</v>
      </c>
      <c r="C66" s="12" t="s">
        <v>185</v>
      </c>
      <c r="D66" s="17"/>
      <c r="E66" s="10"/>
      <c r="F66" s="1"/>
      <c r="G66" s="63"/>
      <c r="H66" s="10"/>
      <c r="O66" s="1"/>
      <c r="P66" s="1"/>
      <c r="Q66" s="1"/>
      <c r="R66" s="1"/>
      <c r="S66" s="1"/>
      <c r="T66" s="1"/>
      <c r="U66" s="1"/>
      <c r="V66" s="1"/>
    </row>
    <row r="67" spans="1:22" ht="12">
      <c r="A67" s="65" t="s">
        <v>133</v>
      </c>
      <c r="B67" s="1"/>
      <c r="C67" s="63" t="s">
        <v>19</v>
      </c>
      <c r="D67" s="17"/>
      <c r="E67" s="11"/>
      <c r="F67" s="1"/>
      <c r="G67" s="63"/>
      <c r="H67" s="10"/>
      <c r="O67" s="1"/>
      <c r="P67" s="1"/>
      <c r="Q67" s="1"/>
      <c r="R67" s="1"/>
      <c r="S67" s="1"/>
      <c r="T67" s="1"/>
      <c r="U67" s="1"/>
      <c r="V67" s="1"/>
    </row>
    <row r="68" spans="1:22" ht="12">
      <c r="A68" s="65" t="s">
        <v>134</v>
      </c>
      <c r="B68" s="1" t="s">
        <v>89</v>
      </c>
      <c r="C68" s="12" t="s">
        <v>26</v>
      </c>
      <c r="D68" s="17"/>
      <c r="E68" s="21"/>
      <c r="F68" s="1"/>
      <c r="G68" s="63"/>
      <c r="H68" s="10"/>
      <c r="O68" s="1"/>
      <c r="P68" s="1"/>
      <c r="Q68" s="1"/>
      <c r="R68" s="1"/>
      <c r="S68" s="1"/>
      <c r="T68" s="1"/>
      <c r="U68" s="1"/>
      <c r="V68" s="1"/>
    </row>
    <row r="69" spans="1:22" ht="12">
      <c r="A69" s="65" t="s">
        <v>49</v>
      </c>
      <c r="B69" s="1"/>
      <c r="C69" s="63" t="s">
        <v>19</v>
      </c>
      <c r="D69" s="17"/>
      <c r="E69" s="11"/>
      <c r="F69" s="1"/>
      <c r="G69" s="67"/>
      <c r="H69" s="1"/>
      <c r="O69" s="1"/>
      <c r="P69" s="1"/>
      <c r="Q69" s="1"/>
      <c r="R69" s="1"/>
      <c r="S69" s="1"/>
      <c r="T69" s="1"/>
      <c r="U69" s="1"/>
      <c r="V69" s="1"/>
    </row>
    <row r="70" spans="1:22" ht="12">
      <c r="A70" s="65"/>
      <c r="B70" s="1"/>
      <c r="C70" s="63" t="s">
        <v>22</v>
      </c>
      <c r="D70" s="63"/>
      <c r="E70" s="11"/>
      <c r="F70" s="1"/>
      <c r="G70" s="63"/>
      <c r="H70" s="11"/>
      <c r="O70" s="1"/>
      <c r="P70" s="1"/>
      <c r="Q70" s="1"/>
      <c r="R70" s="1"/>
      <c r="S70" s="1"/>
      <c r="T70" s="1"/>
      <c r="U70" s="1"/>
      <c r="V70" s="1"/>
    </row>
    <row r="71" spans="1:22" ht="12">
      <c r="A71" s="63" t="s">
        <v>162</v>
      </c>
      <c r="B71" s="1" t="s">
        <v>163</v>
      </c>
      <c r="C71" s="63" t="s">
        <v>7</v>
      </c>
      <c r="D71" s="17"/>
      <c r="E71" s="10"/>
      <c r="F71" s="1"/>
      <c r="G71" s="63"/>
      <c r="H71" s="11"/>
      <c r="O71" s="1"/>
      <c r="P71" s="1"/>
      <c r="Q71" s="1"/>
      <c r="R71" s="1"/>
      <c r="S71" s="1"/>
      <c r="T71" s="1"/>
      <c r="U71" s="1"/>
      <c r="V71" s="1"/>
    </row>
    <row r="72" spans="1:8" ht="12">
      <c r="A72" s="63">
        <v>65315</v>
      </c>
      <c r="B72" s="1" t="s">
        <v>88</v>
      </c>
      <c r="C72" s="72" t="s">
        <v>2</v>
      </c>
      <c r="D72" s="17"/>
      <c r="E72" s="21"/>
      <c r="F72" s="1"/>
      <c r="G72" s="63"/>
      <c r="H72" s="10"/>
    </row>
    <row r="73" spans="1:8" ht="12">
      <c r="A73" s="65" t="s">
        <v>50</v>
      </c>
      <c r="B73" s="1" t="s">
        <v>121</v>
      </c>
      <c r="C73" s="63" t="s">
        <v>186</v>
      </c>
      <c r="D73" s="17"/>
      <c r="E73" s="21"/>
      <c r="F73" s="1"/>
      <c r="G73" s="63"/>
      <c r="H73" s="10"/>
    </row>
    <row r="74" spans="1:8" ht="12">
      <c r="A74" s="65" t="s">
        <v>51</v>
      </c>
      <c r="B74" s="1" t="s">
        <v>124</v>
      </c>
      <c r="C74" s="12" t="s">
        <v>24</v>
      </c>
      <c r="D74" s="17"/>
      <c r="E74" s="21"/>
      <c r="F74" s="1"/>
      <c r="G74" s="17"/>
      <c r="H74" s="12"/>
    </row>
    <row r="75" spans="1:8" ht="12">
      <c r="A75" s="63" t="s">
        <v>154</v>
      </c>
      <c r="B75" s="1" t="s">
        <v>155</v>
      </c>
      <c r="C75" s="12" t="s">
        <v>185</v>
      </c>
      <c r="D75" s="17"/>
      <c r="E75" s="10"/>
      <c r="F75" s="1"/>
      <c r="G75" s="17"/>
      <c r="H75" s="12"/>
    </row>
    <row r="76" spans="1:8" ht="12">
      <c r="A76" s="65" t="s">
        <v>52</v>
      </c>
      <c r="B76" s="1" t="s">
        <v>132</v>
      </c>
      <c r="C76" s="63" t="s">
        <v>5</v>
      </c>
      <c r="D76" s="17"/>
      <c r="E76" s="11"/>
      <c r="F76" s="1"/>
      <c r="G76" s="67"/>
      <c r="H76" s="1"/>
    </row>
    <row r="77" spans="1:8" ht="12">
      <c r="A77" s="65"/>
      <c r="B77" s="1"/>
      <c r="C77" s="63" t="s">
        <v>120</v>
      </c>
      <c r="D77" s="63" t="s">
        <v>71</v>
      </c>
      <c r="E77" s="11" t="s">
        <v>77</v>
      </c>
      <c r="F77" s="63"/>
      <c r="G77" s="63"/>
      <c r="H77" s="11"/>
    </row>
    <row r="78" spans="1:8" ht="12">
      <c r="A78" s="65">
        <v>67513</v>
      </c>
      <c r="B78" s="1" t="s">
        <v>152</v>
      </c>
      <c r="C78" s="63" t="s">
        <v>187</v>
      </c>
      <c r="D78" s="17"/>
      <c r="E78" s="21"/>
      <c r="F78" s="1"/>
      <c r="G78" s="63"/>
      <c r="H78" s="10"/>
    </row>
    <row r="79" spans="1:7" ht="12">
      <c r="A79" s="65">
        <v>67513</v>
      </c>
      <c r="B79" s="1" t="s">
        <v>150</v>
      </c>
      <c r="C79" s="63" t="s">
        <v>187</v>
      </c>
      <c r="D79" s="17"/>
      <c r="E79" s="21"/>
      <c r="F79" s="1"/>
      <c r="G79" s="68"/>
    </row>
    <row r="80" spans="1:8" ht="12">
      <c r="A80" s="63" t="s">
        <v>136</v>
      </c>
      <c r="B80" s="1" t="s">
        <v>135</v>
      </c>
      <c r="C80" s="63" t="s">
        <v>4</v>
      </c>
      <c r="D80" s="63"/>
      <c r="E80" s="11"/>
      <c r="F80" s="1"/>
      <c r="G80" s="63"/>
      <c r="H80" s="10"/>
    </row>
    <row r="81" spans="2:8" ht="12">
      <c r="B81" s="1"/>
      <c r="C81" s="1"/>
      <c r="D81" s="1"/>
      <c r="E81" s="1"/>
      <c r="F81" s="12"/>
      <c r="G81" s="10"/>
      <c r="H81" s="10"/>
    </row>
    <row r="82" spans="2:8" ht="12">
      <c r="B82" s="1"/>
      <c r="C82" s="1"/>
      <c r="D82" s="1"/>
      <c r="F82" s="12"/>
      <c r="G82" s="1"/>
      <c r="H82" s="1"/>
    </row>
    <row r="83" spans="1:8" ht="12">
      <c r="A83" s="15" t="s">
        <v>12</v>
      </c>
      <c r="B83" s="24"/>
      <c r="C83" s="30"/>
      <c r="D83" s="12"/>
      <c r="E83" s="12"/>
      <c r="F83" s="17"/>
      <c r="G83" s="1"/>
      <c r="H83" s="1"/>
    </row>
    <row r="84" spans="1:8" ht="12">
      <c r="A84" s="77" t="s">
        <v>183</v>
      </c>
      <c r="B84" s="1" t="s">
        <v>132</v>
      </c>
      <c r="C84" s="63" t="s">
        <v>96</v>
      </c>
      <c r="D84" s="64"/>
      <c r="E84" s="51"/>
      <c r="F84" s="1"/>
      <c r="G84" s="10"/>
      <c r="H84" s="11"/>
    </row>
    <row r="85" spans="1:8" ht="12">
      <c r="A85" s="77" t="s">
        <v>184</v>
      </c>
      <c r="B85" s="1" t="s">
        <v>132</v>
      </c>
      <c r="C85" s="63" t="s">
        <v>96</v>
      </c>
      <c r="D85" s="64"/>
      <c r="E85" s="51"/>
      <c r="F85" s="1"/>
      <c r="G85" s="10"/>
      <c r="H85" s="11"/>
    </row>
    <row r="86" spans="1:8" ht="12">
      <c r="A86" s="65" t="s">
        <v>45</v>
      </c>
      <c r="B86" s="1" t="s">
        <v>91</v>
      </c>
      <c r="C86" s="63" t="s">
        <v>21</v>
      </c>
      <c r="D86" s="64"/>
      <c r="E86" s="51"/>
      <c r="F86" s="1"/>
      <c r="G86" s="10"/>
      <c r="H86" s="11"/>
    </row>
    <row r="87" spans="1:8" ht="12">
      <c r="A87" s="65" t="s">
        <v>46</v>
      </c>
      <c r="B87" s="1"/>
      <c r="C87" s="63" t="s">
        <v>25</v>
      </c>
      <c r="D87" s="63"/>
      <c r="E87" s="11"/>
      <c r="F87" s="1"/>
      <c r="G87" s="57"/>
      <c r="H87" s="10"/>
    </row>
    <row r="88" spans="1:8" ht="12">
      <c r="A88" s="65" t="s">
        <v>44</v>
      </c>
      <c r="B88" s="1"/>
      <c r="C88" s="63" t="s">
        <v>20</v>
      </c>
      <c r="D88" s="17"/>
      <c r="E88" s="21"/>
      <c r="F88" s="1"/>
      <c r="G88" s="10"/>
      <c r="H88" s="10"/>
    </row>
    <row r="89" spans="1:8" ht="12">
      <c r="A89" s="65" t="s">
        <v>67</v>
      </c>
      <c r="B89" s="1"/>
      <c r="C89" s="63" t="s">
        <v>11</v>
      </c>
      <c r="D89" s="63"/>
      <c r="E89" s="11"/>
      <c r="F89" s="1"/>
      <c r="G89" s="10"/>
      <c r="H89" s="10"/>
    </row>
    <row r="90" spans="1:8" ht="12">
      <c r="A90" s="65" t="s">
        <v>133</v>
      </c>
      <c r="B90" s="1"/>
      <c r="C90" s="63" t="s">
        <v>26</v>
      </c>
      <c r="D90" s="63"/>
      <c r="E90" s="11"/>
      <c r="F90" s="1"/>
      <c r="G90" s="10"/>
      <c r="H90" s="10"/>
    </row>
    <row r="91" spans="1:8" ht="12">
      <c r="A91" s="63" t="s">
        <v>133</v>
      </c>
      <c r="B91" s="1"/>
      <c r="C91" s="63" t="s">
        <v>10</v>
      </c>
      <c r="D91" s="63"/>
      <c r="E91" s="10"/>
      <c r="F91" s="1"/>
      <c r="G91" s="10"/>
      <c r="H91" s="10"/>
    </row>
    <row r="92" spans="1:7" ht="12">
      <c r="A92" s="65" t="s">
        <v>49</v>
      </c>
      <c r="B92" s="1"/>
      <c r="C92" s="63" t="s">
        <v>9</v>
      </c>
      <c r="D92" s="63"/>
      <c r="E92" s="11"/>
      <c r="F92" s="1"/>
      <c r="G92" s="12"/>
    </row>
    <row r="93" spans="1:7" ht="12">
      <c r="A93" s="63" t="s">
        <v>162</v>
      </c>
      <c r="B93" s="1" t="s">
        <v>163</v>
      </c>
      <c r="C93" s="63" t="s">
        <v>7</v>
      </c>
      <c r="D93" s="63"/>
      <c r="E93" s="11"/>
      <c r="F93" s="1"/>
      <c r="G93" s="12"/>
    </row>
    <row r="94" spans="1:7" ht="12">
      <c r="A94" s="63">
        <v>65315</v>
      </c>
      <c r="B94" s="1" t="s">
        <v>88</v>
      </c>
      <c r="C94" s="63" t="s">
        <v>11</v>
      </c>
      <c r="D94" s="63"/>
      <c r="E94" s="11"/>
      <c r="F94" s="1"/>
      <c r="G94" s="10"/>
    </row>
    <row r="95" spans="1:6" ht="12">
      <c r="A95" s="65" t="s">
        <v>50</v>
      </c>
      <c r="B95" s="1" t="s">
        <v>121</v>
      </c>
      <c r="C95" s="63" t="s">
        <v>8</v>
      </c>
      <c r="D95" s="63"/>
      <c r="E95" s="11"/>
      <c r="F95" s="1"/>
    </row>
    <row r="96" spans="1:7" ht="12">
      <c r="A96" s="65">
        <v>67513</v>
      </c>
      <c r="B96" s="1" t="s">
        <v>152</v>
      </c>
      <c r="C96" s="63" t="s">
        <v>187</v>
      </c>
      <c r="D96" s="17"/>
      <c r="E96" s="21"/>
      <c r="F96" s="1"/>
      <c r="G96" s="10"/>
    </row>
    <row r="97" spans="1:6" ht="12">
      <c r="A97" s="65">
        <v>67513</v>
      </c>
      <c r="B97" s="1" t="s">
        <v>150</v>
      </c>
      <c r="C97" s="63" t="s">
        <v>187</v>
      </c>
      <c r="D97" s="17"/>
      <c r="E97" s="21"/>
      <c r="F97" s="1"/>
    </row>
    <row r="98" spans="1:7" ht="12">
      <c r="A98" s="63" t="s">
        <v>136</v>
      </c>
      <c r="B98" s="1" t="s">
        <v>135</v>
      </c>
      <c r="C98" s="63" t="s">
        <v>4</v>
      </c>
      <c r="D98" s="63"/>
      <c r="E98" s="11"/>
      <c r="F98" s="1"/>
      <c r="G98" s="10"/>
    </row>
    <row r="99" spans="1:7" ht="12">
      <c r="A99" s="10"/>
      <c r="B99" s="1"/>
      <c r="C99" s="69"/>
      <c r="D99" s="63"/>
      <c r="E99" s="11"/>
      <c r="F99" s="10"/>
      <c r="G99" s="10"/>
    </row>
    <row r="100" spans="2:7" ht="12">
      <c r="B100" s="1"/>
      <c r="C100" s="1"/>
      <c r="D100" s="1"/>
      <c r="E100" s="1"/>
      <c r="G100" s="10"/>
    </row>
    <row r="101" spans="3:7" ht="12">
      <c r="C101" s="1"/>
      <c r="D101" s="1"/>
      <c r="E101" s="1"/>
      <c r="F101" s="67"/>
      <c r="G101" s="1"/>
    </row>
    <row r="102" spans="3:7" ht="12">
      <c r="C102" s="1"/>
      <c r="D102" s="1"/>
      <c r="E102" s="1"/>
      <c r="F102" s="10"/>
      <c r="G102" s="10"/>
    </row>
    <row r="103" spans="3:5" ht="12">
      <c r="C103" s="10"/>
      <c r="D103" s="10"/>
      <c r="E103" s="10"/>
    </row>
    <row r="104" spans="3:5" ht="12">
      <c r="C104" s="10"/>
      <c r="D104" s="10"/>
      <c r="E104" s="10"/>
    </row>
    <row r="110" ht="12">
      <c r="B110" s="1"/>
    </row>
    <row r="118" ht="12">
      <c r="B118" s="1"/>
    </row>
    <row r="120" ht="12">
      <c r="B120" s="10"/>
    </row>
  </sheetData>
  <printOptions/>
  <pageMargins left="0.75" right="0.75" top="1" bottom="1" header="0.5" footer="0.5"/>
  <pageSetup fitToHeight="1" fitToWidth="1" orientation="landscape" scale="67"/>
</worksheet>
</file>

<file path=xl/worksheets/sheet2.xml><?xml version="1.0" encoding="utf-8"?>
<worksheet xmlns="http://schemas.openxmlformats.org/spreadsheetml/2006/main" xmlns:r="http://schemas.openxmlformats.org/officeDocument/2006/relationships">
  <dimension ref="A1:A27"/>
  <sheetViews>
    <sheetView workbookViewId="0" topLeftCell="A1">
      <selection activeCell="A1" sqref="A1:A27"/>
    </sheetView>
  </sheetViews>
  <sheetFormatPr defaultColWidth="11.421875" defaultRowHeight="12.75"/>
  <cols>
    <col min="1" max="1" width="241.28125" style="0" bestFit="1" customWidth="1"/>
  </cols>
  <sheetData>
    <row r="1" ht="12">
      <c r="A1" s="15" t="s">
        <v>113</v>
      </c>
    </row>
    <row r="2" ht="12">
      <c r="A2" s="12" t="s">
        <v>11</v>
      </c>
    </row>
    <row r="3" ht="12">
      <c r="A3" s="63" t="s">
        <v>21</v>
      </c>
    </row>
    <row r="4" ht="12">
      <c r="A4" s="12" t="s">
        <v>9</v>
      </c>
    </row>
    <row r="5" ht="12">
      <c r="A5" s="63" t="s">
        <v>6</v>
      </c>
    </row>
    <row r="6" ht="12">
      <c r="A6" s="63" t="s">
        <v>22</v>
      </c>
    </row>
    <row r="7" ht="12">
      <c r="A7" s="63" t="s">
        <v>7</v>
      </c>
    </row>
    <row r="8" ht="12">
      <c r="A8" s="63" t="s">
        <v>187</v>
      </c>
    </row>
    <row r="9" ht="12">
      <c r="A9" s="12" t="s">
        <v>3</v>
      </c>
    </row>
    <row r="10" ht="12">
      <c r="A10" s="63" t="s">
        <v>5</v>
      </c>
    </row>
    <row r="11" ht="12">
      <c r="A11" s="17" t="s">
        <v>14</v>
      </c>
    </row>
    <row r="12" ht="12">
      <c r="A12" s="63" t="s">
        <v>23</v>
      </c>
    </row>
    <row r="13" ht="12">
      <c r="A13" s="12" t="s">
        <v>10</v>
      </c>
    </row>
    <row r="14" ht="12">
      <c r="A14" s="12" t="s">
        <v>185</v>
      </c>
    </row>
    <row r="15" ht="12">
      <c r="A15" s="12" t="s">
        <v>8</v>
      </c>
    </row>
    <row r="16" ht="12">
      <c r="A16" s="63" t="s">
        <v>186</v>
      </c>
    </row>
    <row r="17" ht="12">
      <c r="A17" s="63" t="s">
        <v>0</v>
      </c>
    </row>
    <row r="18" ht="12">
      <c r="A18" s="63" t="s">
        <v>95</v>
      </c>
    </row>
    <row r="19" ht="12">
      <c r="A19" s="63" t="s">
        <v>20</v>
      </c>
    </row>
    <row r="20" ht="12">
      <c r="A20" s="63" t="s">
        <v>19</v>
      </c>
    </row>
    <row r="21" ht="12">
      <c r="A21" s="63" t="s">
        <v>1</v>
      </c>
    </row>
    <row r="22" ht="12">
      <c r="A22" s="12" t="s">
        <v>24</v>
      </c>
    </row>
    <row r="23" ht="12">
      <c r="A23" s="72" t="s">
        <v>2</v>
      </c>
    </row>
    <row r="24" ht="12">
      <c r="A24" s="12" t="s">
        <v>25</v>
      </c>
    </row>
    <row r="25" ht="12">
      <c r="A25" s="63" t="s">
        <v>4</v>
      </c>
    </row>
    <row r="26" ht="12">
      <c r="A26" s="63" t="s">
        <v>96</v>
      </c>
    </row>
    <row r="27" ht="12">
      <c r="A27" s="12" t="s">
        <v>26</v>
      </c>
    </row>
  </sheetData>
  <printOptions/>
  <pageMargins left="0.75" right="0.75" top="1" bottom="1" header="0.5" footer="0.5"/>
  <pageSetup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Brad Jolliff</cp:lastModifiedBy>
  <cp:lastPrinted>2001-11-21T22:55:53Z</cp:lastPrinted>
  <dcterms:created xsi:type="dcterms:W3CDTF">2001-11-21T19:23:28Z</dcterms:created>
  <dcterms:modified xsi:type="dcterms:W3CDTF">2011-01-25T19:32:45Z</dcterms:modified>
  <cp:category/>
  <cp:version/>
  <cp:contentType/>
  <cp:contentStatus/>
</cp:coreProperties>
</file>