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1B02E1F8-B46E-8847-B3EE-2ED8B4114C4A}" xr6:coauthVersionLast="47" xr6:coauthVersionMax="47" xr10:uidLastSave="{00000000-0000-0000-0000-000000000000}"/>
  <bookViews>
    <workbookView xWindow="0" yWindow="500" windowWidth="31380" windowHeight="20920" xr2:uid="{00000000-000D-0000-FFFF-FFFF00000000}"/>
  </bookViews>
  <sheets>
    <sheet name="Supplement 5a" sheetId="1" r:id="rId1"/>
    <sheet name="Supplement 5b" sheetId="5" r:id="rId2"/>
    <sheet name="Supplement 5c" sheetId="2" r:id="rId3"/>
    <sheet name="Chart Durango major and mino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0" i="5" l="1"/>
  <c r="S51" i="5"/>
  <c r="AC48" i="5"/>
  <c r="R50" i="5"/>
  <c r="R51" i="5"/>
  <c r="AB48" i="5"/>
  <c r="AB9" i="5"/>
  <c r="AC9" i="5"/>
  <c r="AB10" i="5"/>
  <c r="AC10" i="5"/>
  <c r="AB11" i="5"/>
  <c r="AC11" i="5"/>
  <c r="AB12" i="5"/>
  <c r="AC12" i="5"/>
  <c r="AB13" i="5"/>
  <c r="AC13" i="5"/>
  <c r="AB14" i="5"/>
  <c r="AC14" i="5"/>
  <c r="AB15" i="5"/>
  <c r="AC15" i="5"/>
  <c r="AB16" i="5"/>
  <c r="AC16" i="5"/>
  <c r="AB17" i="5"/>
  <c r="AC17" i="5"/>
  <c r="AB18" i="5"/>
  <c r="AC18" i="5"/>
  <c r="AB19" i="5"/>
  <c r="AC19" i="5"/>
  <c r="AB20" i="5"/>
  <c r="AC20" i="5"/>
  <c r="AB21" i="5"/>
  <c r="AC21" i="5"/>
  <c r="AB22" i="5"/>
  <c r="AC22" i="5"/>
  <c r="AB23" i="5"/>
  <c r="AC23" i="5"/>
  <c r="AB24" i="5"/>
  <c r="AC24" i="5"/>
  <c r="AB25" i="5"/>
  <c r="AC25" i="5"/>
  <c r="AB26" i="5"/>
  <c r="AC26" i="5"/>
  <c r="AB27" i="5"/>
  <c r="AC27" i="5"/>
  <c r="AB28" i="5"/>
  <c r="AC28" i="5"/>
  <c r="AB29" i="5"/>
  <c r="AC29" i="5"/>
  <c r="AB30" i="5"/>
  <c r="AC30" i="5"/>
  <c r="AB31" i="5"/>
  <c r="AC31" i="5"/>
  <c r="AB32" i="5"/>
  <c r="AC32" i="5"/>
  <c r="AB33" i="5"/>
  <c r="AC33" i="5"/>
  <c r="AB34" i="5"/>
  <c r="AC34" i="5"/>
  <c r="AB35" i="5"/>
  <c r="AC35" i="5"/>
  <c r="AB36" i="5"/>
  <c r="AC36" i="5"/>
  <c r="AB37" i="5"/>
  <c r="AC37" i="5"/>
  <c r="AB38" i="5"/>
  <c r="AC38" i="5"/>
  <c r="AB39" i="5"/>
  <c r="AC39" i="5"/>
  <c r="AB40" i="5"/>
  <c r="AC40" i="5"/>
  <c r="AB41" i="5"/>
  <c r="AC41" i="5"/>
  <c r="AB42" i="5"/>
  <c r="AC42" i="5"/>
  <c r="AB43" i="5"/>
  <c r="AC43" i="5"/>
  <c r="AB44" i="5"/>
  <c r="AC44" i="5"/>
  <c r="AB45" i="5"/>
  <c r="AC45" i="5"/>
  <c r="AB46" i="5"/>
  <c r="AC46" i="5"/>
  <c r="AB47" i="5"/>
  <c r="AC47" i="5"/>
  <c r="AC8" i="5"/>
  <c r="AB8" i="5"/>
  <c r="AB51" i="5" l="1"/>
  <c r="AB50" i="5"/>
  <c r="AC50" i="5"/>
  <c r="AC51" i="5"/>
  <c r="J50" i="5"/>
  <c r="H50" i="5"/>
  <c r="I50" i="5"/>
  <c r="M50" i="5"/>
  <c r="Q50" i="5"/>
  <c r="V50" i="5"/>
  <c r="H51" i="5"/>
  <c r="I51" i="5"/>
  <c r="J51" i="5"/>
  <c r="M51" i="5"/>
  <c r="Q51" i="5"/>
  <c r="V51" i="5"/>
  <c r="E50" i="5"/>
  <c r="E51" i="5"/>
  <c r="D51" i="5"/>
  <c r="D50" i="5"/>
</calcChain>
</file>

<file path=xl/sharedStrings.xml><?xml version="1.0" encoding="utf-8"?>
<sst xmlns="http://schemas.openxmlformats.org/spreadsheetml/2006/main" count="942" uniqueCount="67">
  <si>
    <t>EPMA data from Durango apatite standard from this study compared to the database presented by Marks et al. (2012)</t>
  </si>
  <si>
    <t>Durango apatite standard EPMA analyses (n=47)</t>
  </si>
  <si>
    <t>F</t>
  </si>
  <si>
    <r>
      <t>Na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</si>
  <si>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MgO</t>
  </si>
  <si>
    <r>
      <t>Al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</si>
  <si>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SiO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</si>
  <si>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</si>
  <si>
    <t>Cl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</si>
  <si>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</si>
  <si>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CaO</t>
  </si>
  <si>
    <r>
      <t>TiO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</si>
  <si>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MnO</t>
  </si>
  <si>
    <t>FeO</t>
  </si>
  <si>
    <t>La2O3</t>
  </si>
  <si>
    <t>Ce2O3</t>
  </si>
  <si>
    <t>Sm2O3</t>
  </si>
  <si>
    <t>Eu2O3</t>
  </si>
  <si>
    <t>Gd2O3</t>
  </si>
  <si>
    <t>Lu2O3</t>
  </si>
  <si>
    <t>La (ppm)</t>
  </si>
  <si>
    <t>Ce (ppm)</t>
  </si>
  <si>
    <t>bdl</t>
  </si>
  <si>
    <t>Tailby et al. (2018)</t>
  </si>
  <si>
    <t>Average</t>
  </si>
  <si>
    <t>-</t>
  </si>
  <si>
    <r>
      <t>Standard Dev (</t>
    </r>
    <r>
      <rPr>
        <sz val="11"/>
        <color theme="1"/>
        <rFont val="Calibri"/>
        <family val="2"/>
      </rPr>
      <t>σ)</t>
    </r>
  </si>
  <si>
    <t>Mark et al. (2012)</t>
  </si>
  <si>
    <t>n/a</t>
  </si>
  <si>
    <t>n/a*</t>
  </si>
  <si>
    <r>
      <t>3310</t>
    </r>
    <r>
      <rPr>
        <vertAlign val="superscript"/>
        <sz val="11"/>
        <color theme="1"/>
        <rFont val="Calibri"/>
        <family val="2"/>
      </rPr>
      <t>ǂ</t>
    </r>
  </si>
  <si>
    <r>
      <t>4430</t>
    </r>
    <r>
      <rPr>
        <vertAlign val="superscript"/>
        <sz val="11"/>
        <color theme="1"/>
        <rFont val="Calibri"/>
        <family val="2"/>
        <scheme val="minor"/>
      </rPr>
      <t>ǂ</t>
    </r>
  </si>
  <si>
    <t>&lt;0.41</t>
  </si>
  <si>
    <t>&lt;0.54</t>
  </si>
  <si>
    <t>bdl = below detection limit</t>
  </si>
  <si>
    <t>n/a = not available</t>
  </si>
  <si>
    <t>n/a* = not available from EPMA data, but present from LA-ICP-MS data presented in Mark et al. (2012)</t>
  </si>
  <si>
    <r>
      <rPr>
        <vertAlign val="superscript"/>
        <sz val="11"/>
        <color theme="1"/>
        <rFont val="Calibri"/>
        <family val="2"/>
      </rPr>
      <t>ǂ</t>
    </r>
    <r>
      <rPr>
        <sz val="11"/>
        <color theme="1"/>
        <rFont val="Calibri"/>
        <family val="2"/>
      </rPr>
      <t xml:space="preserve"> = data obtained from LA-ICP-MS in Marks et al. (2012)</t>
    </r>
  </si>
  <si>
    <t>References</t>
  </si>
  <si>
    <r>
      <t xml:space="preserve">Marks, M.A.W., Wenzel, T., Whitehouse, M.J., Loose, M., Zack, T., Barth, M., Worgard, L., Krasz, V., Eby, N., Stosnach, H. and Markl, G. 2012. The volatile inventory (F, Cl, Br, S, C) of magmatic apatite: An integrated analytical approach. </t>
    </r>
    <r>
      <rPr>
        <i/>
        <sz val="11"/>
        <color theme="1"/>
        <rFont val="Calibri"/>
        <family val="2"/>
        <scheme val="minor"/>
      </rPr>
      <t>Chem Geol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291</t>
    </r>
    <r>
      <rPr>
        <sz val="11"/>
        <color theme="1"/>
        <rFont val="Calibri"/>
        <family val="2"/>
        <scheme val="minor"/>
      </rPr>
      <t>, 241-255.</t>
    </r>
  </si>
  <si>
    <t>Durango apatite</t>
  </si>
  <si>
    <t>Willberforce apatite</t>
  </si>
  <si>
    <t>SrO</t>
  </si>
  <si>
    <r>
      <t>SO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</si>
  <si>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 xml:space="preserve">  </t>
  </si>
  <si>
    <t>Henderson, C. 2011. Protocols and pitfalls of electron microprobe analysis of apatite. Masters thesis, University of Michegan. 68 pages</t>
  </si>
  <si>
    <t>Henderson (2011)</t>
  </si>
  <si>
    <t>EPMA data from Durango and Wilberforce apatite standard from this study compared to Henderson (2011) and Marks et al. (2012)</t>
  </si>
  <si>
    <t>EPMA data from Wilberforce apatite standard from this study compared to the database presented by Henderson et al. (2011)</t>
  </si>
  <si>
    <t>0.01*</t>
  </si>
  <si>
    <t>0.00*</t>
  </si>
  <si>
    <t>0.04*</t>
  </si>
  <si>
    <t xml:space="preserve">* = likely at concentration </t>
  </si>
  <si>
    <t>Wilberforce apatite standard EPMA analyses (n=40)</t>
  </si>
  <si>
    <r>
      <t>La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</si>
  <si>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Ce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</si>
  <si>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Sm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</si>
  <si>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Eu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</si>
  <si>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Gd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</si>
  <si>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Lu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</si>
  <si>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OH=F,Cl</t>
  </si>
  <si>
    <r>
      <t>Total</t>
    </r>
    <r>
      <rPr>
        <b/>
        <vertAlign val="superscript"/>
        <sz val="11"/>
        <color theme="1"/>
        <rFont val="Calibri"/>
        <family val="2"/>
      </rPr>
      <t>ω</t>
    </r>
  </si>
  <si>
    <t xml:space="preserve">Table OM5a: </t>
  </si>
  <si>
    <t>Table OM5b:</t>
  </si>
  <si>
    <t xml:space="preserve">Table OM5c: </t>
  </si>
  <si>
    <t xml:space="preserve">American Mineralogist: May 2023 Online Materials AM-23-58388 </t>
  </si>
  <si>
    <t>Tailby et al.: A new apatite redox sensor based on REE partitioning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</si>
</sst>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/>
    <xf numFmtId="0" fontId="0" fillId="0" borderId="3" xfId="0" applyBorder="1"/>
    <xf numFmtId="2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/>
    <xf numFmtId="0" fontId="8" fillId="0" borderId="0" xfId="0" applyFont="1"/>
    <xf numFmtId="0" fontId="3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1" fontId="11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82366310356489"/>
          <c:y val="3.9306753322501352E-2"/>
          <c:w val="0.60300473613982675"/>
          <c:h val="0.720752524981996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9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spPr>
              <a:ln>
                <a:prstDash val="dash"/>
              </a:ln>
            </c:spPr>
            <c:trendlineType val="linear"/>
            <c:forward val="500"/>
            <c:backward val="3000"/>
            <c:dispRSqr val="0"/>
            <c:dispEq val="1"/>
            <c:trendlineLbl>
              <c:layout>
                <c:manualLayout>
                  <c:x val="-0.12254490535051839"/>
                  <c:y val="0.52055659709202973"/>
                </c:manualLayout>
              </c:layout>
              <c:numFmt formatCode="General" sourceLinked="0"/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('Supplement 5c'!$E$9:$F$9,'Supplement 5c'!$E$19:$F$19)</c:f>
                <c:numCache>
                  <c:formatCode>General</c:formatCode>
                  <c:ptCount val="4"/>
                  <c:pt idx="0">
                    <c:v>587</c:v>
                  </c:pt>
                  <c:pt idx="1">
                    <c:v>620</c:v>
                  </c:pt>
                  <c:pt idx="2">
                    <c:v>157.10780664942749</c:v>
                  </c:pt>
                  <c:pt idx="3">
                    <c:v>303.05057703408943</c:v>
                  </c:pt>
                </c:numCache>
              </c:numRef>
            </c:plus>
            <c:minus>
              <c:numRef>
                <c:f>('Supplement 5c'!$E$9:$F$9,'Supplement 5c'!$E$19:$F$19)</c:f>
                <c:numCache>
                  <c:formatCode>General</c:formatCode>
                  <c:ptCount val="4"/>
                  <c:pt idx="0">
                    <c:v>587</c:v>
                  </c:pt>
                  <c:pt idx="1">
                    <c:v>620</c:v>
                  </c:pt>
                  <c:pt idx="2">
                    <c:v>157.10780664942749</c:v>
                  </c:pt>
                  <c:pt idx="3">
                    <c:v>303.05057703408943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'Supplement 5c'!$E$13:$F$13</c:f>
                <c:numCache>
                  <c:formatCode>General</c:formatCode>
                  <c:ptCount val="2"/>
                  <c:pt idx="0">
                    <c:v>761</c:v>
                  </c:pt>
                  <c:pt idx="1">
                    <c:v>664</c:v>
                  </c:pt>
                </c:numCache>
              </c:numRef>
            </c:plus>
            <c:minus>
              <c:numRef>
                <c:f>'Supplement 5c'!$E$13:$F$13</c:f>
                <c:numCache>
                  <c:formatCode>General</c:formatCode>
                  <c:ptCount val="2"/>
                  <c:pt idx="0">
                    <c:v>761</c:v>
                  </c:pt>
                  <c:pt idx="1">
                    <c:v>664</c:v>
                  </c:pt>
                </c:numCache>
              </c:numRef>
            </c:minus>
          </c:errBars>
          <c:xVal>
            <c:numRef>
              <c:f>('Supplement 5c'!$E$8:$F$8,'Supplement 5c'!$E$18:$F$18)</c:f>
              <c:numCache>
                <c:formatCode>0</c:formatCode>
                <c:ptCount val="4"/>
                <c:pt idx="0">
                  <c:v>3520</c:v>
                </c:pt>
                <c:pt idx="1">
                  <c:v>4582</c:v>
                </c:pt>
                <c:pt idx="2">
                  <c:v>1603.0384000000001</c:v>
                </c:pt>
                <c:pt idx="3">
                  <c:v>3724.5716250000009</c:v>
                </c:pt>
              </c:numCache>
            </c:numRef>
          </c:xVal>
          <c:yVal>
            <c:numRef>
              <c:f>('Supplement 5c'!$E$12:$F$12,'Supplement 5c'!$E$22:$F$22)</c:f>
              <c:numCache>
                <c:formatCode>General</c:formatCode>
                <c:ptCount val="4"/>
                <c:pt idx="0">
                  <c:v>3310</c:v>
                </c:pt>
                <c:pt idx="1">
                  <c:v>4430</c:v>
                </c:pt>
                <c:pt idx="2" formatCode="0">
                  <c:v>1534.8240000000001</c:v>
                </c:pt>
                <c:pt idx="3" formatCode="0">
                  <c:v>3329.703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EB-415A-9210-CF12E6EB1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93824"/>
        <c:axId val="56895744"/>
      </c:scatterChart>
      <c:valAx>
        <c:axId val="56893824"/>
        <c:scaling>
          <c:orientation val="minMax"/>
          <c:max val="55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Trace</a:t>
                </a:r>
                <a:r>
                  <a:rPr lang="en-US" sz="1200" baseline="0"/>
                  <a:t> element data from this study (ppm)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32503428691525316"/>
              <c:y val="0.8630121234845646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56895744"/>
        <c:crosses val="autoZero"/>
        <c:crossBetween val="midCat"/>
      </c:valAx>
      <c:valAx>
        <c:axId val="56895744"/>
        <c:scaling>
          <c:orientation val="minMax"/>
          <c:max val="55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REE data</a:t>
                </a:r>
                <a:r>
                  <a:rPr lang="en-US" sz="1200" baseline="0"/>
                  <a:t> from Marks et al. (2012; ppm) </a:t>
                </a:r>
              </a:p>
              <a:p>
                <a:pPr>
                  <a:defRPr sz="1200"/>
                </a:pPr>
                <a:r>
                  <a:rPr lang="en-US" sz="1200" baseline="0"/>
                  <a:t>and Henderson (2011; ppm)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7.9643983049604822E-2"/>
              <c:y val="0.228995117545790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6893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25519648868381"/>
          <c:y val="2.8455685694594942E-2"/>
          <c:w val="0.52875244440598768"/>
          <c:h val="0.668360926634030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('Supplement 5a'!$D$58,'Supplement 5a'!$E$58,'Supplement 5a'!$H$58,'Supplement 5a'!$I$58,'Supplement 5a'!$J$58,'Supplement 5a'!$L$58,'Supplement 5a'!$O$58,'Supplement 5a'!$Q$58)</c:f>
                <c:numCache>
                  <c:formatCode>General</c:formatCode>
                  <c:ptCount val="8"/>
                  <c:pt idx="0">
                    <c:v>0.19898662053559391</c:v>
                  </c:pt>
                  <c:pt idx="1">
                    <c:v>2.2567519585357729E-2</c:v>
                  </c:pt>
                  <c:pt idx="2">
                    <c:v>8.5487552527364549E-3</c:v>
                  </c:pt>
                  <c:pt idx="3">
                    <c:v>0.67032573180979216</c:v>
                  </c:pt>
                  <c:pt idx="4">
                    <c:v>2.2590630268944183E-2</c:v>
                  </c:pt>
                  <c:pt idx="5">
                    <c:v>0.67711603994064273</c:v>
                  </c:pt>
                  <c:pt idx="6">
                    <c:v>2.2458838350120282E-2</c:v>
                  </c:pt>
                  <c:pt idx="7">
                    <c:v>3.625655683374835E-2</c:v>
                  </c:pt>
                </c:numCache>
              </c:numRef>
            </c:plus>
            <c:minus>
              <c:numRef>
                <c:f>('Supplement 5a'!$D$58,'Supplement 5a'!$E$58,'Supplement 5a'!$H$58,'Supplement 5a'!$I$58,'Supplement 5a'!$J$58,'Supplement 5a'!$L$58,'Supplement 5a'!$O$58,'Supplement 5a'!$Q$58)</c:f>
                <c:numCache>
                  <c:formatCode>General</c:formatCode>
                  <c:ptCount val="8"/>
                  <c:pt idx="0">
                    <c:v>0.19898662053559391</c:v>
                  </c:pt>
                  <c:pt idx="1">
                    <c:v>2.2567519585357729E-2</c:v>
                  </c:pt>
                  <c:pt idx="2">
                    <c:v>8.5487552527364549E-3</c:v>
                  </c:pt>
                  <c:pt idx="3">
                    <c:v>0.67032573180979216</c:v>
                  </c:pt>
                  <c:pt idx="4">
                    <c:v>2.2590630268944183E-2</c:v>
                  </c:pt>
                  <c:pt idx="5">
                    <c:v>0.67711603994064273</c:v>
                  </c:pt>
                  <c:pt idx="6">
                    <c:v>2.2458838350120282E-2</c:v>
                  </c:pt>
                  <c:pt idx="7">
                    <c:v>3.625655683374835E-2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('Supplement 5a'!$D$62,'Supplement 5a'!$E$62,'Supplement 5a'!$H$62,'Supplement 5a'!$I$62,'Supplement 5a'!$J$62,'Supplement 5a'!$L$62,'Supplement 5a'!$O$62,'Supplement 5a'!$Q$62)</c:f>
                <c:numCache>
                  <c:formatCode>General</c:formatCode>
                  <c:ptCount val="8"/>
                  <c:pt idx="0">
                    <c:v>7.0000000000000007E-2</c:v>
                  </c:pt>
                  <c:pt idx="1">
                    <c:v>0.04</c:v>
                  </c:pt>
                  <c:pt idx="2">
                    <c:v>0.06</c:v>
                  </c:pt>
                  <c:pt idx="3">
                    <c:v>0</c:v>
                  </c:pt>
                  <c:pt idx="4">
                    <c:v>0.04</c:v>
                  </c:pt>
                  <c:pt idx="5">
                    <c:v>0</c:v>
                  </c:pt>
                  <c:pt idx="6">
                    <c:v>0.03</c:v>
                  </c:pt>
                  <c:pt idx="7">
                    <c:v>7.0000000000000007E-2</c:v>
                  </c:pt>
                </c:numCache>
              </c:numRef>
            </c:plus>
            <c:minus>
              <c:numRef>
                <c:f>('Supplement 5a'!$D$62,'Supplement 5a'!$E$62,'Supplement 5a'!$H$62,'Supplement 5a'!$I$62,'Supplement 5a'!$J$62,'Supplement 5a'!$L$62,'Supplement 5a'!$O$62,'Supplement 5a'!$Q$62)</c:f>
                <c:numCache>
                  <c:formatCode>General</c:formatCode>
                  <c:ptCount val="8"/>
                  <c:pt idx="0">
                    <c:v>7.0000000000000007E-2</c:v>
                  </c:pt>
                  <c:pt idx="1">
                    <c:v>0.04</c:v>
                  </c:pt>
                  <c:pt idx="2">
                    <c:v>0.06</c:v>
                  </c:pt>
                  <c:pt idx="3">
                    <c:v>0</c:v>
                  </c:pt>
                  <c:pt idx="4">
                    <c:v>0.04</c:v>
                  </c:pt>
                  <c:pt idx="5">
                    <c:v>0</c:v>
                  </c:pt>
                  <c:pt idx="6">
                    <c:v>0.03</c:v>
                  </c:pt>
                  <c:pt idx="7">
                    <c:v>7.0000000000000007E-2</c:v>
                  </c:pt>
                </c:numCache>
              </c:numRef>
            </c:minus>
          </c:errBars>
          <c:xVal>
            <c:numRef>
              <c:f>('Supplement 5a'!$D$57,'Supplement 5a'!$E$57,'Supplement 5a'!$H$57,'Supplement 5a'!$I$57,'Supplement 5a'!$J$57,'Supplement 5a'!$L$57,'Supplement 5a'!$O$57,'Supplement 5a'!$Q$57)</c:f>
              <c:numCache>
                <c:formatCode>0.00</c:formatCode>
                <c:ptCount val="8"/>
                <c:pt idx="0">
                  <c:v>3.6079899999999996</c:v>
                </c:pt>
                <c:pt idx="1">
                  <c:v>0.23815926584760214</c:v>
                </c:pt>
                <c:pt idx="2">
                  <c:v>0.20498992138255992</c:v>
                </c:pt>
                <c:pt idx="3">
                  <c:v>40.381017038993278</c:v>
                </c:pt>
                <c:pt idx="4">
                  <c:v>0.46160744680851074</c:v>
                </c:pt>
                <c:pt idx="5">
                  <c:v>54.751673147876346</c:v>
                </c:pt>
                <c:pt idx="6">
                  <c:v>5.9006516601032968E-2</c:v>
                </c:pt>
                <c:pt idx="7">
                  <c:v>0.53668661052767463</c:v>
                </c:pt>
              </c:numCache>
            </c:numRef>
          </c:xVal>
          <c:yVal>
            <c:numRef>
              <c:f>('Supplement 5a'!$D$61,'Supplement 5a'!$E$61,'Supplement 5a'!$H$61,'Supplement 5a'!$I$61,'Supplement 5a'!$J$61,'Supplement 5a'!$L$61,'Supplement 5a'!$O$61,'Supplement 5a'!$Q$61)</c:f>
              <c:numCache>
                <c:formatCode>General</c:formatCode>
                <c:ptCount val="8"/>
                <c:pt idx="0">
                  <c:v>3.35</c:v>
                </c:pt>
                <c:pt idx="1">
                  <c:v>0.25</c:v>
                </c:pt>
                <c:pt idx="2" formatCode="0.00">
                  <c:v>0.26</c:v>
                </c:pt>
                <c:pt idx="3" formatCode="0.00">
                  <c:v>41.28</c:v>
                </c:pt>
                <c:pt idx="4" formatCode="0.00">
                  <c:v>0.46</c:v>
                </c:pt>
                <c:pt idx="5" formatCode="0.00">
                  <c:v>54.19</c:v>
                </c:pt>
                <c:pt idx="6" formatCode="0.00">
                  <c:v>0.06</c:v>
                </c:pt>
                <c:pt idx="7" formatCode="0.00">
                  <c:v>0.52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77-41D4-AF9B-404CB9836BB3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('Supplement 5b'!$D$51,'Supplement 5b'!$E$51,'Supplement 5b'!$H$51,'Supplement 5b'!$I$51,'Supplement 5b'!$J$51,'Supplement 5b'!$M$51,'Supplement 5b'!$Q$51,'Supplement 5b'!$R$51,'Supplement 5b'!$S$51,'Supplement 5b'!$V$51)</c:f>
                <c:numCache>
                  <c:formatCode>General</c:formatCode>
                  <c:ptCount val="10"/>
                  <c:pt idx="0">
                    <c:v>0.17705496756222783</c:v>
                  </c:pt>
                  <c:pt idx="1">
                    <c:v>5.7537173338542781E-2</c:v>
                  </c:pt>
                  <c:pt idx="2">
                    <c:v>1.6044809049530553E-2</c:v>
                  </c:pt>
                  <c:pt idx="3">
                    <c:v>0.76969945837359888</c:v>
                  </c:pt>
                  <c:pt idx="4">
                    <c:v>4.8687238478583014E-2</c:v>
                  </c:pt>
                  <c:pt idx="5">
                    <c:v>0.38366643832557934</c:v>
                  </c:pt>
                  <c:pt idx="6">
                    <c:v>3.3964536557853156E-2</c:v>
                  </c:pt>
                  <c:pt idx="7">
                    <c:v>1.8425177868535751E-2</c:v>
                  </c:pt>
                  <c:pt idx="8">
                    <c:v>3.5495575744533249E-2</c:v>
                  </c:pt>
                  <c:pt idx="9">
                    <c:v>1.1035411321301127E-2</c:v>
                  </c:pt>
                </c:numCache>
              </c:numRef>
            </c:plus>
            <c:minus>
              <c:numRef>
                <c:f>('Supplement 5b'!$D$51,'Supplement 5b'!$E$51,'Supplement 5b'!$H$51,'Supplement 5b'!$I$51,'Supplement 5b'!$J$51,'Supplement 5b'!$M$51,'Supplement 5b'!$Q$51,'Supplement 5b'!$R$51,'Supplement 5b'!$S$51,'Supplement 5b'!$V$51)</c:f>
                <c:numCache>
                  <c:formatCode>General</c:formatCode>
                  <c:ptCount val="10"/>
                  <c:pt idx="0">
                    <c:v>0.17705496756222783</c:v>
                  </c:pt>
                  <c:pt idx="1">
                    <c:v>5.7537173338542781E-2</c:v>
                  </c:pt>
                  <c:pt idx="2">
                    <c:v>1.6044809049530553E-2</c:v>
                  </c:pt>
                  <c:pt idx="3">
                    <c:v>0.76969945837359888</c:v>
                  </c:pt>
                  <c:pt idx="4">
                    <c:v>4.8687238478583014E-2</c:v>
                  </c:pt>
                  <c:pt idx="5">
                    <c:v>0.38366643832557934</c:v>
                  </c:pt>
                  <c:pt idx="6">
                    <c:v>3.3964536557853156E-2</c:v>
                  </c:pt>
                  <c:pt idx="7">
                    <c:v>1.8425177868535751E-2</c:v>
                  </c:pt>
                  <c:pt idx="8">
                    <c:v>3.5495575744533249E-2</c:v>
                  </c:pt>
                  <c:pt idx="9">
                    <c:v>1.1035411321301127E-2</c:v>
                  </c:pt>
                </c:numCache>
              </c:numRef>
            </c:minus>
          </c:errBars>
          <c:xVal>
            <c:numRef>
              <c:f>('Supplement 5b'!$D$50,'Supplement 5b'!$E$50,'Supplement 5b'!$H$50,'Supplement 5b'!$I$50,'Supplement 5b'!$J$50,'Supplement 5b'!$M$50,'Supplement 5b'!$Q$50,'Supplement 5b'!$R$50,'Supplement 5b'!$S$50,'Supplement 5b'!$V$50)</c:f>
              <c:numCache>
                <c:formatCode>0.00</c:formatCode>
                <c:ptCount val="10"/>
                <c:pt idx="0">
                  <c:v>4.1354999999999995</c:v>
                </c:pt>
                <c:pt idx="1">
                  <c:v>0.32999999999999996</c:v>
                </c:pt>
                <c:pt idx="2">
                  <c:v>0.19200000000000006</c:v>
                </c:pt>
                <c:pt idx="3">
                  <c:v>40.141771675486062</c:v>
                </c:pt>
                <c:pt idx="4">
                  <c:v>0.31276250991786614</c:v>
                </c:pt>
                <c:pt idx="5">
                  <c:v>53.96524999999999</c:v>
                </c:pt>
                <c:pt idx="6">
                  <c:v>0.4345</c:v>
                </c:pt>
                <c:pt idx="7">
                  <c:v>0.18800000000000003</c:v>
                </c:pt>
                <c:pt idx="8">
                  <c:v>0.43625000000000008</c:v>
                </c:pt>
                <c:pt idx="9">
                  <c:v>6.0303030303030337E-2</c:v>
                </c:pt>
              </c:numCache>
            </c:numRef>
          </c:xVal>
          <c:yVal>
            <c:numRef>
              <c:f>('Supplement 5b'!$D$54,'Supplement 5b'!$E$54,'Supplement 5b'!$H$54,'Supplement 5b'!$I$54,'Supplement 5b'!$J$54,'Supplement 5b'!$M$54,'Supplement 5b'!$Q$54,'Supplement 5b'!$R$54,'Supplement 5b'!$S$54,'Supplement 5b'!$V$54)</c:f>
              <c:numCache>
                <c:formatCode>General</c:formatCode>
                <c:ptCount val="10"/>
                <c:pt idx="0">
                  <c:v>3.74</c:v>
                </c:pt>
                <c:pt idx="1">
                  <c:v>0.28000000000000003</c:v>
                </c:pt>
                <c:pt idx="2">
                  <c:v>0.12</c:v>
                </c:pt>
                <c:pt idx="3">
                  <c:v>41.1</c:v>
                </c:pt>
                <c:pt idx="4">
                  <c:v>0.38</c:v>
                </c:pt>
                <c:pt idx="5" formatCode="0.00">
                  <c:v>54.69</c:v>
                </c:pt>
                <c:pt idx="6" formatCode="0.00">
                  <c:v>0.53</c:v>
                </c:pt>
                <c:pt idx="7" formatCode="0.00">
                  <c:v>0.18</c:v>
                </c:pt>
                <c:pt idx="8" formatCode="0.00">
                  <c:v>0.39</c:v>
                </c:pt>
                <c:pt idx="9" formatCode="0.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D6-426A-88E9-41FFF58E8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32704"/>
        <c:axId val="57034624"/>
      </c:scatterChart>
      <c:valAx>
        <c:axId val="57032704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Apatite</a:t>
                </a:r>
                <a:r>
                  <a:rPr lang="en-US" sz="1200" baseline="0"/>
                  <a:t> major and minor element concentration</a:t>
                </a:r>
              </a:p>
              <a:p>
                <a:pPr>
                  <a:defRPr sz="1200"/>
                </a:pPr>
                <a:r>
                  <a:rPr lang="en-US" sz="1200" baseline="0"/>
                  <a:t>from this study (wt% oxide)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32496518704392724"/>
              <c:y val="0.7756077842765873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57034624"/>
        <c:crossesAt val="1.0000000000000005E-2"/>
        <c:crossBetween val="midCat"/>
      </c:valAx>
      <c:valAx>
        <c:axId val="57034624"/>
        <c:scaling>
          <c:logBase val="1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Marks</a:t>
                </a:r>
                <a:r>
                  <a:rPr lang="en-US" sz="1200" baseline="0"/>
                  <a:t> et al. (2012)  apatite major and minor</a:t>
                </a:r>
              </a:p>
              <a:p>
                <a:pPr>
                  <a:defRPr sz="1200"/>
                </a:pPr>
                <a:r>
                  <a:rPr lang="en-US" sz="1200" baseline="0"/>
                  <a:t> element concentration (wt% oxide)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4905530075094391E-2"/>
              <c:y val="0.166997703974799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7032704"/>
        <c:crossesAt val="1.0000000000000005E-2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3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457199</xdr:colOff>
      <xdr:row>5</xdr:row>
      <xdr:rowOff>28575</xdr:rowOff>
    </xdr:from>
    <xdr:to>
      <xdr:col>15</xdr:col>
      <xdr:colOff>85724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9138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0.16129</cdr:x>
      <cdr:y>0.88809</cdr:y>
    </cdr:from>
    <cdr:to>
      <cdr:x>0.82393</cdr:x>
      <cdr:y>0.96989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AD42F780-4F99-4A65-B1FF-A7E8630BEFF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399245" y="5587318"/>
          <a:ext cx="5748453" cy="51463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0"/>
  <sheetViews>
    <sheetView tabSelected="1" zoomScaleNormal="100" workbookViewId="0">
      <selection sqref="A1:A2"/>
    </sheetView>
  </sheetViews>
  <sheetFormatPr baseColWidth="10" defaultColWidth="8.83203125" defaultRowHeight="15" x14ac:dyDescent="0.2"/>
  <cols>
    <col min="2" max="2" width="11.5" customWidth="1"/>
    <col min="3" max="3" width="5.5" customWidth="1"/>
    <col min="4" max="7" width="9.1640625" style="2"/>
    <col min="8" max="21" width="9.1640625" style="3"/>
    <col min="22" max="22" width="11.1640625" style="3" bestFit="1" customWidth="1"/>
    <col min="23" max="24" width="9.1640625" style="3"/>
    <col min="26" max="26" width="11.5" bestFit="1" customWidth="1"/>
    <col min="27" max="27" width="11.6640625" bestFit="1" customWidth="1"/>
    <col min="32" max="32" width="19.33203125" bestFit="1" customWidth="1"/>
  </cols>
  <sheetData>
    <row r="1" spans="1:32" x14ac:dyDescent="0.2">
      <c r="A1" t="s">
        <v>65</v>
      </c>
    </row>
    <row r="2" spans="1:32" x14ac:dyDescent="0.2">
      <c r="A2" t="s">
        <v>66</v>
      </c>
    </row>
    <row r="3" spans="1:32" ht="16" x14ac:dyDescent="0.2">
      <c r="A3" s="1" t="s">
        <v>62</v>
      </c>
    </row>
    <row r="4" spans="1:32" x14ac:dyDescent="0.2">
      <c r="B4" t="s">
        <v>0</v>
      </c>
    </row>
    <row r="6" spans="1:32" x14ac:dyDescent="0.2">
      <c r="A6" s="4"/>
      <c r="B6" s="4"/>
      <c r="C6" s="5" t="s">
        <v>1</v>
      </c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4"/>
      <c r="Z6" s="4"/>
      <c r="AA6" s="4"/>
    </row>
    <row r="7" spans="1:32" ht="19" thickBot="1" x14ac:dyDescent="0.3">
      <c r="A7" s="8"/>
      <c r="B7" s="8"/>
      <c r="C7" s="8"/>
      <c r="D7" s="9" t="s">
        <v>2</v>
      </c>
      <c r="E7" s="9" t="s">
        <v>3</v>
      </c>
      <c r="F7" s="9" t="s">
        <v>4</v>
      </c>
      <c r="G7" s="9" t="s">
        <v>5</v>
      </c>
      <c r="H7" s="10" t="s">
        <v>6</v>
      </c>
      <c r="I7" s="10" t="s">
        <v>7</v>
      </c>
      <c r="J7" s="10" t="s">
        <v>8</v>
      </c>
      <c r="K7" s="10" t="s">
        <v>9</v>
      </c>
      <c r="L7" s="10" t="s">
        <v>10</v>
      </c>
      <c r="M7" s="10" t="s">
        <v>11</v>
      </c>
      <c r="N7" s="10" t="s">
        <v>12</v>
      </c>
      <c r="O7" s="10" t="s">
        <v>13</v>
      </c>
      <c r="P7" s="10" t="s">
        <v>54</v>
      </c>
      <c r="Q7" s="10" t="s">
        <v>55</v>
      </c>
      <c r="R7" s="10" t="s">
        <v>56</v>
      </c>
      <c r="S7" s="10" t="s">
        <v>57</v>
      </c>
      <c r="T7" s="10" t="s">
        <v>58</v>
      </c>
      <c r="U7" s="10" t="s">
        <v>59</v>
      </c>
      <c r="V7" s="10" t="s">
        <v>60</v>
      </c>
      <c r="W7" s="10"/>
      <c r="X7" s="10" t="s">
        <v>61</v>
      </c>
      <c r="Y7" s="8"/>
      <c r="Z7" s="9" t="s">
        <v>20</v>
      </c>
      <c r="AA7" s="9" t="s">
        <v>21</v>
      </c>
      <c r="AB7" s="11"/>
      <c r="AC7" s="11"/>
      <c r="AD7" s="11"/>
      <c r="AE7" s="11"/>
    </row>
    <row r="8" spans="1:32" ht="16" thickTop="1" x14ac:dyDescent="0.2">
      <c r="D8" s="3">
        <v>3.27223</v>
      </c>
      <c r="E8" s="3">
        <v>0.25830999999999998</v>
      </c>
      <c r="F8" s="3">
        <v>2.8070000000000001E-2</v>
      </c>
      <c r="G8" s="2" t="s">
        <v>22</v>
      </c>
      <c r="H8" s="3">
        <v>0.20241999999999999</v>
      </c>
      <c r="I8" s="3">
        <v>40.377940000000002</v>
      </c>
      <c r="J8" s="3">
        <v>0.40067000000000003</v>
      </c>
      <c r="K8" s="3" t="s">
        <v>22</v>
      </c>
      <c r="L8" s="3">
        <v>55.227780000000003</v>
      </c>
      <c r="M8" s="3" t="s">
        <v>22</v>
      </c>
      <c r="N8" s="3" t="s">
        <v>22</v>
      </c>
      <c r="O8" s="3">
        <v>2.0119999999999999E-2</v>
      </c>
      <c r="P8" s="3">
        <v>0.40368999999999999</v>
      </c>
      <c r="Q8" s="3">
        <v>0.51305999999999996</v>
      </c>
      <c r="R8" s="12" t="s">
        <v>22</v>
      </c>
      <c r="S8" s="12" t="s">
        <v>22</v>
      </c>
      <c r="T8" s="12" t="s">
        <v>22</v>
      </c>
      <c r="U8" s="12" t="s">
        <v>22</v>
      </c>
      <c r="V8" s="3">
        <v>1.4682002345779823</v>
      </c>
      <c r="W8" s="12"/>
      <c r="X8" s="3">
        <v>99.42599976542202</v>
      </c>
      <c r="Z8" s="13">
        <v>3442.1838919999996</v>
      </c>
      <c r="AA8" s="13">
        <v>4380.3523619999996</v>
      </c>
      <c r="AB8" s="12"/>
      <c r="AC8" s="13"/>
      <c r="AD8" s="13"/>
      <c r="AE8" s="3"/>
      <c r="AF8" s="3"/>
    </row>
    <row r="9" spans="1:32" x14ac:dyDescent="0.2">
      <c r="D9" s="3">
        <v>3.3169300000000002</v>
      </c>
      <c r="E9" s="3">
        <v>0.21013999999999999</v>
      </c>
      <c r="F9" s="3">
        <v>4.2750000000000003E-2</v>
      </c>
      <c r="G9" s="2" t="s">
        <v>22</v>
      </c>
      <c r="H9" s="3">
        <v>0.21052000000000001</v>
      </c>
      <c r="I9" s="3">
        <v>40.421999999999997</v>
      </c>
      <c r="J9" s="3">
        <v>0.42052</v>
      </c>
      <c r="K9" s="3" t="s">
        <v>22</v>
      </c>
      <c r="L9" s="3">
        <v>55.120910000000002</v>
      </c>
      <c r="M9" s="3" t="s">
        <v>22</v>
      </c>
      <c r="N9" s="3" t="s">
        <v>22</v>
      </c>
      <c r="O9" s="3">
        <v>8.473E-2</v>
      </c>
      <c r="P9" s="3">
        <v>0.3916</v>
      </c>
      <c r="Q9" s="3">
        <v>0.54974000000000001</v>
      </c>
      <c r="R9" s="12" t="s">
        <v>22</v>
      </c>
      <c r="S9" s="12" t="s">
        <v>22</v>
      </c>
      <c r="T9" s="12" t="s">
        <v>22</v>
      </c>
      <c r="U9" s="12" t="s">
        <v>22</v>
      </c>
      <c r="V9" s="3">
        <v>1.4915008358696458</v>
      </c>
      <c r="W9" s="12"/>
      <c r="X9" s="3">
        <v>99.410199164130361</v>
      </c>
      <c r="Z9" s="13">
        <v>3339.0948799999996</v>
      </c>
      <c r="AA9" s="13">
        <v>4693.5151980000001</v>
      </c>
      <c r="AB9" s="12"/>
      <c r="AC9" s="12"/>
      <c r="AD9" s="12"/>
      <c r="AE9" s="3"/>
      <c r="AF9" s="3"/>
    </row>
    <row r="10" spans="1:32" x14ac:dyDescent="0.2">
      <c r="D10" s="3">
        <v>3.5852400000000002</v>
      </c>
      <c r="E10" s="3">
        <v>0.23794999999999999</v>
      </c>
      <c r="F10" s="3">
        <v>3.0769999999999999E-2</v>
      </c>
      <c r="G10" s="2" t="s">
        <v>22</v>
      </c>
      <c r="H10" s="3">
        <v>0.19420000000000001</v>
      </c>
      <c r="I10" s="3">
        <v>39.955460000000002</v>
      </c>
      <c r="J10" s="3">
        <v>0.48082999999999998</v>
      </c>
      <c r="K10" s="3" t="s">
        <v>22</v>
      </c>
      <c r="L10" s="3">
        <v>54.574750000000002</v>
      </c>
      <c r="M10" s="3" t="s">
        <v>22</v>
      </c>
      <c r="N10" s="3" t="s">
        <v>22</v>
      </c>
      <c r="O10" s="3">
        <v>5.2350000000000001E-2</v>
      </c>
      <c r="P10" s="3">
        <v>0.41465000000000002</v>
      </c>
      <c r="Q10" s="3">
        <v>0.58003000000000005</v>
      </c>
      <c r="R10" s="12" t="s">
        <v>22</v>
      </c>
      <c r="S10" s="12" t="s">
        <v>22</v>
      </c>
      <c r="T10" s="12" t="s">
        <v>22</v>
      </c>
      <c r="U10" s="12" t="s">
        <v>22</v>
      </c>
      <c r="V10" s="3">
        <v>1.6180836225966893</v>
      </c>
      <c r="W10" s="12"/>
      <c r="X10" s="3">
        <v>98.628016377403313</v>
      </c>
      <c r="Z10" s="13">
        <v>3535.63762</v>
      </c>
      <c r="AA10" s="13">
        <v>4952.122131000001</v>
      </c>
      <c r="AB10" s="12"/>
      <c r="AC10" s="12"/>
      <c r="AD10" s="12"/>
      <c r="AE10" s="3"/>
      <c r="AF10" s="3"/>
    </row>
    <row r="11" spans="1:32" x14ac:dyDescent="0.2">
      <c r="D11" s="3">
        <v>3.50345</v>
      </c>
      <c r="E11" s="3">
        <v>0.22572999999999999</v>
      </c>
      <c r="F11" s="3">
        <v>2.6720000000000001E-2</v>
      </c>
      <c r="G11" s="2" t="s">
        <v>22</v>
      </c>
      <c r="H11" s="3">
        <v>0.21031</v>
      </c>
      <c r="I11" s="3">
        <v>40.555999999999997</v>
      </c>
      <c r="J11" s="3">
        <v>0.44993</v>
      </c>
      <c r="K11" s="3" t="s">
        <v>22</v>
      </c>
      <c r="L11" s="3">
        <v>56.872959999999999</v>
      </c>
      <c r="M11" s="3" t="s">
        <v>22</v>
      </c>
      <c r="N11" s="3" t="s">
        <v>22</v>
      </c>
      <c r="O11" s="3">
        <v>7.3279999999999998E-2</v>
      </c>
      <c r="P11" s="3">
        <v>0.4148</v>
      </c>
      <c r="Q11" s="3">
        <v>0.53739000000000003</v>
      </c>
      <c r="R11" s="12" t="s">
        <v>22</v>
      </c>
      <c r="S11" s="12" t="s">
        <v>22</v>
      </c>
      <c r="T11" s="12" t="s">
        <v>22</v>
      </c>
      <c r="U11" s="12" t="s">
        <v>22</v>
      </c>
      <c r="V11" s="3">
        <v>1.5766725261673222</v>
      </c>
      <c r="W11" s="12"/>
      <c r="X11" s="3">
        <v>101.40992747383267</v>
      </c>
      <c r="Z11" s="13">
        <v>3536.9166400000004</v>
      </c>
      <c r="AA11" s="13">
        <v>4588.074603</v>
      </c>
      <c r="AB11" s="12"/>
      <c r="AC11" s="12"/>
      <c r="AD11" s="12"/>
      <c r="AE11" s="3"/>
      <c r="AF11" s="3"/>
    </row>
    <row r="12" spans="1:32" x14ac:dyDescent="0.2">
      <c r="D12" s="3">
        <v>3.6203500000000002</v>
      </c>
      <c r="E12" s="3">
        <v>0.25181999999999999</v>
      </c>
      <c r="F12" s="3">
        <v>2.163E-2</v>
      </c>
      <c r="G12" s="2" t="s">
        <v>22</v>
      </c>
      <c r="H12" s="3">
        <v>0.19808999999999999</v>
      </c>
      <c r="I12" s="3">
        <v>39.739409999999999</v>
      </c>
      <c r="J12" s="3">
        <v>0.43580000000000002</v>
      </c>
      <c r="K12" s="3" t="s">
        <v>22</v>
      </c>
      <c r="L12" s="3">
        <v>54.743079999999999</v>
      </c>
      <c r="M12" s="3" t="s">
        <v>22</v>
      </c>
      <c r="N12" s="3" t="s">
        <v>22</v>
      </c>
      <c r="O12" s="3">
        <v>7.0370000000000002E-2</v>
      </c>
      <c r="P12" s="3">
        <v>0.37753999999999999</v>
      </c>
      <c r="Q12" s="3">
        <v>0.50231000000000003</v>
      </c>
      <c r="R12" s="12" t="s">
        <v>22</v>
      </c>
      <c r="S12" s="12" t="s">
        <v>22</v>
      </c>
      <c r="T12" s="12" t="s">
        <v>22</v>
      </c>
      <c r="U12" s="12" t="s">
        <v>22</v>
      </c>
      <c r="V12" s="3">
        <v>1.6227048622967857</v>
      </c>
      <c r="W12" s="12"/>
      <c r="X12" s="3">
        <v>98.595695137703217</v>
      </c>
      <c r="Z12" s="13">
        <v>3219.2080719999999</v>
      </c>
      <c r="AA12" s="13">
        <v>4288.5720870000005</v>
      </c>
      <c r="AB12" s="12"/>
      <c r="AC12" s="12"/>
      <c r="AD12" s="12"/>
      <c r="AE12" s="3"/>
      <c r="AF12" s="3"/>
    </row>
    <row r="13" spans="1:32" x14ac:dyDescent="0.2">
      <c r="D13" s="3">
        <v>3.5681500000000002</v>
      </c>
      <c r="E13" s="3">
        <v>0.22836999999999999</v>
      </c>
      <c r="F13" s="3">
        <v>3.39E-2</v>
      </c>
      <c r="G13" s="2" t="s">
        <v>22</v>
      </c>
      <c r="H13" s="3">
        <v>0.2039</v>
      </c>
      <c r="I13" s="3">
        <v>40.196820000000002</v>
      </c>
      <c r="J13" s="3">
        <v>0.48431000000000002</v>
      </c>
      <c r="K13" s="3" t="s">
        <v>22</v>
      </c>
      <c r="L13" s="3">
        <v>55.328830000000004</v>
      </c>
      <c r="M13" s="3" t="s">
        <v>22</v>
      </c>
      <c r="N13" s="3" t="s">
        <v>22</v>
      </c>
      <c r="O13" s="3">
        <v>5.8560000000000001E-2</v>
      </c>
      <c r="P13" s="3">
        <v>0.45204</v>
      </c>
      <c r="Q13" s="3">
        <v>0.49506</v>
      </c>
      <c r="R13" s="12" t="s">
        <v>22</v>
      </c>
      <c r="S13" s="12" t="s">
        <v>22</v>
      </c>
      <c r="T13" s="12" t="s">
        <v>22</v>
      </c>
      <c r="U13" s="12" t="s">
        <v>22</v>
      </c>
      <c r="V13" s="3">
        <v>1.6116731645757554</v>
      </c>
      <c r="W13" s="12"/>
      <c r="X13" s="3">
        <v>99.628626835424257</v>
      </c>
      <c r="Z13" s="13">
        <v>3854.4546719999998</v>
      </c>
      <c r="AA13" s="13">
        <v>4226.6737620000004</v>
      </c>
      <c r="AB13" s="12"/>
      <c r="AC13" s="12"/>
      <c r="AD13" s="12"/>
      <c r="AE13" s="3"/>
      <c r="AF13" s="3"/>
    </row>
    <row r="14" spans="1:32" x14ac:dyDescent="0.2">
      <c r="D14" s="3">
        <v>3.53762</v>
      </c>
      <c r="E14" s="3">
        <v>0.20584</v>
      </c>
      <c r="F14" s="3">
        <v>3.7409999999999999E-2</v>
      </c>
      <c r="G14" s="2" t="s">
        <v>22</v>
      </c>
      <c r="H14" s="3">
        <v>0.20683000000000001</v>
      </c>
      <c r="I14" s="3">
        <v>39.89293</v>
      </c>
      <c r="J14" s="3">
        <v>0.42004999999999998</v>
      </c>
      <c r="K14" s="3" t="s">
        <v>22</v>
      </c>
      <c r="L14" s="3">
        <v>54.749079999999999</v>
      </c>
      <c r="M14" s="3" t="s">
        <v>22</v>
      </c>
      <c r="N14" s="3" t="s">
        <v>22</v>
      </c>
      <c r="O14" s="3">
        <v>7.9680000000000001E-2</v>
      </c>
      <c r="P14" s="3">
        <v>0.49110999999999999</v>
      </c>
      <c r="Q14" s="3">
        <v>0.57035000000000002</v>
      </c>
      <c r="R14" s="12" t="s">
        <v>22</v>
      </c>
      <c r="S14" s="12" t="s">
        <v>22</v>
      </c>
      <c r="T14" s="12" t="s">
        <v>22</v>
      </c>
      <c r="U14" s="12" t="s">
        <v>22</v>
      </c>
      <c r="V14" s="3">
        <v>1.5843168762526909</v>
      </c>
      <c r="W14" s="12"/>
      <c r="X14" s="3">
        <v>98.773683123747318</v>
      </c>
      <c r="Z14" s="13">
        <v>4187.5967479999999</v>
      </c>
      <c r="AA14" s="13">
        <v>4869.4771950000004</v>
      </c>
      <c r="AB14" s="12"/>
      <c r="AC14" s="12"/>
      <c r="AD14" s="12"/>
      <c r="AE14" s="3"/>
      <c r="AF14" s="3"/>
    </row>
    <row r="15" spans="1:32" x14ac:dyDescent="0.2">
      <c r="D15" s="3">
        <v>3.8014700000000001</v>
      </c>
      <c r="E15" s="3">
        <v>0.22036</v>
      </c>
      <c r="F15" s="3">
        <v>3.4790000000000001E-2</v>
      </c>
      <c r="G15" s="2" t="s">
        <v>22</v>
      </c>
      <c r="H15" s="3">
        <v>0.21387</v>
      </c>
      <c r="I15" s="3">
        <v>40.339309999999998</v>
      </c>
      <c r="J15" s="3">
        <v>0.46016000000000001</v>
      </c>
      <c r="K15" s="3" t="s">
        <v>22</v>
      </c>
      <c r="L15" s="3">
        <v>55.889029999999998</v>
      </c>
      <c r="M15" s="3" t="s">
        <v>22</v>
      </c>
      <c r="N15" s="3" t="s">
        <v>22</v>
      </c>
      <c r="O15" s="3">
        <v>7.399E-2</v>
      </c>
      <c r="P15" s="3">
        <v>0.40218999999999999</v>
      </c>
      <c r="Q15" s="3">
        <v>0.59372999999999998</v>
      </c>
      <c r="R15" s="12" t="s">
        <v>22</v>
      </c>
      <c r="S15" s="12" t="s">
        <v>22</v>
      </c>
      <c r="T15" s="12" t="s">
        <v>22</v>
      </c>
      <c r="U15" s="12" t="s">
        <v>22</v>
      </c>
      <c r="V15" s="3">
        <v>1.7044632350976172</v>
      </c>
      <c r="W15" s="12"/>
      <c r="X15" s="3">
        <v>100.43203676490238</v>
      </c>
      <c r="Z15" s="13">
        <v>3429.3936920000001</v>
      </c>
      <c r="AA15" s="13">
        <v>5069.0886209999999</v>
      </c>
      <c r="AB15" s="12"/>
      <c r="AC15" s="12"/>
      <c r="AD15" s="12"/>
      <c r="AE15" s="3"/>
      <c r="AF15" s="3"/>
    </row>
    <row r="16" spans="1:32" x14ac:dyDescent="0.2">
      <c r="D16" s="3">
        <v>3.7896000000000001</v>
      </c>
      <c r="E16" s="3">
        <v>0.25134000000000001</v>
      </c>
      <c r="F16" s="3">
        <v>2.9489999999999999E-2</v>
      </c>
      <c r="G16" s="2" t="s">
        <v>22</v>
      </c>
      <c r="H16" s="3">
        <v>0.19076000000000001</v>
      </c>
      <c r="I16" s="3">
        <v>40.322589999999998</v>
      </c>
      <c r="J16" s="3">
        <v>0.42320999999999998</v>
      </c>
      <c r="K16" s="3" t="s">
        <v>22</v>
      </c>
      <c r="L16" s="3">
        <v>54.537350000000004</v>
      </c>
      <c r="M16" s="3" t="s">
        <v>22</v>
      </c>
      <c r="N16" s="3" t="s">
        <v>22</v>
      </c>
      <c r="O16" s="3">
        <v>7.2700000000000004E-3</v>
      </c>
      <c r="P16" s="3">
        <v>0.41925000000000001</v>
      </c>
      <c r="Q16" s="3">
        <v>0.53405000000000002</v>
      </c>
      <c r="R16" s="12" t="s">
        <v>22</v>
      </c>
      <c r="S16" s="12" t="s">
        <v>22</v>
      </c>
      <c r="T16" s="12" t="s">
        <v>22</v>
      </c>
      <c r="U16" s="12" t="s">
        <v>22</v>
      </c>
      <c r="V16" s="3">
        <v>1.6911268354242448</v>
      </c>
      <c r="W16" s="12"/>
      <c r="X16" s="3">
        <v>98.889573164575751</v>
      </c>
      <c r="Z16" s="13">
        <v>3574.8609000000001</v>
      </c>
      <c r="AA16" s="13">
        <v>4559.558685</v>
      </c>
      <c r="AB16" s="12"/>
      <c r="AC16" s="12"/>
      <c r="AD16" s="12"/>
      <c r="AE16" s="3"/>
      <c r="AF16" s="3"/>
    </row>
    <row r="17" spans="4:32" x14ac:dyDescent="0.2">
      <c r="D17" s="3">
        <v>3.6911100000000001</v>
      </c>
      <c r="E17" s="3">
        <v>0.21817</v>
      </c>
      <c r="F17" s="3">
        <v>2.93E-2</v>
      </c>
      <c r="G17" s="2" t="s">
        <v>22</v>
      </c>
      <c r="H17" s="3">
        <v>0.20738000000000001</v>
      </c>
      <c r="I17" s="3">
        <v>40.499670000000002</v>
      </c>
      <c r="J17" s="3">
        <v>0.48115999999999998</v>
      </c>
      <c r="K17" s="3" t="s">
        <v>22</v>
      </c>
      <c r="L17" s="3">
        <v>55.281730000000003</v>
      </c>
      <c r="M17" s="3" t="s">
        <v>22</v>
      </c>
      <c r="N17" s="3" t="s">
        <v>22</v>
      </c>
      <c r="O17" s="3">
        <v>5.2900000000000004E-3</v>
      </c>
      <c r="P17" s="3">
        <v>0.40794999999999998</v>
      </c>
      <c r="Q17" s="3">
        <v>0.58521000000000001</v>
      </c>
      <c r="R17" s="12" t="s">
        <v>22</v>
      </c>
      <c r="S17" s="12" t="s">
        <v>22</v>
      </c>
      <c r="T17" s="12" t="s">
        <v>22</v>
      </c>
      <c r="U17" s="12" t="s">
        <v>22</v>
      </c>
      <c r="V17" s="3">
        <v>1.662734935787989</v>
      </c>
      <c r="W17" s="12"/>
      <c r="X17" s="3">
        <v>99.989065064211999</v>
      </c>
      <c r="Z17" s="13">
        <v>3478.5080599999997</v>
      </c>
      <c r="AA17" s="13">
        <v>4996.3474170000009</v>
      </c>
      <c r="AB17" s="12"/>
      <c r="AC17" s="12"/>
      <c r="AD17" s="12"/>
      <c r="AE17" s="3"/>
      <c r="AF17" s="3"/>
    </row>
    <row r="18" spans="4:32" x14ac:dyDescent="0.2">
      <c r="D18" s="3">
        <v>3.7516500000000002</v>
      </c>
      <c r="E18" s="3">
        <v>0.26529999999999998</v>
      </c>
      <c r="F18" s="3">
        <v>2.3630000000000002E-2</v>
      </c>
      <c r="G18" s="2" t="s">
        <v>22</v>
      </c>
      <c r="H18" s="3">
        <v>0.20311000000000001</v>
      </c>
      <c r="I18" s="3">
        <v>39.604680000000002</v>
      </c>
      <c r="J18" s="3">
        <v>0.48204999999999998</v>
      </c>
      <c r="K18" s="3" t="s">
        <v>22</v>
      </c>
      <c r="L18" s="3">
        <v>54.477350000000001</v>
      </c>
      <c r="M18" s="3" t="s">
        <v>22</v>
      </c>
      <c r="N18" s="3" t="s">
        <v>22</v>
      </c>
      <c r="O18" s="3">
        <v>7.7560000000000004E-2</v>
      </c>
      <c r="P18" s="3">
        <v>0.42971999999999999</v>
      </c>
      <c r="Q18" s="3">
        <v>0.56054999999999999</v>
      </c>
      <c r="R18" s="12" t="s">
        <v>22</v>
      </c>
      <c r="S18" s="12" t="s">
        <v>22</v>
      </c>
      <c r="T18" s="12" t="s">
        <v>22</v>
      </c>
      <c r="U18" s="12" t="s">
        <v>22</v>
      </c>
      <c r="V18" s="3">
        <v>1.68842630836612</v>
      </c>
      <c r="W18" s="12"/>
      <c r="X18" s="3">
        <v>98.301593691633883</v>
      </c>
      <c r="Z18" s="13">
        <v>3664.1364960000001</v>
      </c>
      <c r="AA18" s="13">
        <v>4785.8077350000003</v>
      </c>
      <c r="AB18" s="12"/>
      <c r="AC18" s="12"/>
      <c r="AD18" s="12"/>
      <c r="AE18" s="3"/>
      <c r="AF18" s="3"/>
    </row>
    <row r="19" spans="4:32" x14ac:dyDescent="0.2">
      <c r="D19" s="3">
        <v>3.7408299999999999</v>
      </c>
      <c r="E19" s="3">
        <v>0.24898999999999999</v>
      </c>
      <c r="F19" s="3">
        <v>2.647E-2</v>
      </c>
      <c r="G19" s="2" t="s">
        <v>22</v>
      </c>
      <c r="H19" s="3">
        <v>0.20751</v>
      </c>
      <c r="I19" s="3">
        <v>40.354959999999998</v>
      </c>
      <c r="J19" s="3">
        <v>0.45666000000000001</v>
      </c>
      <c r="K19" s="3" t="s">
        <v>22</v>
      </c>
      <c r="L19" s="3">
        <v>55.409239999999997</v>
      </c>
      <c r="M19" s="3" t="s">
        <v>22</v>
      </c>
      <c r="N19" s="3" t="s">
        <v>22</v>
      </c>
      <c r="O19" s="3">
        <v>4.1169999999999998E-2</v>
      </c>
      <c r="P19" s="3">
        <v>0.40897</v>
      </c>
      <c r="Q19" s="3">
        <v>0.54805000000000004</v>
      </c>
      <c r="R19" s="12" t="s">
        <v>22</v>
      </c>
      <c r="S19" s="12" t="s">
        <v>22</v>
      </c>
      <c r="T19" s="12" t="s">
        <v>22</v>
      </c>
      <c r="U19" s="12" t="s">
        <v>22</v>
      </c>
      <c r="V19" s="3">
        <v>1.6781407586667656</v>
      </c>
      <c r="W19" s="12"/>
      <c r="X19" s="3">
        <v>99.950659241333227</v>
      </c>
      <c r="Z19" s="13">
        <v>3487.2053959999998</v>
      </c>
      <c r="AA19" s="13">
        <v>4679.0864849999998</v>
      </c>
      <c r="AB19" s="12"/>
      <c r="AC19" s="12"/>
      <c r="AD19" s="12"/>
      <c r="AE19" s="3"/>
      <c r="AF19" s="3"/>
    </row>
    <row r="20" spans="4:32" x14ac:dyDescent="0.2">
      <c r="D20" s="3">
        <v>3.8548</v>
      </c>
      <c r="E20" s="3">
        <v>0.23719999999999999</v>
      </c>
      <c r="F20" s="3">
        <v>2.35E-2</v>
      </c>
      <c r="G20" s="2" t="s">
        <v>22</v>
      </c>
      <c r="H20" s="3">
        <v>0.2001</v>
      </c>
      <c r="I20" s="3">
        <v>39.8934</v>
      </c>
      <c r="J20" s="3">
        <v>0.48110000000000003</v>
      </c>
      <c r="K20" s="3" t="s">
        <v>22</v>
      </c>
      <c r="L20" s="3">
        <v>55.007800000000003</v>
      </c>
      <c r="M20" s="3" t="s">
        <v>22</v>
      </c>
      <c r="N20" s="3" t="s">
        <v>22</v>
      </c>
      <c r="O20" s="3">
        <v>5.62E-2</v>
      </c>
      <c r="P20" s="3">
        <v>0.42159999999999997</v>
      </c>
      <c r="Q20" s="3">
        <v>0.55369999999999997</v>
      </c>
      <c r="R20" s="12" t="s">
        <v>22</v>
      </c>
      <c r="S20" s="12" t="s">
        <v>22</v>
      </c>
      <c r="T20" s="12" t="s">
        <v>22</v>
      </c>
      <c r="U20" s="12" t="s">
        <v>22</v>
      </c>
      <c r="V20" s="3">
        <v>1.7316435008536857</v>
      </c>
      <c r="W20" s="12"/>
      <c r="X20" s="3">
        <v>99.109356499146315</v>
      </c>
      <c r="Z20" s="13">
        <v>3594.8988799999997</v>
      </c>
      <c r="AA20" s="13">
        <v>4727.32449</v>
      </c>
      <c r="AB20" s="12"/>
      <c r="AC20" s="12"/>
      <c r="AD20" s="12"/>
      <c r="AE20" s="3"/>
      <c r="AF20" s="3"/>
    </row>
    <row r="21" spans="4:32" x14ac:dyDescent="0.2">
      <c r="D21" s="3">
        <v>4.1694000000000004</v>
      </c>
      <c r="E21" s="3">
        <v>0.2621</v>
      </c>
      <c r="F21" s="3">
        <v>2.2800000000000001E-2</v>
      </c>
      <c r="G21" s="2" t="s">
        <v>22</v>
      </c>
      <c r="H21" s="3">
        <v>0.219</v>
      </c>
      <c r="I21" s="3">
        <v>40.997199999999999</v>
      </c>
      <c r="J21" s="3">
        <v>0.47360000000000002</v>
      </c>
      <c r="K21" s="3" t="s">
        <v>22</v>
      </c>
      <c r="L21" s="3">
        <v>55.916899999999998</v>
      </c>
      <c r="M21" s="3" t="s">
        <v>22</v>
      </c>
      <c r="N21" s="3" t="s">
        <v>22</v>
      </c>
      <c r="O21" s="3">
        <v>5.9400000000000001E-2</v>
      </c>
      <c r="P21" s="3">
        <v>0.40770000000000001</v>
      </c>
      <c r="Q21" s="3">
        <v>0.51659999999999995</v>
      </c>
      <c r="R21" s="12" t="s">
        <v>22</v>
      </c>
      <c r="S21" s="12" t="s">
        <v>22</v>
      </c>
      <c r="T21" s="12" t="s">
        <v>22</v>
      </c>
      <c r="U21" s="12" t="s">
        <v>22</v>
      </c>
      <c r="V21" s="3">
        <v>1.8624141340657709</v>
      </c>
      <c r="W21" s="12"/>
      <c r="X21" s="3">
        <v>101.36838586593423</v>
      </c>
      <c r="Z21" s="13">
        <v>3476.3763600000002</v>
      </c>
      <c r="AA21" s="13">
        <v>4410.5758199999991</v>
      </c>
      <c r="AB21" s="12"/>
      <c r="AC21" s="12"/>
      <c r="AD21" s="12"/>
      <c r="AE21" s="3"/>
      <c r="AF21" s="3"/>
    </row>
    <row r="22" spans="4:32" x14ac:dyDescent="0.2">
      <c r="D22" s="3">
        <v>3.6770999999999998</v>
      </c>
      <c r="E22" s="3">
        <v>0.24610000000000001</v>
      </c>
      <c r="F22" s="3">
        <v>2.2599999999999999E-2</v>
      </c>
      <c r="G22" s="2" t="s">
        <v>22</v>
      </c>
      <c r="H22" s="3">
        <v>0.2024</v>
      </c>
      <c r="I22" s="3">
        <v>41.002400000000002</v>
      </c>
      <c r="J22" s="3">
        <v>0.45729999999999998</v>
      </c>
      <c r="K22" s="3" t="s">
        <v>22</v>
      </c>
      <c r="L22" s="3">
        <v>54.957099999999997</v>
      </c>
      <c r="M22" s="3" t="s">
        <v>22</v>
      </c>
      <c r="N22" s="3" t="s">
        <v>22</v>
      </c>
      <c r="O22" s="3">
        <v>7.4300000000000005E-2</v>
      </c>
      <c r="P22" s="3">
        <v>0.41589999999999999</v>
      </c>
      <c r="Q22" s="3">
        <v>0.52759999999999996</v>
      </c>
      <c r="R22" s="12" t="s">
        <v>22</v>
      </c>
      <c r="S22" s="12" t="s">
        <v>22</v>
      </c>
      <c r="T22" s="12" t="s">
        <v>22</v>
      </c>
      <c r="U22" s="12" t="s">
        <v>22</v>
      </c>
      <c r="V22" s="3">
        <v>1.6514515032291588</v>
      </c>
      <c r="W22" s="12"/>
      <c r="X22" s="3">
        <v>100.08814849677084</v>
      </c>
      <c r="Z22" s="13">
        <v>3546.29612</v>
      </c>
      <c r="AA22" s="13">
        <v>4504.4905199999994</v>
      </c>
      <c r="AB22" s="12"/>
      <c r="AC22" s="12"/>
      <c r="AD22" s="12"/>
      <c r="AE22" s="3"/>
      <c r="AF22" s="3"/>
    </row>
    <row r="23" spans="4:32" x14ac:dyDescent="0.2">
      <c r="D23" s="3">
        <v>3.7128999999999999</v>
      </c>
      <c r="E23" s="3">
        <v>0.27300000000000002</v>
      </c>
      <c r="F23" s="3">
        <v>1.5900000000000001E-2</v>
      </c>
      <c r="G23" s="2" t="s">
        <v>22</v>
      </c>
      <c r="H23" s="3">
        <v>0.21709999999999999</v>
      </c>
      <c r="I23" s="3">
        <v>40.960500000000003</v>
      </c>
      <c r="J23" s="3">
        <v>0.45340000000000003</v>
      </c>
      <c r="K23" s="3" t="s">
        <v>22</v>
      </c>
      <c r="L23" s="3">
        <v>54.819499999999998</v>
      </c>
      <c r="M23" s="3" t="s">
        <v>22</v>
      </c>
      <c r="N23" s="3" t="s">
        <v>22</v>
      </c>
      <c r="O23" s="3">
        <v>7.0699999999999999E-2</v>
      </c>
      <c r="P23" s="3">
        <v>0.38969999999999999</v>
      </c>
      <c r="Q23" s="3">
        <v>0.49990000000000001</v>
      </c>
      <c r="R23" s="12" t="s">
        <v>22</v>
      </c>
      <c r="S23" s="12" t="s">
        <v>22</v>
      </c>
      <c r="T23" s="12" t="s">
        <v>22</v>
      </c>
      <c r="U23" s="12" t="s">
        <v>22</v>
      </c>
      <c r="V23" s="3">
        <v>1.6656450746047065</v>
      </c>
      <c r="W23" s="12"/>
      <c r="X23" s="3">
        <v>99.901554925395288</v>
      </c>
      <c r="Z23" s="13">
        <v>3322.8939600000003</v>
      </c>
      <c r="AA23" s="13">
        <v>4267.9962299999997</v>
      </c>
      <c r="AB23" s="12"/>
      <c r="AC23" s="12"/>
      <c r="AD23" s="12"/>
      <c r="AE23" s="3"/>
      <c r="AF23" s="3"/>
    </row>
    <row r="24" spans="4:32" x14ac:dyDescent="0.2">
      <c r="D24" s="3">
        <v>3.5529999999999999</v>
      </c>
      <c r="E24" s="3">
        <v>0.23849999999999999</v>
      </c>
      <c r="F24" s="3">
        <v>1.7999999999999999E-2</v>
      </c>
      <c r="G24" s="2" t="s">
        <v>22</v>
      </c>
      <c r="H24" s="3">
        <v>0.2127</v>
      </c>
      <c r="I24" s="3">
        <v>41.040700000000001</v>
      </c>
      <c r="J24" s="3">
        <v>0.45279999999999998</v>
      </c>
      <c r="K24" s="3" t="s">
        <v>22</v>
      </c>
      <c r="L24" s="3">
        <v>55.227600000000002</v>
      </c>
      <c r="M24" s="3" t="s">
        <v>22</v>
      </c>
      <c r="N24" s="3" t="s">
        <v>22</v>
      </c>
      <c r="O24" s="3">
        <v>5.74E-2</v>
      </c>
      <c r="P24" s="3">
        <v>0.39200000000000002</v>
      </c>
      <c r="Q24" s="3">
        <v>0.51839999999999997</v>
      </c>
      <c r="R24" s="12" t="s">
        <v>22</v>
      </c>
      <c r="S24" s="12" t="s">
        <v>22</v>
      </c>
      <c r="T24" s="12" t="s">
        <v>22</v>
      </c>
      <c r="U24" s="12" t="s">
        <v>22</v>
      </c>
      <c r="V24" s="3">
        <v>1.5981833568406205</v>
      </c>
      <c r="W24" s="12"/>
      <c r="X24" s="3">
        <v>100.23491664315938</v>
      </c>
      <c r="Z24" s="13">
        <v>3342.5056000000004</v>
      </c>
      <c r="AA24" s="13">
        <v>4425.9436800000003</v>
      </c>
      <c r="AB24" s="12"/>
      <c r="AC24" s="12"/>
      <c r="AD24" s="12"/>
      <c r="AE24" s="3"/>
      <c r="AF24" s="3"/>
    </row>
    <row r="25" spans="4:32" x14ac:dyDescent="0.2">
      <c r="D25" s="3">
        <v>3.6711999999999998</v>
      </c>
      <c r="E25" s="3">
        <v>0.23849999999999999</v>
      </c>
      <c r="F25" s="3">
        <v>2.29E-2</v>
      </c>
      <c r="G25" s="2" t="s">
        <v>22</v>
      </c>
      <c r="H25" s="3">
        <v>0.2114</v>
      </c>
      <c r="I25" s="3">
        <v>41.060400000000001</v>
      </c>
      <c r="J25" s="3">
        <v>0.43319999999999997</v>
      </c>
      <c r="K25" s="3" t="s">
        <v>22</v>
      </c>
      <c r="L25" s="3">
        <v>54.586300000000001</v>
      </c>
      <c r="M25" s="3" t="s">
        <v>22</v>
      </c>
      <c r="N25" s="3" t="s">
        <v>22</v>
      </c>
      <c r="O25" s="3">
        <v>8.8800000000000004E-2</v>
      </c>
      <c r="P25" s="3">
        <v>0.43519999999999998</v>
      </c>
      <c r="Q25" s="3">
        <v>0.56520000000000004</v>
      </c>
      <c r="R25" s="12" t="s">
        <v>22</v>
      </c>
      <c r="S25" s="12" t="s">
        <v>22</v>
      </c>
      <c r="T25" s="12" t="s">
        <v>22</v>
      </c>
      <c r="U25" s="12" t="s">
        <v>22</v>
      </c>
      <c r="V25" s="3">
        <v>1.6435286467225891</v>
      </c>
      <c r="W25" s="12"/>
      <c r="X25" s="3">
        <v>99.877371353277411</v>
      </c>
      <c r="Z25" s="13">
        <v>3710.8633599999998</v>
      </c>
      <c r="AA25" s="13">
        <v>4825.5080400000006</v>
      </c>
      <c r="AB25" s="12"/>
      <c r="AC25" s="12"/>
      <c r="AD25" s="12"/>
      <c r="AE25" s="3"/>
      <c r="AF25" s="3"/>
    </row>
    <row r="26" spans="4:32" x14ac:dyDescent="0.2">
      <c r="D26" s="3">
        <v>3.5962999999999998</v>
      </c>
      <c r="E26" s="3">
        <v>0.2349</v>
      </c>
      <c r="F26" s="3">
        <v>2.7900000000000001E-2</v>
      </c>
      <c r="G26" s="2" t="s">
        <v>22</v>
      </c>
      <c r="H26" s="3">
        <v>0.21179999999999999</v>
      </c>
      <c r="I26" s="3">
        <v>40.516100000000002</v>
      </c>
      <c r="J26" s="3">
        <v>0.44779999999999998</v>
      </c>
      <c r="K26" s="3" t="s">
        <v>22</v>
      </c>
      <c r="L26" s="3">
        <v>54.4773</v>
      </c>
      <c r="M26" s="3" t="s">
        <v>22</v>
      </c>
      <c r="N26" s="3" t="s">
        <v>22</v>
      </c>
      <c r="O26" s="3">
        <v>0.06</v>
      </c>
      <c r="P26" s="3">
        <v>0.41339999999999999</v>
      </c>
      <c r="Q26" s="3">
        <v>0.55530000000000002</v>
      </c>
      <c r="R26" s="12" t="s">
        <v>22</v>
      </c>
      <c r="S26" s="12" t="s">
        <v>22</v>
      </c>
      <c r="T26" s="12" t="s">
        <v>22</v>
      </c>
      <c r="U26" s="12" t="s">
        <v>22</v>
      </c>
      <c r="V26" s="3">
        <v>1.6152865859995544</v>
      </c>
      <c r="W26" s="12"/>
      <c r="X26" s="3">
        <v>99.032613414000451</v>
      </c>
      <c r="Z26" s="13">
        <v>3524.9791199999995</v>
      </c>
      <c r="AA26" s="13">
        <v>4740.9848099999999</v>
      </c>
      <c r="AB26" s="12"/>
      <c r="AC26" s="12"/>
      <c r="AD26" s="12"/>
      <c r="AE26" s="3"/>
      <c r="AF26" s="3"/>
    </row>
    <row r="27" spans="4:32" x14ac:dyDescent="0.2">
      <c r="D27" s="3">
        <v>3.5756999999999999</v>
      </c>
      <c r="E27" s="3">
        <v>0.25309999999999999</v>
      </c>
      <c r="F27" s="3">
        <v>1.55E-2</v>
      </c>
      <c r="G27" s="2" t="s">
        <v>22</v>
      </c>
      <c r="H27" s="3">
        <v>0.20849999999999999</v>
      </c>
      <c r="I27" s="3">
        <v>41.1068</v>
      </c>
      <c r="J27" s="3">
        <v>0.45889999999999997</v>
      </c>
      <c r="K27" s="3" t="s">
        <v>22</v>
      </c>
      <c r="L27" s="3">
        <v>55.1751</v>
      </c>
      <c r="M27" s="3" t="s">
        <v>22</v>
      </c>
      <c r="N27" s="3" t="s">
        <v>22</v>
      </c>
      <c r="O27" s="3">
        <v>0.03</v>
      </c>
      <c r="P27" s="3">
        <v>0.43120000000000003</v>
      </c>
      <c r="Q27" s="3">
        <v>0.49769999999999998</v>
      </c>
      <c r="R27" s="12" t="s">
        <v>22</v>
      </c>
      <c r="S27" s="12" t="s">
        <v>22</v>
      </c>
      <c r="T27" s="12" t="s">
        <v>22</v>
      </c>
      <c r="U27" s="12" t="s">
        <v>22</v>
      </c>
      <c r="V27" s="3">
        <v>1.6091178383193525</v>
      </c>
      <c r="W27" s="12"/>
      <c r="X27" s="3">
        <v>100.33218216168065</v>
      </c>
      <c r="Z27" s="13">
        <v>3676.7561600000004</v>
      </c>
      <c r="AA27" s="13">
        <v>4249.2132899999997</v>
      </c>
      <c r="AB27" s="12"/>
      <c r="AC27" s="12"/>
      <c r="AD27" s="12"/>
      <c r="AE27" s="3"/>
      <c r="AF27" s="3"/>
    </row>
    <row r="28" spans="4:32" x14ac:dyDescent="0.2">
      <c r="D28" s="3">
        <v>3.6242999999999999</v>
      </c>
      <c r="E28" s="3">
        <v>0.2283</v>
      </c>
      <c r="F28" s="3">
        <v>2.35E-2</v>
      </c>
      <c r="G28" s="2" t="s">
        <v>22</v>
      </c>
      <c r="H28" s="3">
        <v>0.21260000000000001</v>
      </c>
      <c r="I28" s="3">
        <v>40.068800000000003</v>
      </c>
      <c r="J28" s="3">
        <v>0.4516</v>
      </c>
      <c r="K28" s="3" t="s">
        <v>22</v>
      </c>
      <c r="L28" s="3">
        <v>54.478099999999998</v>
      </c>
      <c r="M28" s="3" t="s">
        <v>22</v>
      </c>
      <c r="N28" s="3" t="s">
        <v>22</v>
      </c>
      <c r="O28" s="3">
        <v>4.9000000000000002E-2</v>
      </c>
      <c r="P28" s="3">
        <v>0.43319999999999997</v>
      </c>
      <c r="Q28" s="3">
        <v>0.57650000000000001</v>
      </c>
      <c r="R28" s="12" t="s">
        <v>22</v>
      </c>
      <c r="S28" s="12" t="s">
        <v>22</v>
      </c>
      <c r="T28" s="12" t="s">
        <v>22</v>
      </c>
      <c r="U28" s="12" t="s">
        <v>22</v>
      </c>
      <c r="V28" s="3">
        <v>1.6279336055229752</v>
      </c>
      <c r="W28" s="12"/>
      <c r="X28" s="3">
        <v>98.639366394477037</v>
      </c>
      <c r="Z28" s="13">
        <v>3693.8097599999996</v>
      </c>
      <c r="AA28" s="13">
        <v>4921.98405</v>
      </c>
      <c r="AB28" s="12"/>
      <c r="AC28" s="12"/>
      <c r="AD28" s="12"/>
      <c r="AE28" s="3"/>
      <c r="AF28" s="3"/>
    </row>
    <row r="29" spans="4:32" x14ac:dyDescent="0.2">
      <c r="D29" s="3">
        <v>3.8</v>
      </c>
      <c r="E29" s="3">
        <v>0.25380000000000003</v>
      </c>
      <c r="F29" s="3">
        <v>3.2099999999999997E-2</v>
      </c>
      <c r="G29" s="2" t="s">
        <v>22</v>
      </c>
      <c r="H29" s="3">
        <v>0.21240000000000001</v>
      </c>
      <c r="I29" s="3">
        <v>41.154699999999998</v>
      </c>
      <c r="J29" s="3">
        <v>0.46329999999999999</v>
      </c>
      <c r="K29" s="3" t="s">
        <v>22</v>
      </c>
      <c r="L29" s="3">
        <v>55.106900000000003</v>
      </c>
      <c r="M29" s="3" t="s">
        <v>22</v>
      </c>
      <c r="N29" s="3" t="s">
        <v>22</v>
      </c>
      <c r="O29" s="3">
        <v>4.9799999999999997E-2</v>
      </c>
      <c r="P29" s="3">
        <v>0.38240000000000002</v>
      </c>
      <c r="Q29" s="3">
        <v>0.47699999999999998</v>
      </c>
      <c r="R29" s="12" t="s">
        <v>22</v>
      </c>
      <c r="S29" s="12" t="s">
        <v>22</v>
      </c>
      <c r="T29" s="12" t="s">
        <v>22</v>
      </c>
      <c r="U29" s="12" t="s">
        <v>22</v>
      </c>
      <c r="V29" s="3">
        <v>1.7045528913963328</v>
      </c>
      <c r="W29" s="12"/>
      <c r="X29" s="3">
        <v>100.35084710860367</v>
      </c>
      <c r="Z29" s="13">
        <v>3260.6483200000002</v>
      </c>
      <c r="AA29" s="13">
        <v>4072.4829</v>
      </c>
      <c r="AB29" s="12"/>
      <c r="AC29" s="12"/>
      <c r="AD29" s="12"/>
      <c r="AE29" s="3"/>
      <c r="AF29" s="3"/>
    </row>
    <row r="30" spans="4:32" x14ac:dyDescent="0.2">
      <c r="D30" s="3">
        <v>3.6922000000000001</v>
      </c>
      <c r="E30" s="3">
        <v>0.2487</v>
      </c>
      <c r="F30" s="3">
        <v>2.5600000000000001E-2</v>
      </c>
      <c r="G30" s="2" t="s">
        <v>22</v>
      </c>
      <c r="H30" s="3">
        <v>0.20630000000000001</v>
      </c>
      <c r="I30" s="3">
        <v>40.333799999999997</v>
      </c>
      <c r="J30" s="3">
        <v>0.4531</v>
      </c>
      <c r="K30" s="3" t="s">
        <v>22</v>
      </c>
      <c r="L30" s="3">
        <v>54.323700000000002</v>
      </c>
      <c r="M30" s="3" t="s">
        <v>22</v>
      </c>
      <c r="N30" s="3" t="s">
        <v>22</v>
      </c>
      <c r="O30" s="3">
        <v>7.8E-2</v>
      </c>
      <c r="P30" s="3">
        <v>0.4738</v>
      </c>
      <c r="Q30" s="3">
        <v>0.49519999999999997</v>
      </c>
      <c r="R30" s="12" t="s">
        <v>22</v>
      </c>
      <c r="S30" s="12" t="s">
        <v>22</v>
      </c>
      <c r="T30" s="12" t="s">
        <v>22</v>
      </c>
      <c r="U30" s="12" t="s">
        <v>22</v>
      </c>
      <c r="V30" s="3">
        <v>1.6568615841437162</v>
      </c>
      <c r="W30" s="12"/>
      <c r="X30" s="3">
        <v>98.797038415856292</v>
      </c>
      <c r="Z30" s="13">
        <v>4039.9978399999995</v>
      </c>
      <c r="AA30" s="13">
        <v>4227.8690400000005</v>
      </c>
      <c r="AB30" s="12"/>
      <c r="AC30" s="12"/>
      <c r="AD30" s="12"/>
      <c r="AE30" s="3"/>
      <c r="AF30" s="3"/>
    </row>
    <row r="31" spans="4:32" x14ac:dyDescent="0.2">
      <c r="D31" s="3">
        <v>3.6461999999999999</v>
      </c>
      <c r="E31" s="3">
        <v>0.25879999999999997</v>
      </c>
      <c r="F31" s="3">
        <v>2.6200000000000001E-2</v>
      </c>
      <c r="G31" s="2" t="s">
        <v>22</v>
      </c>
      <c r="H31" s="3">
        <v>0.2114</v>
      </c>
      <c r="I31" s="3">
        <v>41.269399999999997</v>
      </c>
      <c r="J31" s="3">
        <v>0.44850000000000001</v>
      </c>
      <c r="K31" s="3" t="s">
        <v>22</v>
      </c>
      <c r="L31" s="3">
        <v>55.033999999999999</v>
      </c>
      <c r="M31" s="3" t="s">
        <v>22</v>
      </c>
      <c r="N31" s="3" t="s">
        <v>22</v>
      </c>
      <c r="O31" s="3">
        <v>4.7199999999999999E-2</v>
      </c>
      <c r="P31" s="3">
        <v>0.40789999999999998</v>
      </c>
      <c r="Q31" s="3">
        <v>0.55349999999999999</v>
      </c>
      <c r="R31" s="12" t="s">
        <v>22</v>
      </c>
      <c r="S31" s="12" t="s">
        <v>22</v>
      </c>
      <c r="T31" s="12" t="s">
        <v>22</v>
      </c>
      <c r="U31" s="12" t="s">
        <v>22</v>
      </c>
      <c r="V31" s="3">
        <v>1.6364550812857248</v>
      </c>
      <c r="W31" s="12"/>
      <c r="X31" s="3">
        <v>100.39404491871427</v>
      </c>
      <c r="Z31" s="13">
        <v>3478.0817199999997</v>
      </c>
      <c r="AA31" s="13">
        <v>4725.6169499999996</v>
      </c>
      <c r="AB31" s="12"/>
      <c r="AC31" s="12"/>
      <c r="AD31" s="12"/>
      <c r="AE31" s="3"/>
      <c r="AF31" s="3"/>
    </row>
    <row r="32" spans="4:32" x14ac:dyDescent="0.2">
      <c r="D32" s="3">
        <v>3.6720999999999999</v>
      </c>
      <c r="E32" s="3">
        <v>0.22489999999999999</v>
      </c>
      <c r="F32" s="3">
        <v>2.53E-2</v>
      </c>
      <c r="G32" s="2" t="s">
        <v>22</v>
      </c>
      <c r="H32" s="3">
        <v>0.21609999999999999</v>
      </c>
      <c r="I32" s="3">
        <v>40.408299999999997</v>
      </c>
      <c r="J32" s="3">
        <v>0.45419999999999999</v>
      </c>
      <c r="K32" s="3" t="s">
        <v>22</v>
      </c>
      <c r="L32" s="3">
        <v>54.424599999999998</v>
      </c>
      <c r="M32" s="3" t="s">
        <v>22</v>
      </c>
      <c r="N32" s="3" t="s">
        <v>22</v>
      </c>
      <c r="O32" s="3">
        <v>5.3199999999999997E-2</v>
      </c>
      <c r="P32" s="3">
        <v>0.4456</v>
      </c>
      <c r="Q32" s="3">
        <v>0.51229999999999998</v>
      </c>
      <c r="R32" s="12" t="s">
        <v>22</v>
      </c>
      <c r="S32" s="12" t="s">
        <v>22</v>
      </c>
      <c r="T32" s="12" t="s">
        <v>22</v>
      </c>
      <c r="U32" s="12" t="s">
        <v>22</v>
      </c>
      <c r="V32" s="3">
        <v>1.6486466632024348</v>
      </c>
      <c r="W32" s="12"/>
      <c r="X32" s="3">
        <v>98.905853336797563</v>
      </c>
      <c r="Z32" s="13">
        <v>3799.5420800000002</v>
      </c>
      <c r="AA32" s="13">
        <v>4373.8637099999996</v>
      </c>
      <c r="AB32" s="12"/>
      <c r="AC32" s="12"/>
      <c r="AD32" s="12"/>
      <c r="AE32" s="3"/>
      <c r="AF32" s="3"/>
    </row>
    <row r="33" spans="4:32" x14ac:dyDescent="0.2">
      <c r="D33" s="3">
        <v>3.5165999999999999</v>
      </c>
      <c r="E33" s="3">
        <v>0.24490000000000001</v>
      </c>
      <c r="F33" s="3">
        <v>2.18E-2</v>
      </c>
      <c r="G33" s="2" t="s">
        <v>22</v>
      </c>
      <c r="H33" s="3">
        <v>0.2104</v>
      </c>
      <c r="I33" s="3">
        <v>41.235700000000001</v>
      </c>
      <c r="J33" s="3">
        <v>0.43619999999999998</v>
      </c>
      <c r="K33" s="3" t="s">
        <v>22</v>
      </c>
      <c r="L33" s="3">
        <v>54.8095</v>
      </c>
      <c r="M33" s="3" t="s">
        <v>22</v>
      </c>
      <c r="N33" s="3" t="s">
        <v>22</v>
      </c>
      <c r="O33" s="3">
        <v>7.0599999999999996E-2</v>
      </c>
      <c r="P33" s="3">
        <v>0.44309999999999999</v>
      </c>
      <c r="Q33" s="3">
        <v>0.53049999999999997</v>
      </c>
      <c r="R33" s="12" t="s">
        <v>22</v>
      </c>
      <c r="S33" s="12" t="s">
        <v>22</v>
      </c>
      <c r="T33" s="12" t="s">
        <v>22</v>
      </c>
      <c r="U33" s="12" t="s">
        <v>22</v>
      </c>
      <c r="V33" s="3">
        <v>1.5791109197535447</v>
      </c>
      <c r="W33" s="12"/>
      <c r="X33" s="3">
        <v>100.07448908024645</v>
      </c>
      <c r="Z33" s="13">
        <v>3778.2250800000002</v>
      </c>
      <c r="AA33" s="13">
        <v>4529.2498500000002</v>
      </c>
      <c r="AB33" s="12"/>
      <c r="AC33" s="12"/>
      <c r="AD33" s="12"/>
      <c r="AE33" s="3"/>
      <c r="AF33" s="3"/>
    </row>
    <row r="34" spans="4:32" x14ac:dyDescent="0.2">
      <c r="D34" s="3">
        <v>3.6772999999999998</v>
      </c>
      <c r="E34" s="3">
        <v>0.2351</v>
      </c>
      <c r="F34" s="3">
        <v>2.5399999999999999E-2</v>
      </c>
      <c r="G34" s="2" t="s">
        <v>22</v>
      </c>
      <c r="H34" s="3">
        <v>0.2097</v>
      </c>
      <c r="I34" s="3">
        <v>40.587699999999998</v>
      </c>
      <c r="J34" s="3">
        <v>0.45800000000000002</v>
      </c>
      <c r="K34" s="3" t="s">
        <v>22</v>
      </c>
      <c r="L34" s="3">
        <v>54.2014</v>
      </c>
      <c r="M34" s="3" t="s">
        <v>22</v>
      </c>
      <c r="N34" s="3" t="s">
        <v>22</v>
      </c>
      <c r="O34" s="3">
        <v>4.0300000000000002E-2</v>
      </c>
      <c r="P34" s="3">
        <v>0.42630000000000001</v>
      </c>
      <c r="Q34" s="3">
        <v>0.52769999999999995</v>
      </c>
      <c r="R34" s="12" t="s">
        <v>22</v>
      </c>
      <c r="S34" s="12" t="s">
        <v>22</v>
      </c>
      <c r="T34" s="12" t="s">
        <v>22</v>
      </c>
      <c r="U34" s="12" t="s">
        <v>22</v>
      </c>
      <c r="V34" s="3">
        <v>1.6516936827258555</v>
      </c>
      <c r="W34" s="12"/>
      <c r="X34" s="3">
        <v>98.851806317274153</v>
      </c>
      <c r="Z34" s="13">
        <v>3634.9748399999999</v>
      </c>
      <c r="AA34" s="13">
        <v>4505.34429</v>
      </c>
      <c r="AB34" s="12"/>
      <c r="AC34" s="12"/>
      <c r="AD34" s="12"/>
      <c r="AE34" s="3"/>
      <c r="AF34" s="3"/>
    </row>
    <row r="35" spans="4:32" x14ac:dyDescent="0.2">
      <c r="D35" s="3">
        <v>3.5112000000000001</v>
      </c>
      <c r="E35" s="3">
        <v>0.26369999999999999</v>
      </c>
      <c r="F35" s="3">
        <v>2.93E-2</v>
      </c>
      <c r="G35" s="2" t="s">
        <v>22</v>
      </c>
      <c r="H35" s="3">
        <v>0.21360000000000001</v>
      </c>
      <c r="I35" s="3">
        <v>41.155900000000003</v>
      </c>
      <c r="J35" s="3">
        <v>0.45810000000000001</v>
      </c>
      <c r="K35" s="3" t="s">
        <v>22</v>
      </c>
      <c r="L35" s="3">
        <v>54.86</v>
      </c>
      <c r="M35" s="3" t="s">
        <v>22</v>
      </c>
      <c r="N35" s="3" t="s">
        <v>22</v>
      </c>
      <c r="O35" s="3">
        <v>7.85E-2</v>
      </c>
      <c r="P35" s="3">
        <v>0.40720000000000001</v>
      </c>
      <c r="Q35" s="3">
        <v>0.48699999999999999</v>
      </c>
      <c r="R35" s="12" t="s">
        <v>22</v>
      </c>
      <c r="S35" s="12" t="s">
        <v>22</v>
      </c>
      <c r="T35" s="12" t="s">
        <v>22</v>
      </c>
      <c r="U35" s="12" t="s">
        <v>22</v>
      </c>
      <c r="V35" s="3">
        <v>1.5817794076163609</v>
      </c>
      <c r="W35" s="12"/>
      <c r="X35" s="3">
        <v>99.995220592383632</v>
      </c>
      <c r="Z35" s="13">
        <v>3472.1129599999999</v>
      </c>
      <c r="AA35" s="13">
        <v>4157.8599000000004</v>
      </c>
      <c r="AB35" s="12"/>
      <c r="AC35" s="12"/>
      <c r="AD35" s="12"/>
      <c r="AE35" s="3"/>
      <c r="AF35" s="3"/>
    </row>
    <row r="36" spans="4:32" x14ac:dyDescent="0.2">
      <c r="D36" s="3">
        <v>3.6776</v>
      </c>
      <c r="E36" s="3">
        <v>0.23849999999999999</v>
      </c>
      <c r="F36" s="3">
        <v>2.18E-2</v>
      </c>
      <c r="G36" s="2" t="s">
        <v>22</v>
      </c>
      <c r="H36" s="3">
        <v>0.20760000000000001</v>
      </c>
      <c r="I36" s="3">
        <v>40.6798</v>
      </c>
      <c r="J36" s="3">
        <v>0.46879999999999999</v>
      </c>
      <c r="K36" s="3" t="s">
        <v>22</v>
      </c>
      <c r="L36" s="3">
        <v>54.127099999999999</v>
      </c>
      <c r="M36" s="3" t="s">
        <v>22</v>
      </c>
      <c r="N36" s="3" t="s">
        <v>22</v>
      </c>
      <c r="O36" s="3">
        <v>3.9399999999999998E-2</v>
      </c>
      <c r="P36" s="3">
        <v>0.4763</v>
      </c>
      <c r="Q36" s="3">
        <v>0.5534</v>
      </c>
      <c r="R36" s="12" t="s">
        <v>22</v>
      </c>
      <c r="S36" s="12" t="s">
        <v>22</v>
      </c>
      <c r="T36" s="12" t="s">
        <v>22</v>
      </c>
      <c r="U36" s="12" t="s">
        <v>22</v>
      </c>
      <c r="V36" s="3">
        <v>1.6542572340583475</v>
      </c>
      <c r="W36" s="12"/>
      <c r="X36" s="3">
        <v>99.021342765941654</v>
      </c>
      <c r="Z36" s="13">
        <v>4061.31484</v>
      </c>
      <c r="AA36" s="13">
        <v>4724.7631799999999</v>
      </c>
      <c r="AB36" s="12"/>
      <c r="AC36" s="12"/>
      <c r="AD36" s="12"/>
      <c r="AE36" s="3"/>
      <c r="AF36" s="3"/>
    </row>
    <row r="37" spans="4:32" x14ac:dyDescent="0.2">
      <c r="D37" s="3">
        <v>3.6143999999999998</v>
      </c>
      <c r="E37" s="3">
        <v>0.22869999999999999</v>
      </c>
      <c r="F37" s="3">
        <v>3.0700000000000002E-2</v>
      </c>
      <c r="G37" s="2" t="s">
        <v>22</v>
      </c>
      <c r="H37" s="3">
        <v>0.2092</v>
      </c>
      <c r="I37" s="3">
        <v>41.099299999999999</v>
      </c>
      <c r="J37" s="3">
        <v>0.43590000000000001</v>
      </c>
      <c r="K37" s="3" t="s">
        <v>22</v>
      </c>
      <c r="L37" s="3">
        <v>54.413499999999999</v>
      </c>
      <c r="M37" s="3" t="s">
        <v>22</v>
      </c>
      <c r="N37" s="3" t="s">
        <v>22</v>
      </c>
      <c r="O37" s="3">
        <v>8.4699999999999998E-2</v>
      </c>
      <c r="P37" s="3">
        <v>0.40429999999999999</v>
      </c>
      <c r="Q37" s="3">
        <v>0.54930000000000001</v>
      </c>
      <c r="R37" s="12" t="s">
        <v>22</v>
      </c>
      <c r="S37" s="12" t="s">
        <v>22</v>
      </c>
      <c r="T37" s="12" t="s">
        <v>22</v>
      </c>
      <c r="U37" s="12" t="s">
        <v>22</v>
      </c>
      <c r="V37" s="3">
        <v>1.6202221661346596</v>
      </c>
      <c r="W37" s="12"/>
      <c r="X37" s="3">
        <v>99.625977833865349</v>
      </c>
      <c r="Z37" s="13">
        <v>3447.3852400000001</v>
      </c>
      <c r="AA37" s="13">
        <v>4689.7586100000008</v>
      </c>
      <c r="AB37" s="12"/>
      <c r="AC37" s="12"/>
      <c r="AD37" s="12"/>
      <c r="AE37" s="3"/>
      <c r="AF37" s="3"/>
    </row>
    <row r="38" spans="4:32" x14ac:dyDescent="0.2">
      <c r="D38" s="3">
        <v>3.5806</v>
      </c>
      <c r="E38" s="3">
        <v>0.2387</v>
      </c>
      <c r="F38" s="3">
        <v>2.1399999999999999E-2</v>
      </c>
      <c r="G38" s="2" t="s">
        <v>22</v>
      </c>
      <c r="H38" s="3">
        <v>0.2094</v>
      </c>
      <c r="I38" s="3">
        <v>40.536200000000001</v>
      </c>
      <c r="J38" s="3">
        <v>0.4521</v>
      </c>
      <c r="K38" s="3" t="s">
        <v>22</v>
      </c>
      <c r="L38" s="3">
        <v>54.100499999999997</v>
      </c>
      <c r="M38" s="3" t="s">
        <v>22</v>
      </c>
      <c r="N38" s="3" t="s">
        <v>22</v>
      </c>
      <c r="O38" s="3">
        <v>4.82E-2</v>
      </c>
      <c r="P38" s="3">
        <v>0.4244</v>
      </c>
      <c r="Q38" s="3">
        <v>0.49930000000000002</v>
      </c>
      <c r="R38" s="12" t="s">
        <v>22</v>
      </c>
      <c r="S38" s="12" t="s">
        <v>22</v>
      </c>
      <c r="T38" s="12" t="s">
        <v>22</v>
      </c>
      <c r="U38" s="12" t="s">
        <v>22</v>
      </c>
      <c r="V38" s="3">
        <v>1.6096464405018187</v>
      </c>
      <c r="W38" s="12"/>
      <c r="X38" s="3">
        <v>98.66815355949818</v>
      </c>
      <c r="Z38" s="13">
        <v>3618.7739200000001</v>
      </c>
      <c r="AA38" s="13">
        <v>4262.8736100000006</v>
      </c>
      <c r="AB38" s="12"/>
      <c r="AC38" s="12"/>
      <c r="AD38" s="12"/>
      <c r="AE38" s="3"/>
      <c r="AF38" s="3"/>
    </row>
    <row r="39" spans="4:32" x14ac:dyDescent="0.2">
      <c r="D39" s="3">
        <v>3.6766999999999999</v>
      </c>
      <c r="E39" s="3">
        <v>0.25940000000000002</v>
      </c>
      <c r="F39" s="3">
        <v>1.4E-2</v>
      </c>
      <c r="G39" s="2" t="s">
        <v>22</v>
      </c>
      <c r="H39" s="3">
        <v>0.19980000000000001</v>
      </c>
      <c r="I39" s="3">
        <v>41.035699999999999</v>
      </c>
      <c r="J39" s="3">
        <v>0.46779999999999999</v>
      </c>
      <c r="K39" s="3" t="s">
        <v>22</v>
      </c>
      <c r="L39" s="3">
        <v>54.393700000000003</v>
      </c>
      <c r="M39" s="3" t="s">
        <v>22</v>
      </c>
      <c r="N39" s="3" t="s">
        <v>22</v>
      </c>
      <c r="O39" s="3">
        <v>3.0300000000000001E-2</v>
      </c>
      <c r="P39" s="3">
        <v>0.41060000000000002</v>
      </c>
      <c r="Q39" s="3">
        <v>0.54579999999999995</v>
      </c>
      <c r="R39" s="12" t="s">
        <v>22</v>
      </c>
      <c r="S39" s="12" t="s">
        <v>22</v>
      </c>
      <c r="T39" s="12" t="s">
        <v>22</v>
      </c>
      <c r="U39" s="12" t="s">
        <v>22</v>
      </c>
      <c r="V39" s="3">
        <v>1.6536526167322396</v>
      </c>
      <c r="W39" s="12"/>
      <c r="X39" s="3">
        <v>99.511147383267755</v>
      </c>
      <c r="Z39" s="13">
        <v>3501.1040800000005</v>
      </c>
      <c r="AA39" s="13">
        <v>4659.8766599999999</v>
      </c>
      <c r="AB39" s="12"/>
      <c r="AC39" s="12"/>
      <c r="AD39" s="12"/>
      <c r="AE39" s="3"/>
      <c r="AF39" s="3"/>
    </row>
    <row r="40" spans="4:32" x14ac:dyDescent="0.2">
      <c r="D40" s="3">
        <v>3.5554000000000001</v>
      </c>
      <c r="E40" s="3">
        <v>0.22659261855336588</v>
      </c>
      <c r="F40" s="3">
        <v>2.4539877300613501E-2</v>
      </c>
      <c r="G40" s="2" t="s">
        <v>22</v>
      </c>
      <c r="H40" s="3">
        <v>0.19681670374807461</v>
      </c>
      <c r="I40" s="3">
        <v>40.722698318133915</v>
      </c>
      <c r="J40" s="3">
        <v>0.44969999999999999</v>
      </c>
      <c r="K40" s="3" t="s">
        <v>22</v>
      </c>
      <c r="L40" s="3">
        <v>54.458094305302922</v>
      </c>
      <c r="M40" s="3" t="s">
        <v>22</v>
      </c>
      <c r="N40" s="3" t="s">
        <v>22</v>
      </c>
      <c r="O40" s="3">
        <v>4.7085461398927074E-2</v>
      </c>
      <c r="P40" s="3">
        <v>0.38994699066472771</v>
      </c>
      <c r="Q40" s="3">
        <v>0.54522880869555035</v>
      </c>
      <c r="R40" s="12" t="s">
        <v>22</v>
      </c>
      <c r="S40" s="12" t="s">
        <v>22</v>
      </c>
      <c r="T40" s="12" t="s">
        <v>22</v>
      </c>
      <c r="U40" s="12" t="s">
        <v>22</v>
      </c>
      <c r="V40" s="3">
        <v>1.5984943062875807</v>
      </c>
      <c r="W40" s="12"/>
      <c r="X40" s="3">
        <v>99.178115311037729</v>
      </c>
      <c r="Z40" s="13">
        <v>3325</v>
      </c>
      <c r="AA40" s="13">
        <v>4655</v>
      </c>
      <c r="AB40" s="12"/>
      <c r="AC40" s="12"/>
      <c r="AD40" s="12"/>
      <c r="AE40" s="3"/>
      <c r="AF40" s="3"/>
    </row>
    <row r="41" spans="4:32" x14ac:dyDescent="0.2">
      <c r="D41" s="3">
        <v>3.5493000000000001</v>
      </c>
      <c r="E41" s="3">
        <v>0.25463025368667946</v>
      </c>
      <c r="F41" s="3">
        <v>1.8404907975460124E-2</v>
      </c>
      <c r="G41" s="2" t="s">
        <v>22</v>
      </c>
      <c r="H41" s="3">
        <v>0.18761766215984937</v>
      </c>
      <c r="I41" s="3">
        <v>41.368635717886441</v>
      </c>
      <c r="J41" s="3">
        <v>0.47620000000000001</v>
      </c>
      <c r="K41" s="3" t="s">
        <v>22</v>
      </c>
      <c r="L41" s="3">
        <v>56.12886525815027</v>
      </c>
      <c r="M41" s="3" t="s">
        <v>22</v>
      </c>
      <c r="N41" s="3" t="s">
        <v>22</v>
      </c>
      <c r="O41" s="3">
        <v>8.3879018666941113E-2</v>
      </c>
      <c r="P41" s="3">
        <v>0.44448093071257683</v>
      </c>
      <c r="Q41" s="3">
        <v>0.46991578528175032</v>
      </c>
      <c r="R41" s="12" t="s">
        <v>22</v>
      </c>
      <c r="S41" s="12" t="s">
        <v>22</v>
      </c>
      <c r="T41" s="12" t="s">
        <v>22</v>
      </c>
      <c r="U41" s="12" t="s">
        <v>22</v>
      </c>
      <c r="V41" s="3">
        <v>1.6019061391136518</v>
      </c>
      <c r="W41" s="12"/>
      <c r="X41" s="3">
        <v>101.52302558936226</v>
      </c>
      <c r="Z41" s="13">
        <v>3790</v>
      </c>
      <c r="AA41" s="13">
        <v>4012</v>
      </c>
      <c r="AB41" s="12"/>
      <c r="AC41" s="12"/>
      <c r="AD41" s="12"/>
      <c r="AE41" s="3"/>
      <c r="AF41" s="3"/>
    </row>
    <row r="42" spans="4:32" x14ac:dyDescent="0.2">
      <c r="D42" s="3">
        <v>3.4712999999999998</v>
      </c>
      <c r="E42" s="3">
        <v>0.2453293074164937</v>
      </c>
      <c r="F42" s="3">
        <v>2.3710827391808988E-2</v>
      </c>
      <c r="G42" s="2" t="s">
        <v>22</v>
      </c>
      <c r="H42" s="3">
        <v>0.19211021735409892</v>
      </c>
      <c r="I42" s="3">
        <v>40.243801842262037</v>
      </c>
      <c r="J42" s="3">
        <v>0.46460000000000001</v>
      </c>
      <c r="K42" s="3" t="s">
        <v>22</v>
      </c>
      <c r="L42" s="3">
        <v>53.728697355533797</v>
      </c>
      <c r="M42" s="3" t="s">
        <v>22</v>
      </c>
      <c r="N42" s="3" t="s">
        <v>22</v>
      </c>
      <c r="O42" s="3">
        <v>7.242927532130039E-2</v>
      </c>
      <c r="P42" s="3">
        <v>0.335764882488155</v>
      </c>
      <c r="Q42" s="3">
        <v>0.55225646251332317</v>
      </c>
      <c r="R42" s="12" t="s">
        <v>22</v>
      </c>
      <c r="S42" s="12" t="s">
        <v>22</v>
      </c>
      <c r="T42" s="12" t="s">
        <v>22</v>
      </c>
      <c r="U42" s="12" t="s">
        <v>22</v>
      </c>
      <c r="V42" s="3">
        <v>1.5664462623413258</v>
      </c>
      <c r="W42" s="12"/>
      <c r="X42" s="3">
        <v>97.833801455055692</v>
      </c>
      <c r="Z42" s="13">
        <v>2863</v>
      </c>
      <c r="AA42" s="13">
        <v>4714.9999999999991</v>
      </c>
      <c r="AB42" s="12"/>
      <c r="AC42" s="12"/>
      <c r="AD42" s="12"/>
      <c r="AE42" s="3"/>
      <c r="AF42" s="3"/>
    </row>
    <row r="43" spans="4:32" x14ac:dyDescent="0.2">
      <c r="D43" s="3">
        <v>3.8022999999999998</v>
      </c>
      <c r="E43" s="3">
        <v>0.23468039791874479</v>
      </c>
      <c r="F43" s="3">
        <v>3.2498756425136791E-2</v>
      </c>
      <c r="G43" s="2" t="s">
        <v>22</v>
      </c>
      <c r="H43" s="3">
        <v>0.20473215813794282</v>
      </c>
      <c r="I43" s="3">
        <v>39.71587003345401</v>
      </c>
      <c r="J43" s="3">
        <v>0.49919999999999998</v>
      </c>
      <c r="K43" s="3" t="s">
        <v>22</v>
      </c>
      <c r="L43" s="3">
        <v>54.220652021827341</v>
      </c>
      <c r="M43" s="3" t="s">
        <v>22</v>
      </c>
      <c r="N43" s="3" t="s">
        <v>22</v>
      </c>
      <c r="O43" s="3">
        <v>4.888654462183685E-2</v>
      </c>
      <c r="P43" s="3">
        <v>0.35077637566261666</v>
      </c>
      <c r="Q43" s="3">
        <v>0.58235824636611733</v>
      </c>
      <c r="R43" s="12" t="s">
        <v>22</v>
      </c>
      <c r="S43" s="12" t="s">
        <v>22</v>
      </c>
      <c r="T43" s="12" t="s">
        <v>22</v>
      </c>
      <c r="U43" s="12" t="s">
        <v>22</v>
      </c>
      <c r="V43" s="3">
        <v>1.7136228639299236</v>
      </c>
      <c r="W43" s="12"/>
      <c r="X43" s="3">
        <v>98.130766599257484</v>
      </c>
      <c r="Z43" s="13">
        <v>2990.9999999999995</v>
      </c>
      <c r="AA43" s="13">
        <v>4972</v>
      </c>
      <c r="AB43" s="12"/>
      <c r="AC43" s="12"/>
      <c r="AD43" s="12"/>
      <c r="AE43" s="3"/>
      <c r="AF43" s="3"/>
    </row>
    <row r="44" spans="4:32" x14ac:dyDescent="0.2">
      <c r="D44" s="3">
        <v>3.5377999999999998</v>
      </c>
      <c r="E44" s="3">
        <v>0.25800016175558732</v>
      </c>
      <c r="F44" s="3">
        <v>2.2052727574199966E-2</v>
      </c>
      <c r="G44" s="2" t="s">
        <v>22</v>
      </c>
      <c r="H44" s="3">
        <v>0.20302070854013349</v>
      </c>
      <c r="I44" s="3">
        <v>40.309335044223452</v>
      </c>
      <c r="J44" s="3">
        <v>0.48320000000000002</v>
      </c>
      <c r="K44" s="3" t="s">
        <v>22</v>
      </c>
      <c r="L44" s="3">
        <v>53.723660277039315</v>
      </c>
      <c r="M44" s="3" t="s">
        <v>22</v>
      </c>
      <c r="N44" s="3" t="s">
        <v>22</v>
      </c>
      <c r="O44" s="3">
        <v>9.7001196433855214E-2</v>
      </c>
      <c r="P44" s="3">
        <v>0.41164328939344186</v>
      </c>
      <c r="Q44" s="3">
        <v>0.60718928985558163</v>
      </c>
      <c r="R44" s="12" t="s">
        <v>22</v>
      </c>
      <c r="S44" s="12" t="s">
        <v>22</v>
      </c>
      <c r="T44" s="12" t="s">
        <v>22</v>
      </c>
      <c r="U44" s="12" t="s">
        <v>22</v>
      </c>
      <c r="V44" s="3">
        <v>1.5986437235543018</v>
      </c>
      <c r="W44" s="12"/>
      <c r="X44" s="3">
        <v>98.206146140944227</v>
      </c>
      <c r="Z44" s="13">
        <v>3510</v>
      </c>
      <c r="AA44" s="13">
        <v>5184</v>
      </c>
      <c r="AB44" s="12"/>
      <c r="AC44" s="12"/>
      <c r="AD44" s="12"/>
      <c r="AE44" s="3"/>
      <c r="AF44" s="3"/>
    </row>
    <row r="45" spans="4:32" x14ac:dyDescent="0.2">
      <c r="D45" s="3">
        <v>3.5446</v>
      </c>
      <c r="E45" s="3">
        <v>0.26096568085622623</v>
      </c>
      <c r="F45" s="3">
        <v>2.5534737191178911E-2</v>
      </c>
      <c r="G45" s="2" t="s">
        <v>22</v>
      </c>
      <c r="H45" s="3">
        <v>0.20387643333903815</v>
      </c>
      <c r="I45" s="3">
        <v>40.119151276293486</v>
      </c>
      <c r="J45" s="3">
        <v>0.46939999999999998</v>
      </c>
      <c r="K45" s="3" t="s">
        <v>22</v>
      </c>
      <c r="L45" s="3">
        <v>54.634671890303629</v>
      </c>
      <c r="M45" s="3" t="s">
        <v>22</v>
      </c>
      <c r="N45" s="3" t="s">
        <v>22</v>
      </c>
      <c r="O45" s="3">
        <v>5.5576282306930319E-2</v>
      </c>
      <c r="P45" s="3">
        <v>0.38549045362855938</v>
      </c>
      <c r="Q45" s="3">
        <v>0.57603335793012167</v>
      </c>
      <c r="R45" s="12" t="s">
        <v>22</v>
      </c>
      <c r="S45" s="12" t="s">
        <v>22</v>
      </c>
      <c r="T45" s="12" t="s">
        <v>22</v>
      </c>
      <c r="U45" s="12" t="s">
        <v>22</v>
      </c>
      <c r="V45" s="3">
        <v>1.5983926360329597</v>
      </c>
      <c r="W45" s="12"/>
      <c r="X45" s="3">
        <v>98.806006508795264</v>
      </c>
      <c r="Z45" s="13">
        <v>3287</v>
      </c>
      <c r="AA45" s="13">
        <v>4918</v>
      </c>
      <c r="AB45" s="12"/>
      <c r="AC45" s="12"/>
      <c r="AD45" s="12"/>
      <c r="AE45" s="3"/>
      <c r="AF45" s="3"/>
    </row>
    <row r="46" spans="4:32" x14ac:dyDescent="0.2">
      <c r="D46" s="3">
        <v>3.6410999999999998</v>
      </c>
      <c r="E46" s="3">
        <v>0.26500957053891572</v>
      </c>
      <c r="F46" s="3">
        <v>2.8685126844636047E-2</v>
      </c>
      <c r="G46" s="2" t="s">
        <v>22</v>
      </c>
      <c r="H46" s="3">
        <v>0.19296594215300358</v>
      </c>
      <c r="I46" s="3">
        <v>40.096237569313963</v>
      </c>
      <c r="J46" s="3">
        <v>0.4874</v>
      </c>
      <c r="K46" s="3" t="s">
        <v>22</v>
      </c>
      <c r="L46" s="3">
        <v>53.973415419056948</v>
      </c>
      <c r="M46" s="3" t="s">
        <v>22</v>
      </c>
      <c r="N46" s="3" t="s">
        <v>22</v>
      </c>
      <c r="O46" s="3">
        <v>5.9049799951113466E-2</v>
      </c>
      <c r="P46" s="3">
        <v>0.45046207252427639</v>
      </c>
      <c r="Q46" s="3">
        <v>0.52543425044215653</v>
      </c>
      <c r="R46" s="12" t="s">
        <v>22</v>
      </c>
      <c r="S46" s="12" t="s">
        <v>22</v>
      </c>
      <c r="T46" s="12" t="s">
        <v>22</v>
      </c>
      <c r="U46" s="12" t="s">
        <v>22</v>
      </c>
      <c r="V46" s="3">
        <v>1.6430862742186918</v>
      </c>
      <c r="W46" s="12"/>
      <c r="X46" s="3">
        <v>98.213241438831972</v>
      </c>
      <c r="Z46" s="13">
        <v>3841</v>
      </c>
      <c r="AA46" s="13">
        <v>4486</v>
      </c>
      <c r="AB46" s="12"/>
      <c r="AC46" s="12"/>
      <c r="AD46" s="12"/>
      <c r="AE46" s="3"/>
      <c r="AF46" s="3"/>
    </row>
    <row r="47" spans="4:32" x14ac:dyDescent="0.2">
      <c r="D47" s="3">
        <v>3.5541999999999998</v>
      </c>
      <c r="E47" s="3">
        <v>0.23912867656970319</v>
      </c>
      <c r="F47" s="3">
        <v>2.636378709998342E-2</v>
      </c>
      <c r="G47" s="2" t="s">
        <v>22</v>
      </c>
      <c r="H47" s="3">
        <v>0.21072223173027554</v>
      </c>
      <c r="I47" s="3">
        <v>40.149855643646035</v>
      </c>
      <c r="J47" s="3">
        <v>0.46779999999999999</v>
      </c>
      <c r="K47" s="3" t="s">
        <v>22</v>
      </c>
      <c r="L47" s="3">
        <v>53.77473065621939</v>
      </c>
      <c r="M47" s="3" t="s">
        <v>22</v>
      </c>
      <c r="N47" s="3" t="s">
        <v>22</v>
      </c>
      <c r="O47" s="3">
        <v>9.2498488376580784E-2</v>
      </c>
      <c r="P47" s="3">
        <v>0.47204109396256511</v>
      </c>
      <c r="Q47" s="3">
        <v>0.56584325989435091</v>
      </c>
      <c r="R47" s="12" t="s">
        <v>22</v>
      </c>
      <c r="S47" s="12" t="s">
        <v>22</v>
      </c>
      <c r="T47" s="12" t="s">
        <v>22</v>
      </c>
      <c r="U47" s="12" t="s">
        <v>22</v>
      </c>
      <c r="V47" s="3">
        <v>1.6020736693638185</v>
      </c>
      <c r="W47" s="12"/>
      <c r="X47" s="3">
        <v>98.237391465202364</v>
      </c>
      <c r="Z47" s="13">
        <v>4025.0000000000005</v>
      </c>
      <c r="AA47" s="13">
        <v>4831</v>
      </c>
      <c r="AB47" s="12"/>
      <c r="AC47" s="12"/>
      <c r="AD47" s="12"/>
      <c r="AE47" s="3"/>
      <c r="AF47" s="3"/>
    </row>
    <row r="48" spans="4:32" x14ac:dyDescent="0.2">
      <c r="D48" s="3">
        <v>3.6574</v>
      </c>
      <c r="E48" s="3">
        <v>0.22497506268029008</v>
      </c>
      <c r="F48" s="3">
        <v>2.7192837008787933E-2</v>
      </c>
      <c r="G48" s="2" t="s">
        <v>22</v>
      </c>
      <c r="H48" s="3">
        <v>0.2083689885332877</v>
      </c>
      <c r="I48" s="3">
        <v>40.636542779890931</v>
      </c>
      <c r="J48" s="3">
        <v>0.47270000000000001</v>
      </c>
      <c r="K48" s="3" t="s">
        <v>22</v>
      </c>
      <c r="L48" s="3">
        <v>54.721141737792081</v>
      </c>
      <c r="M48" s="3" t="s">
        <v>22</v>
      </c>
      <c r="N48" s="3" t="s">
        <v>22</v>
      </c>
      <c r="O48" s="3">
        <v>8.8767673129124813E-2</v>
      </c>
      <c r="P48" s="3">
        <v>0.38959515879345125</v>
      </c>
      <c r="Q48" s="3">
        <v>0.53492158309615001</v>
      </c>
      <c r="R48" s="12" t="s">
        <v>22</v>
      </c>
      <c r="S48" s="12" t="s">
        <v>22</v>
      </c>
      <c r="T48" s="12" t="s">
        <v>22</v>
      </c>
      <c r="U48" s="12" t="s">
        <v>22</v>
      </c>
      <c r="V48" s="3">
        <v>1.6466320837354318</v>
      </c>
      <c r="W48" s="12"/>
      <c r="X48" s="3">
        <v>99.453356810100061</v>
      </c>
      <c r="Z48" s="13">
        <v>3322</v>
      </c>
      <c r="AA48" s="13">
        <v>4567</v>
      </c>
      <c r="AB48" s="12"/>
      <c r="AC48" s="12"/>
      <c r="AD48" s="12"/>
      <c r="AE48" s="3"/>
      <c r="AF48" s="3"/>
    </row>
    <row r="49" spans="1:32" x14ac:dyDescent="0.2">
      <c r="D49" s="3">
        <v>3.7686999999999999</v>
      </c>
      <c r="E49" s="3">
        <v>0.2418246030248295</v>
      </c>
      <c r="F49" s="3">
        <v>3.050903664400597E-2</v>
      </c>
      <c r="G49" s="2" t="s">
        <v>22</v>
      </c>
      <c r="H49" s="3">
        <v>0.20815505733356152</v>
      </c>
      <c r="I49" s="3">
        <v>41.137665551532926</v>
      </c>
      <c r="J49" s="3">
        <v>0.49719999999999998</v>
      </c>
      <c r="K49" s="3" t="s">
        <v>22</v>
      </c>
      <c r="L49" s="3">
        <v>54.583041835735273</v>
      </c>
      <c r="M49" s="3" t="s">
        <v>22</v>
      </c>
      <c r="N49" s="3" t="s">
        <v>22</v>
      </c>
      <c r="O49" s="3">
        <v>2.5601111525646141E-2</v>
      </c>
      <c r="P49" s="3">
        <v>0.40519303842004034</v>
      </c>
      <c r="Q49" s="3">
        <v>0.50927064666127886</v>
      </c>
      <c r="R49" s="12" t="s">
        <v>22</v>
      </c>
      <c r="S49" s="12" t="s">
        <v>22</v>
      </c>
      <c r="T49" s="12" t="s">
        <v>22</v>
      </c>
      <c r="U49" s="12" t="s">
        <v>22</v>
      </c>
      <c r="V49" s="3">
        <v>1.6990241555934971</v>
      </c>
      <c r="W49" s="12"/>
      <c r="X49" s="3">
        <v>99.84810653124039</v>
      </c>
      <c r="Z49" s="13">
        <v>3454.9999999999995</v>
      </c>
      <c r="AA49" s="13">
        <v>4348.0000000000009</v>
      </c>
      <c r="AB49" s="12"/>
      <c r="AC49" s="12"/>
      <c r="AD49" s="12"/>
      <c r="AE49" s="3"/>
      <c r="AF49" s="3"/>
    </row>
    <row r="50" spans="1:32" x14ac:dyDescent="0.2">
      <c r="D50" s="3">
        <v>3.6993999999999998</v>
      </c>
      <c r="E50" s="3">
        <v>0.2507211603267463</v>
      </c>
      <c r="F50" s="3">
        <v>2.3876637373569889E-2</v>
      </c>
      <c r="G50" s="2" t="s">
        <v>22</v>
      </c>
      <c r="H50" s="3">
        <v>0.21607051172342975</v>
      </c>
      <c r="I50" s="3">
        <v>39.631089317629808</v>
      </c>
      <c r="J50" s="3">
        <v>0.51370000000000005</v>
      </c>
      <c r="K50" s="3" t="s">
        <v>22</v>
      </c>
      <c r="L50" s="3">
        <v>53.791520917867636</v>
      </c>
      <c r="M50" s="3" t="s">
        <v>22</v>
      </c>
      <c r="N50" s="3" t="s">
        <v>22</v>
      </c>
      <c r="O50" s="3">
        <v>9.5714708417491093E-2</v>
      </c>
      <c r="P50" s="3">
        <v>0.44225266219449266</v>
      </c>
      <c r="Q50" s="3">
        <v>0.57357367909390122</v>
      </c>
      <c r="R50" s="12" t="s">
        <v>22</v>
      </c>
      <c r="S50" s="12" t="s">
        <v>22</v>
      </c>
      <c r="T50" s="12" t="s">
        <v>22</v>
      </c>
      <c r="U50" s="12" t="s">
        <v>22</v>
      </c>
      <c r="V50" s="3">
        <v>1.6735687625269096</v>
      </c>
      <c r="W50" s="12"/>
      <c r="X50" s="3">
        <v>97.675044867859199</v>
      </c>
      <c r="Z50" s="13">
        <v>3771</v>
      </c>
      <c r="AA50" s="13">
        <v>4897.0000000000009</v>
      </c>
      <c r="AB50" s="12"/>
      <c r="AC50" s="12"/>
      <c r="AD50" s="12"/>
      <c r="AE50" s="3"/>
      <c r="AF50" s="3"/>
    </row>
    <row r="51" spans="1:32" x14ac:dyDescent="0.2">
      <c r="D51" s="3">
        <v>3.0966999999999998</v>
      </c>
      <c r="E51" s="3">
        <v>0.21068665246812068</v>
      </c>
      <c r="F51" s="3">
        <v>1.973138782954734E-2</v>
      </c>
      <c r="G51" s="2" t="s">
        <v>22</v>
      </c>
      <c r="H51" s="3">
        <v>0.18718979976039704</v>
      </c>
      <c r="I51" s="3">
        <v>38.94596947894231</v>
      </c>
      <c r="J51" s="3">
        <v>0.46629999999999999</v>
      </c>
      <c r="K51" s="3" t="s">
        <v>22</v>
      </c>
      <c r="L51" s="3">
        <v>54.63103400027984</v>
      </c>
      <c r="M51" s="3" t="s">
        <v>22</v>
      </c>
      <c r="N51" s="3" t="s">
        <v>22</v>
      </c>
      <c r="O51" s="3">
        <v>2.5858409128918965E-2</v>
      </c>
      <c r="P51" s="3">
        <v>0.36484965051367452</v>
      </c>
      <c r="Q51" s="3">
        <v>0.47987162819026202</v>
      </c>
      <c r="R51" s="12" t="s">
        <v>22</v>
      </c>
      <c r="S51" s="12" t="s">
        <v>22</v>
      </c>
      <c r="T51" s="12" t="s">
        <v>22</v>
      </c>
      <c r="U51" s="12" t="s">
        <v>22</v>
      </c>
      <c r="V51" s="3">
        <v>1.4091035854799199</v>
      </c>
      <c r="W51" s="12"/>
      <c r="X51" s="3">
        <v>97.154777912740641</v>
      </c>
      <c r="Z51" s="13">
        <v>3111</v>
      </c>
      <c r="AA51" s="13">
        <v>4097</v>
      </c>
      <c r="AB51" s="12"/>
      <c r="AC51" s="12"/>
      <c r="AD51" s="12"/>
      <c r="AE51" s="3"/>
      <c r="AF51" s="3"/>
    </row>
    <row r="52" spans="1:32" x14ac:dyDescent="0.2">
      <c r="D52" s="3">
        <v>2.9474999999999998</v>
      </c>
      <c r="E52" s="3">
        <v>0.2117650230501712</v>
      </c>
      <c r="F52" s="3">
        <v>2.8850936826396948E-2</v>
      </c>
      <c r="G52" s="2" t="s">
        <v>22</v>
      </c>
      <c r="H52" s="3">
        <v>0.18633407496149237</v>
      </c>
      <c r="I52" s="3">
        <v>38.889830896842497</v>
      </c>
      <c r="J52" s="3">
        <v>0.46920000000000001</v>
      </c>
      <c r="K52" s="3" t="s">
        <v>22</v>
      </c>
      <c r="L52" s="3">
        <v>54.025185392472366</v>
      </c>
      <c r="M52" s="3" t="s">
        <v>22</v>
      </c>
      <c r="N52" s="3" t="s">
        <v>22</v>
      </c>
      <c r="O52" s="3">
        <v>5.7634663133112919E-2</v>
      </c>
      <c r="P52" s="3">
        <v>0.42219824553173524</v>
      </c>
      <c r="Q52" s="3">
        <v>0.44789580331939516</v>
      </c>
      <c r="R52" s="12" t="s">
        <v>22</v>
      </c>
      <c r="S52" s="12" t="s">
        <v>22</v>
      </c>
      <c r="T52" s="12" t="s">
        <v>22</v>
      </c>
      <c r="U52" s="12" t="s">
        <v>22</v>
      </c>
      <c r="V52" s="3">
        <v>1.3469369757256326</v>
      </c>
      <c r="W52" s="12"/>
      <c r="X52" s="3">
        <v>96.541800997934402</v>
      </c>
      <c r="Z52" s="13">
        <v>3600</v>
      </c>
      <c r="AA52" s="13">
        <v>3824</v>
      </c>
      <c r="AB52" s="12"/>
      <c r="AC52" s="12"/>
      <c r="AD52" s="12"/>
      <c r="AE52" s="3"/>
      <c r="AF52" s="3"/>
    </row>
    <row r="53" spans="1:32" x14ac:dyDescent="0.2">
      <c r="D53" s="3">
        <v>3.2299000000000002</v>
      </c>
      <c r="E53" s="3">
        <v>0.19666783490146389</v>
      </c>
      <c r="F53" s="3">
        <v>2.5203117227657106E-2</v>
      </c>
      <c r="G53" s="2" t="s">
        <v>22</v>
      </c>
      <c r="H53" s="3">
        <v>0.19553311654971758</v>
      </c>
      <c r="I53" s="3">
        <v>38.736538197149535</v>
      </c>
      <c r="J53" s="3">
        <v>0.48320000000000002</v>
      </c>
      <c r="K53" s="3" t="s">
        <v>22</v>
      </c>
      <c r="L53" s="3">
        <v>54.122568910032179</v>
      </c>
      <c r="M53" s="3" t="s">
        <v>22</v>
      </c>
      <c r="N53" s="3" t="s">
        <v>22</v>
      </c>
      <c r="O53" s="3">
        <v>5.4032496687293367E-2</v>
      </c>
      <c r="P53" s="3">
        <v>0.3462025613360229</v>
      </c>
      <c r="Q53" s="3">
        <v>0.57837590920271265</v>
      </c>
      <c r="R53" s="12" t="s">
        <v>22</v>
      </c>
      <c r="S53" s="12" t="s">
        <v>22</v>
      </c>
      <c r="T53" s="12" t="s">
        <v>22</v>
      </c>
      <c r="U53" s="12" t="s">
        <v>22</v>
      </c>
      <c r="V53" s="3">
        <v>1.4690016182911441</v>
      </c>
      <c r="W53" s="12"/>
      <c r="X53" s="3">
        <v>96.572889681299259</v>
      </c>
      <c r="Z53" s="13">
        <v>2952</v>
      </c>
      <c r="AA53" s="13">
        <v>4938</v>
      </c>
      <c r="AB53" s="12"/>
      <c r="AC53" s="12"/>
      <c r="AD53" s="12"/>
      <c r="AE53" s="3"/>
      <c r="AF53" s="3"/>
    </row>
    <row r="54" spans="1:32" x14ac:dyDescent="0.2">
      <c r="D54" s="3">
        <v>3.8416999999999999</v>
      </c>
      <c r="E54" s="3">
        <v>0.14328849108996308</v>
      </c>
      <c r="F54" s="3">
        <v>2.1389487647156358E-2</v>
      </c>
      <c r="G54" s="2" t="s">
        <v>22</v>
      </c>
      <c r="H54" s="3">
        <v>0.19061269895601574</v>
      </c>
      <c r="I54" s="3">
        <v>38.800009165482791</v>
      </c>
      <c r="J54" s="3">
        <v>0.49469999999999997</v>
      </c>
      <c r="K54" s="3" t="s">
        <v>22</v>
      </c>
      <c r="L54" s="3">
        <v>56.158667972575905</v>
      </c>
      <c r="M54" s="3" t="s">
        <v>22</v>
      </c>
      <c r="N54" s="3" t="s">
        <v>22</v>
      </c>
      <c r="O54" s="3">
        <v>5.8921151149477047E-2</v>
      </c>
      <c r="P54" s="3">
        <v>0.33682037810198434</v>
      </c>
      <c r="Q54" s="3">
        <v>0.56467198425805543</v>
      </c>
      <c r="R54" s="12" t="s">
        <v>22</v>
      </c>
      <c r="S54" s="12" t="s">
        <v>22</v>
      </c>
      <c r="T54" s="12" t="s">
        <v>22</v>
      </c>
      <c r="U54" s="12" t="s">
        <v>22</v>
      </c>
      <c r="V54" s="3">
        <v>1.7291968228045431</v>
      </c>
      <c r="W54" s="12"/>
      <c r="X54" s="3">
        <v>99.008605430630254</v>
      </c>
      <c r="Z54" s="13">
        <v>2872</v>
      </c>
      <c r="AA54" s="13">
        <v>4821</v>
      </c>
      <c r="AB54" s="12"/>
      <c r="AC54" s="12"/>
      <c r="AD54" s="12"/>
      <c r="AE54" s="3"/>
      <c r="AF54" s="3"/>
    </row>
    <row r="55" spans="1:32" x14ac:dyDescent="0.2">
      <c r="D55" s="3"/>
      <c r="E55" s="3"/>
      <c r="F55" s="3"/>
      <c r="R55" s="12"/>
      <c r="S55" s="12"/>
      <c r="T55" s="12"/>
      <c r="U55" s="12"/>
      <c r="W55" s="12"/>
      <c r="Z55" s="13"/>
      <c r="AA55" s="13"/>
      <c r="AB55" s="12"/>
      <c r="AC55" s="12"/>
      <c r="AD55" s="12"/>
      <c r="AE55" s="3"/>
      <c r="AF55" s="3"/>
    </row>
    <row r="56" spans="1:32" x14ac:dyDescent="0.2">
      <c r="A56" s="14" t="s">
        <v>23</v>
      </c>
      <c r="AE56" s="3"/>
      <c r="AF56" s="3"/>
    </row>
    <row r="57" spans="1:32" x14ac:dyDescent="0.2">
      <c r="B57" t="s">
        <v>24</v>
      </c>
      <c r="D57" s="3">
        <v>3.6079899999999996</v>
      </c>
      <c r="E57" s="3">
        <v>0.23815926584760214</v>
      </c>
      <c r="F57" s="3">
        <v>2.5737748688513595E-2</v>
      </c>
      <c r="G57" s="3">
        <v>2.3134042553191493E-3</v>
      </c>
      <c r="H57" s="3">
        <v>0.20498992138255992</v>
      </c>
      <c r="I57" s="3">
        <v>40.381017038993278</v>
      </c>
      <c r="J57" s="3">
        <v>0.46160744680851074</v>
      </c>
      <c r="K57" s="3">
        <v>1.8200253424615405E-3</v>
      </c>
      <c r="L57" s="3">
        <v>54.751673147876346</v>
      </c>
      <c r="M57" s="3">
        <v>4.2960434248253106E-3</v>
      </c>
      <c r="N57" s="3">
        <v>1.8380893119213877E-2</v>
      </c>
      <c r="O57" s="3">
        <v>5.9006516601032968E-2</v>
      </c>
      <c r="P57" s="3">
        <v>0.4128303783814537</v>
      </c>
      <c r="Q57" s="3">
        <v>0.53668661052767463</v>
      </c>
      <c r="R57" s="3" t="s">
        <v>25</v>
      </c>
      <c r="S57" s="3" t="s">
        <v>25</v>
      </c>
      <c r="T57" s="3">
        <v>7.9305886217457863E-2</v>
      </c>
      <c r="U57" s="3" t="s">
        <v>25</v>
      </c>
      <c r="V57" s="3">
        <v>1.6233246171997529</v>
      </c>
      <c r="X57" s="3">
        <v>99.2</v>
      </c>
      <c r="Z57" s="13">
        <v>3520</v>
      </c>
      <c r="AA57" s="13">
        <v>4582</v>
      </c>
      <c r="AE57" s="3"/>
      <c r="AF57" s="3"/>
    </row>
    <row r="58" spans="1:32" x14ac:dyDescent="0.2">
      <c r="A58" s="15"/>
      <c r="B58" s="15" t="s">
        <v>26</v>
      </c>
      <c r="C58" s="15"/>
      <c r="D58" s="16">
        <v>0.19898662053559391</v>
      </c>
      <c r="E58" s="16">
        <v>2.2567519585357729E-2</v>
      </c>
      <c r="F58" s="16">
        <v>5.6032261079529706E-3</v>
      </c>
      <c r="G58" s="16">
        <v>3.8259174953011016E-3</v>
      </c>
      <c r="H58" s="16">
        <v>8.5487552527364549E-3</v>
      </c>
      <c r="I58" s="16">
        <v>0.67032573180979216</v>
      </c>
      <c r="J58" s="16">
        <v>2.2590630268944183E-2</v>
      </c>
      <c r="K58" s="16">
        <v>2.218831863849626E-3</v>
      </c>
      <c r="L58" s="16">
        <v>0.67711603994064273</v>
      </c>
      <c r="M58" s="16">
        <v>5.7353773801130676E-3</v>
      </c>
      <c r="N58" s="16">
        <v>1.9656665961266851E-2</v>
      </c>
      <c r="O58" s="16">
        <v>2.2458838350120282E-2</v>
      </c>
      <c r="P58" s="16">
        <v>3.4399370730918609E-2</v>
      </c>
      <c r="Q58" s="16">
        <v>3.625655683374835E-2</v>
      </c>
      <c r="R58" s="16" t="s">
        <v>25</v>
      </c>
      <c r="S58" s="16" t="s">
        <v>25</v>
      </c>
      <c r="T58" s="16">
        <v>2.0848911406389458E-2</v>
      </c>
      <c r="U58" s="16" t="s">
        <v>25</v>
      </c>
      <c r="V58" s="16">
        <v>0.09</v>
      </c>
      <c r="W58" s="16"/>
      <c r="X58" s="16">
        <v>1.07</v>
      </c>
      <c r="Y58" s="15"/>
      <c r="Z58" s="17">
        <v>587</v>
      </c>
      <c r="AA58" s="17">
        <v>620</v>
      </c>
      <c r="AE58" s="3"/>
      <c r="AF58" s="3"/>
    </row>
    <row r="59" spans="1:32" x14ac:dyDescent="0.2">
      <c r="AE59" s="3"/>
      <c r="AF59" s="3"/>
    </row>
    <row r="60" spans="1:32" x14ac:dyDescent="0.2">
      <c r="A60" s="14" t="s">
        <v>27</v>
      </c>
      <c r="AE60" s="3"/>
      <c r="AF60" s="3"/>
    </row>
    <row r="61" spans="1:32" ht="17" x14ac:dyDescent="0.2">
      <c r="B61" t="s">
        <v>24</v>
      </c>
      <c r="D61" s="2">
        <v>3.35</v>
      </c>
      <c r="E61" s="2">
        <v>0.25</v>
      </c>
      <c r="F61" s="2" t="s">
        <v>28</v>
      </c>
      <c r="G61" s="2" t="s">
        <v>28</v>
      </c>
      <c r="H61" s="3">
        <v>0.26</v>
      </c>
      <c r="I61" s="3">
        <v>41.28</v>
      </c>
      <c r="J61" s="3">
        <v>0.46</v>
      </c>
      <c r="K61" s="3" t="s">
        <v>28</v>
      </c>
      <c r="L61" s="3">
        <v>54.19</v>
      </c>
      <c r="M61" s="3" t="s">
        <v>28</v>
      </c>
      <c r="N61" s="3" t="s">
        <v>22</v>
      </c>
      <c r="O61" s="3">
        <v>0.06</v>
      </c>
      <c r="P61" s="3" t="s">
        <v>29</v>
      </c>
      <c r="Q61" s="3">
        <v>0.52</v>
      </c>
      <c r="R61" s="3" t="s">
        <v>29</v>
      </c>
      <c r="S61" s="3" t="s">
        <v>29</v>
      </c>
      <c r="T61" s="3" t="s">
        <v>29</v>
      </c>
      <c r="U61" s="3" t="s">
        <v>29</v>
      </c>
      <c r="V61" s="3">
        <v>1.54</v>
      </c>
      <c r="X61" s="3" t="s">
        <v>28</v>
      </c>
      <c r="Z61" s="2" t="s">
        <v>30</v>
      </c>
      <c r="AA61" s="2" t="s">
        <v>31</v>
      </c>
      <c r="AE61" s="3"/>
      <c r="AF61" s="3"/>
    </row>
    <row r="62" spans="1:32" x14ac:dyDescent="0.2">
      <c r="A62" s="15"/>
      <c r="B62" s="15" t="s">
        <v>26</v>
      </c>
      <c r="C62" s="15"/>
      <c r="D62" s="18">
        <v>7.0000000000000007E-2</v>
      </c>
      <c r="E62" s="18">
        <v>0.04</v>
      </c>
      <c r="F62" s="18"/>
      <c r="G62" s="18"/>
      <c r="H62" s="16">
        <v>0.06</v>
      </c>
      <c r="I62" s="16" t="s">
        <v>32</v>
      </c>
      <c r="J62" s="16">
        <v>0.04</v>
      </c>
      <c r="K62" s="16"/>
      <c r="L62" s="16" t="s">
        <v>33</v>
      </c>
      <c r="M62" s="16"/>
      <c r="N62" s="16"/>
      <c r="O62" s="16">
        <v>0.03</v>
      </c>
      <c r="P62" s="16"/>
      <c r="Q62" s="16">
        <v>7.0000000000000007E-2</v>
      </c>
      <c r="R62" s="16"/>
      <c r="S62" s="16"/>
      <c r="T62" s="16"/>
      <c r="U62" s="16"/>
      <c r="V62" s="16"/>
      <c r="W62" s="16"/>
      <c r="X62" s="16"/>
      <c r="Y62" s="15"/>
      <c r="Z62" s="18">
        <v>761</v>
      </c>
      <c r="AA62" s="18">
        <v>664</v>
      </c>
      <c r="AE62" s="3"/>
      <c r="AF62" s="3"/>
    </row>
    <row r="64" spans="1:32" x14ac:dyDescent="0.2">
      <c r="B64" t="s">
        <v>34</v>
      </c>
    </row>
    <row r="65" spans="1:2" x14ac:dyDescent="0.2">
      <c r="B65" t="s">
        <v>35</v>
      </c>
    </row>
    <row r="66" spans="1:2" x14ac:dyDescent="0.2">
      <c r="B66" t="s">
        <v>36</v>
      </c>
    </row>
    <row r="67" spans="1:2" ht="17" x14ac:dyDescent="0.2">
      <c r="B67" s="19" t="s">
        <v>37</v>
      </c>
    </row>
    <row r="69" spans="1:2" x14ac:dyDescent="0.2">
      <c r="A69" s="20" t="s">
        <v>38</v>
      </c>
    </row>
    <row r="70" spans="1:2" x14ac:dyDescent="0.2">
      <c r="A70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74"/>
  <sheetViews>
    <sheetView zoomScaleNormal="100" workbookViewId="0">
      <selection activeCell="A2" sqref="A1:A2"/>
    </sheetView>
  </sheetViews>
  <sheetFormatPr baseColWidth="10" defaultColWidth="8.83203125" defaultRowHeight="15" x14ac:dyDescent="0.2"/>
  <cols>
    <col min="2" max="2" width="11.5" customWidth="1"/>
    <col min="3" max="3" width="5.5" customWidth="1"/>
    <col min="4" max="7" width="9.1640625" style="2"/>
    <col min="8" max="23" width="9.1640625" style="3"/>
    <col min="24" max="24" width="11.1640625" style="3" bestFit="1" customWidth="1"/>
    <col min="25" max="25" width="9.1640625" style="3"/>
    <col min="26" max="26" width="10.5" style="3" customWidth="1"/>
    <col min="28" max="28" width="11.5" bestFit="1" customWidth="1"/>
    <col min="29" max="29" width="11.6640625" bestFit="1" customWidth="1"/>
    <col min="31" max="33" width="10" bestFit="1" customWidth="1"/>
  </cols>
  <sheetData>
    <row r="1" spans="1:33" x14ac:dyDescent="0.2">
      <c r="A1" t="s">
        <v>65</v>
      </c>
    </row>
    <row r="2" spans="1:33" x14ac:dyDescent="0.2">
      <c r="A2" t="s">
        <v>66</v>
      </c>
    </row>
    <row r="3" spans="1:33" ht="16" x14ac:dyDescent="0.2">
      <c r="A3" s="1" t="s">
        <v>63</v>
      </c>
    </row>
    <row r="4" spans="1:33" x14ac:dyDescent="0.2">
      <c r="B4" t="s">
        <v>48</v>
      </c>
    </row>
    <row r="6" spans="1:33" x14ac:dyDescent="0.2">
      <c r="A6" s="4"/>
      <c r="B6" s="4"/>
      <c r="C6" s="5" t="s">
        <v>53</v>
      </c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4"/>
      <c r="AB6" s="4"/>
      <c r="AC6" s="4"/>
    </row>
    <row r="7" spans="1:33" ht="18" thickBot="1" x14ac:dyDescent="0.3">
      <c r="A7" s="8"/>
      <c r="B7" s="8"/>
      <c r="C7" s="8"/>
      <c r="D7" s="9" t="s">
        <v>2</v>
      </c>
      <c r="E7" s="9" t="s">
        <v>3</v>
      </c>
      <c r="F7" s="9" t="s">
        <v>4</v>
      </c>
      <c r="G7" s="9" t="s">
        <v>5</v>
      </c>
      <c r="H7" s="10" t="s">
        <v>6</v>
      </c>
      <c r="I7" s="10" t="s">
        <v>7</v>
      </c>
      <c r="J7" s="10" t="s">
        <v>43</v>
      </c>
      <c r="K7" s="10" t="s">
        <v>8</v>
      </c>
      <c r="L7" s="10" t="s">
        <v>9</v>
      </c>
      <c r="M7" s="10" t="s">
        <v>10</v>
      </c>
      <c r="N7" s="10" t="s">
        <v>11</v>
      </c>
      <c r="O7" s="10" t="s">
        <v>12</v>
      </c>
      <c r="P7" s="10" t="s">
        <v>13</v>
      </c>
      <c r="Q7" s="10" t="s">
        <v>42</v>
      </c>
      <c r="R7" s="10" t="s">
        <v>14</v>
      </c>
      <c r="S7" s="10" t="s">
        <v>15</v>
      </c>
      <c r="T7" s="10" t="s">
        <v>16</v>
      </c>
      <c r="U7" s="10" t="s">
        <v>17</v>
      </c>
      <c r="V7" s="10" t="s">
        <v>18</v>
      </c>
      <c r="W7" s="10" t="s">
        <v>19</v>
      </c>
      <c r="X7" s="29" t="s">
        <v>60</v>
      </c>
      <c r="Y7" s="29"/>
      <c r="Z7" s="29" t="s">
        <v>61</v>
      </c>
      <c r="AA7" s="8"/>
      <c r="AB7" s="9" t="s">
        <v>20</v>
      </c>
      <c r="AC7" s="9" t="s">
        <v>21</v>
      </c>
      <c r="AD7" s="11"/>
      <c r="AE7" s="11"/>
      <c r="AF7" s="11"/>
      <c r="AG7" s="11"/>
    </row>
    <row r="8" spans="1:33" ht="16" thickTop="1" x14ac:dyDescent="0.2">
      <c r="D8" s="2">
        <v>3.98</v>
      </c>
      <c r="E8" s="2" t="s">
        <v>22</v>
      </c>
      <c r="F8" s="2" t="s">
        <v>22</v>
      </c>
      <c r="G8" s="2" t="s">
        <v>22</v>
      </c>
      <c r="H8" s="2">
        <v>0.19</v>
      </c>
      <c r="I8" s="3">
        <v>40.42</v>
      </c>
      <c r="J8" s="3">
        <v>0.29675344261869935</v>
      </c>
      <c r="K8" s="3" t="s">
        <v>22</v>
      </c>
      <c r="L8" s="3" t="s">
        <v>22</v>
      </c>
      <c r="M8" s="2">
        <v>54.71</v>
      </c>
      <c r="N8" s="2" t="s">
        <v>22</v>
      </c>
      <c r="O8" s="2" t="s">
        <v>22</v>
      </c>
      <c r="P8" s="2" t="s">
        <v>22</v>
      </c>
      <c r="Q8" s="2">
        <v>0.49</v>
      </c>
      <c r="R8" s="2">
        <v>0.21</v>
      </c>
      <c r="S8" s="2">
        <v>0.44</v>
      </c>
      <c r="T8" s="2" t="s">
        <v>22</v>
      </c>
      <c r="U8" s="2" t="s">
        <v>22</v>
      </c>
      <c r="V8" s="2">
        <v>0.05</v>
      </c>
      <c r="W8" s="2" t="s">
        <v>22</v>
      </c>
      <c r="X8" s="3">
        <v>1.6757894736842105</v>
      </c>
      <c r="Y8" s="2"/>
      <c r="Z8" s="3">
        <v>99.110963968934485</v>
      </c>
      <c r="AB8" s="13">
        <f>(R8*((138.91+138.91)/(138.91+138.91+15.999+15.999+15.999)))*10000</f>
        <v>1790.6432138286211</v>
      </c>
      <c r="AC8" s="13">
        <f>(S8*((140.12+140.12)/(140.12+140.12+15.999+15.999+15.999)))*10000</f>
        <v>3756.602698659809</v>
      </c>
      <c r="AD8" s="12"/>
      <c r="AE8" s="3"/>
      <c r="AF8" s="3"/>
      <c r="AG8" s="3"/>
    </row>
    <row r="9" spans="1:33" x14ac:dyDescent="0.2">
      <c r="D9" s="2">
        <v>4.01</v>
      </c>
      <c r="E9" s="2">
        <v>0.26</v>
      </c>
      <c r="F9" s="2" t="s">
        <v>22</v>
      </c>
      <c r="G9" s="2" t="s">
        <v>22</v>
      </c>
      <c r="H9" s="2">
        <v>0.19</v>
      </c>
      <c r="I9" s="3">
        <v>40.385300000000001</v>
      </c>
      <c r="J9" s="3">
        <v>0.29675344261869935</v>
      </c>
      <c r="K9" s="3" t="s">
        <v>22</v>
      </c>
      <c r="L9" s="3" t="s">
        <v>22</v>
      </c>
      <c r="M9" s="2">
        <v>54.24</v>
      </c>
      <c r="N9" s="2" t="s">
        <v>22</v>
      </c>
      <c r="O9" s="2" t="s">
        <v>22</v>
      </c>
      <c r="P9" s="2" t="s">
        <v>22</v>
      </c>
      <c r="Q9" s="2">
        <v>0.48</v>
      </c>
      <c r="R9" s="2">
        <v>0.2</v>
      </c>
      <c r="S9" s="2">
        <v>0.52</v>
      </c>
      <c r="T9" s="2" t="s">
        <v>22</v>
      </c>
      <c r="U9" s="2" t="s">
        <v>22</v>
      </c>
      <c r="V9" s="2">
        <v>7.0000000000000007E-2</v>
      </c>
      <c r="W9" s="2" t="s">
        <v>22</v>
      </c>
      <c r="X9" s="3">
        <v>1.6884210526315788</v>
      </c>
      <c r="Y9" s="2"/>
      <c r="Z9" s="3">
        <v>98.963632389987126</v>
      </c>
      <c r="AB9" s="13">
        <f t="shared" ref="AB9:AB48" si="0">(R9*((138.91+138.91)/(138.91+138.91+15.999+15.999+15.999)))*10000</f>
        <v>1705.3744893605915</v>
      </c>
      <c r="AC9" s="13">
        <f t="shared" ref="AC9:AC48" si="1">(S9*((140.12+140.12)/(140.12+140.12+15.999+15.999+15.999)))*10000</f>
        <v>4439.6213711434111</v>
      </c>
      <c r="AD9" s="12"/>
      <c r="AE9" s="3"/>
      <c r="AF9" s="3"/>
      <c r="AG9" s="3"/>
    </row>
    <row r="10" spans="1:33" x14ac:dyDescent="0.2">
      <c r="D10" s="2">
        <v>4.28</v>
      </c>
      <c r="E10" s="2">
        <v>0.39</v>
      </c>
      <c r="F10" s="2" t="s">
        <v>22</v>
      </c>
      <c r="G10" s="2" t="s">
        <v>22</v>
      </c>
      <c r="H10" s="2">
        <v>0.17</v>
      </c>
      <c r="I10" s="3">
        <v>39.824646971667022</v>
      </c>
      <c r="J10" s="3">
        <v>0.26551623813252045</v>
      </c>
      <c r="K10" s="3" t="s">
        <v>22</v>
      </c>
      <c r="L10" s="3" t="s">
        <v>22</v>
      </c>
      <c r="M10" s="2">
        <v>54.53</v>
      </c>
      <c r="N10" s="2" t="s">
        <v>22</v>
      </c>
      <c r="O10" s="2" t="s">
        <v>22</v>
      </c>
      <c r="P10" s="2" t="s">
        <v>22</v>
      </c>
      <c r="Q10" s="2">
        <v>0.46</v>
      </c>
      <c r="R10" s="2">
        <v>0.19</v>
      </c>
      <c r="S10" s="2">
        <v>0.45</v>
      </c>
      <c r="T10" s="2" t="s">
        <v>22</v>
      </c>
      <c r="U10" s="2" t="s">
        <v>22</v>
      </c>
      <c r="V10" s="2">
        <v>0.05</v>
      </c>
      <c r="W10" s="2" t="s">
        <v>22</v>
      </c>
      <c r="X10" s="3">
        <v>1.8021052631578949</v>
      </c>
      <c r="Y10" s="2"/>
      <c r="Z10" s="2">
        <v>98.80805794664164</v>
      </c>
      <c r="AB10" s="13">
        <f t="shared" si="0"/>
        <v>1620.1057648925621</v>
      </c>
      <c r="AC10" s="13">
        <f t="shared" si="1"/>
        <v>3841.9800327202593</v>
      </c>
      <c r="AD10" s="12"/>
      <c r="AE10" s="3"/>
      <c r="AF10" s="3"/>
      <c r="AG10" s="3"/>
    </row>
    <row r="11" spans="1:33" x14ac:dyDescent="0.2">
      <c r="D11" s="2">
        <v>4.1100000000000003</v>
      </c>
      <c r="E11" s="2">
        <v>0.41</v>
      </c>
      <c r="F11" s="2" t="s">
        <v>22</v>
      </c>
      <c r="G11" s="2" t="s">
        <v>22</v>
      </c>
      <c r="H11" s="2">
        <v>0.19</v>
      </c>
      <c r="I11" s="3">
        <v>40.297499999999999</v>
      </c>
      <c r="J11" s="3">
        <v>0.29675344261869935</v>
      </c>
      <c r="K11" s="3" t="s">
        <v>22</v>
      </c>
      <c r="L11" s="3" t="s">
        <v>22</v>
      </c>
      <c r="M11" s="2">
        <v>54.14</v>
      </c>
      <c r="N11" s="2" t="s">
        <v>22</v>
      </c>
      <c r="O11" s="2" t="s">
        <v>22</v>
      </c>
      <c r="P11" s="2" t="s">
        <v>22</v>
      </c>
      <c r="Q11" s="2">
        <v>0.43</v>
      </c>
      <c r="R11" s="2">
        <v>0.16</v>
      </c>
      <c r="S11" s="2">
        <v>0.44</v>
      </c>
      <c r="T11" s="2" t="s">
        <v>22</v>
      </c>
      <c r="U11" s="2" t="s">
        <v>22</v>
      </c>
      <c r="V11" s="2">
        <v>0.06</v>
      </c>
      <c r="W11" s="2" t="s">
        <v>22</v>
      </c>
      <c r="X11" s="3">
        <v>1.7305263157894739</v>
      </c>
      <c r="Y11" s="2"/>
      <c r="Z11" s="3">
        <v>98.80372712682923</v>
      </c>
      <c r="AB11" s="13">
        <f t="shared" si="0"/>
        <v>1364.2995914884734</v>
      </c>
      <c r="AC11" s="13">
        <f t="shared" si="1"/>
        <v>3756.602698659809</v>
      </c>
      <c r="AD11" s="12"/>
      <c r="AE11" s="3"/>
      <c r="AF11" s="3"/>
      <c r="AG11" s="3"/>
    </row>
    <row r="12" spans="1:33" x14ac:dyDescent="0.2">
      <c r="D12" s="2">
        <v>4.12</v>
      </c>
      <c r="E12" s="2">
        <v>0.33</v>
      </c>
      <c r="F12" s="2" t="s">
        <v>22</v>
      </c>
      <c r="G12" s="2" t="s">
        <v>22</v>
      </c>
      <c r="H12" s="2">
        <v>0.19</v>
      </c>
      <c r="I12" s="3">
        <v>40.387499999999996</v>
      </c>
      <c r="J12" s="3">
        <v>0.29675344261869935</v>
      </c>
      <c r="K12" s="3" t="s">
        <v>22</v>
      </c>
      <c r="L12" s="3" t="s">
        <v>22</v>
      </c>
      <c r="M12" s="2">
        <v>53.72</v>
      </c>
      <c r="N12" s="2" t="s">
        <v>22</v>
      </c>
      <c r="O12" s="2" t="s">
        <v>22</v>
      </c>
      <c r="P12" s="2" t="s">
        <v>22</v>
      </c>
      <c r="Q12" s="2">
        <v>0.43</v>
      </c>
      <c r="R12" s="2">
        <v>0.18</v>
      </c>
      <c r="S12" s="2">
        <v>0.4</v>
      </c>
      <c r="T12" s="2" t="s">
        <v>22</v>
      </c>
      <c r="U12" s="2" t="s">
        <v>22</v>
      </c>
      <c r="V12" s="2">
        <v>0.05</v>
      </c>
      <c r="W12" s="2" t="s">
        <v>22</v>
      </c>
      <c r="X12" s="3">
        <v>1.7347368421052631</v>
      </c>
      <c r="Y12" s="2"/>
      <c r="Z12" s="3">
        <v>98.36951660051345</v>
      </c>
      <c r="AB12" s="13">
        <f t="shared" si="0"/>
        <v>1534.8370404245322</v>
      </c>
      <c r="AC12" s="13">
        <f t="shared" si="1"/>
        <v>3415.0933624180084</v>
      </c>
      <c r="AD12" s="12"/>
      <c r="AE12" s="3"/>
      <c r="AF12" s="3"/>
      <c r="AG12" s="3"/>
    </row>
    <row r="13" spans="1:33" x14ac:dyDescent="0.2">
      <c r="D13" s="2">
        <v>4.22</v>
      </c>
      <c r="E13" s="2">
        <v>0.34</v>
      </c>
      <c r="F13" s="2" t="s">
        <v>22</v>
      </c>
      <c r="G13" s="2" t="s">
        <v>22</v>
      </c>
      <c r="H13" s="2">
        <v>0.19</v>
      </c>
      <c r="I13" s="3">
        <v>40.353499999999997</v>
      </c>
      <c r="J13" s="3">
        <v>0.29675344261869935</v>
      </c>
      <c r="K13" s="3" t="s">
        <v>22</v>
      </c>
      <c r="L13" s="3" t="s">
        <v>22</v>
      </c>
      <c r="M13" s="2">
        <v>53.66</v>
      </c>
      <c r="N13" s="2" t="s">
        <v>22</v>
      </c>
      <c r="O13" s="2" t="s">
        <v>22</v>
      </c>
      <c r="P13" s="2" t="s">
        <v>22</v>
      </c>
      <c r="Q13" s="2">
        <v>0.42</v>
      </c>
      <c r="R13" s="2">
        <v>0.2</v>
      </c>
      <c r="S13" s="2">
        <v>0.43</v>
      </c>
      <c r="T13" s="2" t="s">
        <v>22</v>
      </c>
      <c r="U13" s="2" t="s">
        <v>22</v>
      </c>
      <c r="V13" s="2">
        <v>0.05</v>
      </c>
      <c r="W13" s="2" t="s">
        <v>22</v>
      </c>
      <c r="X13" s="3">
        <v>1.7768421052631578</v>
      </c>
      <c r="Y13" s="2"/>
      <c r="Z13" s="3">
        <v>98.38341133735554</v>
      </c>
      <c r="AB13" s="13">
        <f t="shared" si="0"/>
        <v>1705.3744893605915</v>
      </c>
      <c r="AC13" s="13">
        <f t="shared" si="1"/>
        <v>3671.2253645993587</v>
      </c>
      <c r="AD13" s="12"/>
      <c r="AE13" s="3"/>
      <c r="AF13" s="3"/>
      <c r="AG13" s="3"/>
    </row>
    <row r="14" spans="1:33" x14ac:dyDescent="0.2">
      <c r="D14" s="2">
        <v>4.21</v>
      </c>
      <c r="E14" s="2">
        <v>0.44</v>
      </c>
      <c r="F14" s="2" t="s">
        <v>22</v>
      </c>
      <c r="G14" s="2" t="s">
        <v>22</v>
      </c>
      <c r="H14" s="2">
        <v>0.22</v>
      </c>
      <c r="I14" s="3">
        <v>39.984000000000002</v>
      </c>
      <c r="J14" s="3">
        <v>0.34360924934796766</v>
      </c>
      <c r="K14" s="3" t="s">
        <v>22</v>
      </c>
      <c r="L14" s="3" t="s">
        <v>22</v>
      </c>
      <c r="M14" s="2">
        <v>53.72</v>
      </c>
      <c r="N14" s="2" t="s">
        <v>22</v>
      </c>
      <c r="O14" s="2" t="s">
        <v>22</v>
      </c>
      <c r="P14" s="2" t="s">
        <v>22</v>
      </c>
      <c r="Q14" s="2">
        <v>0.45</v>
      </c>
      <c r="R14" s="2">
        <v>0.21</v>
      </c>
      <c r="S14" s="2">
        <v>0.5</v>
      </c>
      <c r="T14" s="2" t="s">
        <v>22</v>
      </c>
      <c r="U14" s="2" t="s">
        <v>22</v>
      </c>
      <c r="V14" s="2">
        <v>0.06</v>
      </c>
      <c r="W14" s="2" t="s">
        <v>22</v>
      </c>
      <c r="X14" s="3">
        <v>1.7726315789473683</v>
      </c>
      <c r="Y14" s="2"/>
      <c r="Z14" s="3">
        <v>98.364977670400606</v>
      </c>
      <c r="AB14" s="13">
        <f t="shared" si="0"/>
        <v>1790.6432138286211</v>
      </c>
      <c r="AC14" s="13">
        <f t="shared" si="1"/>
        <v>4268.8667030225106</v>
      </c>
      <c r="AD14" s="12"/>
      <c r="AE14" s="3"/>
      <c r="AF14" s="3"/>
      <c r="AG14" s="3"/>
    </row>
    <row r="15" spans="1:33" x14ac:dyDescent="0.2">
      <c r="D15" s="2">
        <v>4.2</v>
      </c>
      <c r="E15" s="2">
        <v>0.46</v>
      </c>
      <c r="F15" s="2" t="s">
        <v>22</v>
      </c>
      <c r="G15" s="2" t="s">
        <v>22</v>
      </c>
      <c r="H15" s="2">
        <v>0.18</v>
      </c>
      <c r="I15" s="3">
        <v>39.04</v>
      </c>
      <c r="J15" s="3">
        <v>0.28113484037560993</v>
      </c>
      <c r="K15" s="3" t="s">
        <v>22</v>
      </c>
      <c r="L15" s="3" t="s">
        <v>22</v>
      </c>
      <c r="M15" s="2">
        <v>54.1</v>
      </c>
      <c r="N15" s="2" t="s">
        <v>22</v>
      </c>
      <c r="O15" s="2" t="s">
        <v>22</v>
      </c>
      <c r="P15" s="2" t="s">
        <v>22</v>
      </c>
      <c r="Q15" s="2">
        <v>0.42</v>
      </c>
      <c r="R15" s="2">
        <v>0.2</v>
      </c>
      <c r="S15" s="2">
        <v>0.46</v>
      </c>
      <c r="T15" s="2" t="s">
        <v>22</v>
      </c>
      <c r="U15" s="2" t="s">
        <v>22</v>
      </c>
      <c r="V15" s="2">
        <v>0.05</v>
      </c>
      <c r="W15" s="2" t="s">
        <v>22</v>
      </c>
      <c r="X15" s="3">
        <v>1.7684210526315791</v>
      </c>
      <c r="Y15" s="2"/>
      <c r="Z15" s="3">
        <v>97.622713787744019</v>
      </c>
      <c r="AB15" s="13">
        <f t="shared" si="0"/>
        <v>1705.3744893605915</v>
      </c>
      <c r="AC15" s="13">
        <f t="shared" si="1"/>
        <v>3927.3573667807095</v>
      </c>
      <c r="AD15" s="12"/>
      <c r="AE15" s="3"/>
      <c r="AF15" s="3"/>
      <c r="AG15" s="3"/>
    </row>
    <row r="16" spans="1:33" x14ac:dyDescent="0.2">
      <c r="D16" s="2">
        <v>4.24</v>
      </c>
      <c r="E16" s="2">
        <v>0.35</v>
      </c>
      <c r="F16" s="2" t="s">
        <v>22</v>
      </c>
      <c r="G16" s="2" t="s">
        <v>22</v>
      </c>
      <c r="H16" s="2">
        <v>0.18</v>
      </c>
      <c r="I16" s="3">
        <v>39.572200000000009</v>
      </c>
      <c r="J16" s="3">
        <v>0.28113484037560993</v>
      </c>
      <c r="K16" s="3" t="s">
        <v>22</v>
      </c>
      <c r="L16" s="3" t="s">
        <v>22</v>
      </c>
      <c r="M16" s="2">
        <v>53.95</v>
      </c>
      <c r="N16" s="2" t="s">
        <v>22</v>
      </c>
      <c r="O16" s="2" t="s">
        <v>22</v>
      </c>
      <c r="P16" s="2" t="s">
        <v>22</v>
      </c>
      <c r="Q16" s="2">
        <v>0.4</v>
      </c>
      <c r="R16" s="2">
        <v>0.18</v>
      </c>
      <c r="S16" s="2">
        <v>0.44</v>
      </c>
      <c r="T16" s="2" t="s">
        <v>22</v>
      </c>
      <c r="U16" s="2" t="s">
        <v>22</v>
      </c>
      <c r="V16" s="2">
        <v>7.0000000000000007E-2</v>
      </c>
      <c r="W16" s="2" t="s">
        <v>22</v>
      </c>
      <c r="X16" s="3">
        <v>1.7852631578947369</v>
      </c>
      <c r="Y16" s="2"/>
      <c r="Z16" s="3">
        <v>97.878071682480893</v>
      </c>
      <c r="AB16" s="13">
        <f t="shared" si="0"/>
        <v>1534.8370404245322</v>
      </c>
      <c r="AC16" s="13">
        <f t="shared" si="1"/>
        <v>3756.602698659809</v>
      </c>
      <c r="AD16" s="12"/>
      <c r="AE16" s="3"/>
      <c r="AF16" s="3"/>
      <c r="AG16" s="3"/>
    </row>
    <row r="17" spans="4:33" x14ac:dyDescent="0.2">
      <c r="D17" s="2">
        <v>4.13</v>
      </c>
      <c r="E17" s="2">
        <v>0.25</v>
      </c>
      <c r="F17" s="2" t="s">
        <v>22</v>
      </c>
      <c r="G17" s="2" t="s">
        <v>22</v>
      </c>
      <c r="H17" s="2">
        <v>0.2</v>
      </c>
      <c r="I17" s="3">
        <v>39.588579117655954</v>
      </c>
      <c r="J17" s="3">
        <v>0.31237204486178882</v>
      </c>
      <c r="K17" s="3" t="s">
        <v>22</v>
      </c>
      <c r="L17" s="3" t="s">
        <v>22</v>
      </c>
      <c r="M17" s="2">
        <v>53.55</v>
      </c>
      <c r="N17" s="2" t="s">
        <v>22</v>
      </c>
      <c r="O17" s="2" t="s">
        <v>22</v>
      </c>
      <c r="P17" s="2" t="s">
        <v>22</v>
      </c>
      <c r="Q17" s="2">
        <v>0.45</v>
      </c>
      <c r="R17" s="2">
        <v>0.21</v>
      </c>
      <c r="S17" s="2">
        <v>0.48</v>
      </c>
      <c r="T17" s="2" t="s">
        <v>22</v>
      </c>
      <c r="U17" s="2" t="s">
        <v>22</v>
      </c>
      <c r="V17" s="2" t="s">
        <v>22</v>
      </c>
      <c r="W17" s="2" t="s">
        <v>22</v>
      </c>
      <c r="X17" s="3">
        <v>1.7389473684210526</v>
      </c>
      <c r="Y17" s="2"/>
      <c r="Z17" s="3">
        <v>97.432003794096687</v>
      </c>
      <c r="AB17" s="13">
        <f t="shared" si="0"/>
        <v>1790.6432138286211</v>
      </c>
      <c r="AC17" s="13">
        <f t="shared" si="1"/>
        <v>4098.1120349016101</v>
      </c>
      <c r="AD17" s="12"/>
      <c r="AE17" s="3"/>
      <c r="AF17" s="3"/>
      <c r="AG17" s="3"/>
    </row>
    <row r="18" spans="4:33" x14ac:dyDescent="0.2">
      <c r="D18" s="2">
        <v>4.2</v>
      </c>
      <c r="E18" s="2">
        <v>0.46</v>
      </c>
      <c r="F18" s="2" t="s">
        <v>22</v>
      </c>
      <c r="G18" s="2" t="s">
        <v>22</v>
      </c>
      <c r="H18" s="2">
        <v>0.21</v>
      </c>
      <c r="I18" s="3">
        <v>39.740400000000001</v>
      </c>
      <c r="J18" s="3">
        <v>0.32799064710487819</v>
      </c>
      <c r="K18" s="3" t="s">
        <v>22</v>
      </c>
      <c r="L18" s="3" t="s">
        <v>22</v>
      </c>
      <c r="M18" s="2">
        <v>54.36</v>
      </c>
      <c r="N18" s="2" t="s">
        <v>22</v>
      </c>
      <c r="O18" s="2" t="s">
        <v>22</v>
      </c>
      <c r="P18" s="2" t="s">
        <v>22</v>
      </c>
      <c r="Q18" s="2">
        <v>0.43</v>
      </c>
      <c r="R18" s="2">
        <v>0.18</v>
      </c>
      <c r="S18" s="2">
        <v>0.5</v>
      </c>
      <c r="T18" s="2" t="s">
        <v>22</v>
      </c>
      <c r="U18" s="2" t="s">
        <v>22</v>
      </c>
      <c r="V18" s="2">
        <v>0.06</v>
      </c>
      <c r="W18" s="2" t="s">
        <v>22</v>
      </c>
      <c r="X18" s="3">
        <v>1.7684210526315791</v>
      </c>
      <c r="Y18" s="2"/>
      <c r="Z18" s="3">
        <v>98.699969594473316</v>
      </c>
      <c r="AB18" s="13">
        <f t="shared" si="0"/>
        <v>1534.8370404245322</v>
      </c>
      <c r="AC18" s="13">
        <f t="shared" si="1"/>
        <v>4268.8667030225106</v>
      </c>
      <c r="AD18" s="12"/>
      <c r="AE18" s="3"/>
      <c r="AF18" s="3"/>
      <c r="AG18" s="3"/>
    </row>
    <row r="19" spans="4:33" x14ac:dyDescent="0.2">
      <c r="D19" s="2">
        <v>3.91</v>
      </c>
      <c r="E19" s="2">
        <v>0.39</v>
      </c>
      <c r="F19" s="2" t="s">
        <v>22</v>
      </c>
      <c r="G19" s="2" t="s">
        <v>22</v>
      </c>
      <c r="H19" s="2">
        <v>0.19</v>
      </c>
      <c r="I19" s="3">
        <v>39.598599999999998</v>
      </c>
      <c r="J19" s="3">
        <v>0.29675344261869935</v>
      </c>
      <c r="K19" s="3" t="s">
        <v>22</v>
      </c>
      <c r="L19" s="3" t="s">
        <v>22</v>
      </c>
      <c r="M19" s="2">
        <v>53.99</v>
      </c>
      <c r="N19" s="2" t="s">
        <v>22</v>
      </c>
      <c r="O19" s="2" t="s">
        <v>22</v>
      </c>
      <c r="P19" s="2" t="s">
        <v>22</v>
      </c>
      <c r="Q19" s="2">
        <v>0.42</v>
      </c>
      <c r="R19" s="2">
        <v>0.2</v>
      </c>
      <c r="S19" s="2">
        <v>0.46</v>
      </c>
      <c r="T19" s="2" t="s">
        <v>22</v>
      </c>
      <c r="U19" s="2" t="s">
        <v>22</v>
      </c>
      <c r="V19" s="2">
        <v>7.0000000000000007E-2</v>
      </c>
      <c r="W19" s="2" t="s">
        <v>22</v>
      </c>
      <c r="X19" s="3">
        <v>1.6463157894736842</v>
      </c>
      <c r="Y19" s="2"/>
      <c r="Z19" s="3">
        <v>97.879037653145005</v>
      </c>
      <c r="AB19" s="13">
        <f t="shared" si="0"/>
        <v>1705.3744893605915</v>
      </c>
      <c r="AC19" s="13">
        <f t="shared" si="1"/>
        <v>3927.3573667807095</v>
      </c>
      <c r="AD19" s="12"/>
      <c r="AE19" s="3"/>
      <c r="AF19" s="3"/>
      <c r="AG19" s="3"/>
    </row>
    <row r="20" spans="4:33" x14ac:dyDescent="0.2">
      <c r="D20" s="2">
        <v>4.26</v>
      </c>
      <c r="E20" s="2">
        <v>0.36</v>
      </c>
      <c r="F20" s="2" t="s">
        <v>22</v>
      </c>
      <c r="G20" s="2" t="s">
        <v>22</v>
      </c>
      <c r="H20" s="2">
        <v>0.16</v>
      </c>
      <c r="I20" s="3">
        <v>40.632999999999996</v>
      </c>
      <c r="J20" s="3">
        <v>0.24989763588943101</v>
      </c>
      <c r="K20" s="3" t="s">
        <v>22</v>
      </c>
      <c r="L20" s="3" t="s">
        <v>22</v>
      </c>
      <c r="M20" s="2">
        <v>53.88</v>
      </c>
      <c r="N20" s="2" t="s">
        <v>22</v>
      </c>
      <c r="O20" s="2" t="s">
        <v>22</v>
      </c>
      <c r="P20" s="2" t="s">
        <v>22</v>
      </c>
      <c r="Q20" s="2">
        <v>0.45</v>
      </c>
      <c r="R20" s="2">
        <v>0.18</v>
      </c>
      <c r="S20" s="2">
        <v>0.44</v>
      </c>
      <c r="T20" s="2" t="s">
        <v>22</v>
      </c>
      <c r="U20" s="2" t="s">
        <v>22</v>
      </c>
      <c r="V20" s="2" t="s">
        <v>22</v>
      </c>
      <c r="W20" s="2" t="s">
        <v>22</v>
      </c>
      <c r="X20" s="3">
        <v>1.7936842105263158</v>
      </c>
      <c r="Y20" s="2"/>
      <c r="Z20" s="3">
        <v>98.819213425363117</v>
      </c>
      <c r="AB20" s="13">
        <f t="shared" si="0"/>
        <v>1534.8370404245322</v>
      </c>
      <c r="AC20" s="13">
        <f t="shared" si="1"/>
        <v>3756.602698659809</v>
      </c>
      <c r="AD20" s="12"/>
      <c r="AE20" s="3"/>
      <c r="AF20" s="3"/>
      <c r="AG20" s="3"/>
    </row>
    <row r="21" spans="4:33" x14ac:dyDescent="0.2">
      <c r="D21" s="2">
        <v>4.1399999999999997</v>
      </c>
      <c r="E21" s="2">
        <v>0.33</v>
      </c>
      <c r="F21" s="2" t="s">
        <v>22</v>
      </c>
      <c r="G21" s="2" t="s">
        <v>22</v>
      </c>
      <c r="H21" s="2">
        <v>0.19</v>
      </c>
      <c r="I21" s="3">
        <v>39.299500000000002</v>
      </c>
      <c r="J21" s="3">
        <v>0.29675344261869935</v>
      </c>
      <c r="K21" s="3" t="s">
        <v>22</v>
      </c>
      <c r="L21" s="3" t="s">
        <v>22</v>
      </c>
      <c r="M21" s="2">
        <v>54.3</v>
      </c>
      <c r="N21" s="2" t="s">
        <v>22</v>
      </c>
      <c r="O21" s="2" t="s">
        <v>22</v>
      </c>
      <c r="P21" s="2" t="s">
        <v>22</v>
      </c>
      <c r="Q21" s="2">
        <v>0.39</v>
      </c>
      <c r="R21" s="2">
        <v>0.22</v>
      </c>
      <c r="S21" s="2">
        <v>0.42</v>
      </c>
      <c r="T21" s="2" t="s">
        <v>22</v>
      </c>
      <c r="U21" s="2" t="s">
        <v>22</v>
      </c>
      <c r="V21" s="2" t="s">
        <v>22</v>
      </c>
      <c r="W21" s="2" t="s">
        <v>22</v>
      </c>
      <c r="X21" s="3">
        <v>1.743157894736842</v>
      </c>
      <c r="Y21" s="2"/>
      <c r="Z21" s="3">
        <v>97.843095547881859</v>
      </c>
      <c r="AB21" s="13">
        <f t="shared" si="0"/>
        <v>1875.9119382966508</v>
      </c>
      <c r="AC21" s="13">
        <f t="shared" si="1"/>
        <v>3585.8480305389085</v>
      </c>
      <c r="AD21" s="12"/>
      <c r="AE21" s="3"/>
      <c r="AF21" s="3"/>
      <c r="AG21" s="3"/>
    </row>
    <row r="22" spans="4:33" x14ac:dyDescent="0.2">
      <c r="D22" s="2">
        <v>4.2</v>
      </c>
      <c r="E22" s="2">
        <v>0.32</v>
      </c>
      <c r="F22" s="2" t="s">
        <v>22</v>
      </c>
      <c r="G22" s="2" t="s">
        <v>22</v>
      </c>
      <c r="H22" s="2">
        <v>0.19</v>
      </c>
      <c r="I22" s="3">
        <v>41.708800000000004</v>
      </c>
      <c r="J22" s="3">
        <v>0.29675344261869935</v>
      </c>
      <c r="K22" s="3" t="s">
        <v>22</v>
      </c>
      <c r="L22" s="3" t="s">
        <v>22</v>
      </c>
      <c r="M22" s="2">
        <v>54.17</v>
      </c>
      <c r="N22" s="2" t="s">
        <v>22</v>
      </c>
      <c r="O22" s="2" t="s">
        <v>22</v>
      </c>
      <c r="P22" s="2" t="s">
        <v>22</v>
      </c>
      <c r="Q22" s="2">
        <v>0.35</v>
      </c>
      <c r="R22" s="2">
        <v>0.19</v>
      </c>
      <c r="S22" s="2">
        <v>0.44</v>
      </c>
      <c r="T22" s="2" t="s">
        <v>22</v>
      </c>
      <c r="U22" s="2" t="s">
        <v>22</v>
      </c>
      <c r="V22" s="2">
        <v>0.06</v>
      </c>
      <c r="W22" s="2" t="s">
        <v>22</v>
      </c>
      <c r="X22" s="3">
        <v>1.7684210526315791</v>
      </c>
      <c r="Y22" s="2"/>
      <c r="Z22" s="3">
        <v>100.15713238998711</v>
      </c>
      <c r="AB22" s="13">
        <f t="shared" si="0"/>
        <v>1620.1057648925621</v>
      </c>
      <c r="AC22" s="13">
        <f t="shared" si="1"/>
        <v>3756.602698659809</v>
      </c>
      <c r="AD22" s="12"/>
      <c r="AE22" s="3"/>
      <c r="AF22" s="3"/>
      <c r="AG22" s="3"/>
    </row>
    <row r="23" spans="4:33" x14ac:dyDescent="0.2">
      <c r="D23" s="2">
        <v>4.3</v>
      </c>
      <c r="E23" s="2">
        <v>0.35</v>
      </c>
      <c r="F23" s="2" t="s">
        <v>22</v>
      </c>
      <c r="G23" s="2" t="s">
        <v>22</v>
      </c>
      <c r="H23" s="2">
        <v>0.18</v>
      </c>
      <c r="I23" s="3">
        <v>40.146400000000007</v>
      </c>
      <c r="J23" s="3">
        <v>0.28113484037560993</v>
      </c>
      <c r="K23" s="3" t="s">
        <v>22</v>
      </c>
      <c r="L23" s="3" t="s">
        <v>22</v>
      </c>
      <c r="M23" s="2">
        <v>53.87</v>
      </c>
      <c r="N23" s="2" t="s">
        <v>22</v>
      </c>
      <c r="O23" s="2" t="s">
        <v>22</v>
      </c>
      <c r="P23" s="2" t="s">
        <v>22</v>
      </c>
      <c r="Q23" s="2">
        <v>0.48</v>
      </c>
      <c r="R23" s="2">
        <v>0.18</v>
      </c>
      <c r="S23" s="2">
        <v>0.42</v>
      </c>
      <c r="T23" s="2" t="s">
        <v>22</v>
      </c>
      <c r="U23" s="2" t="s">
        <v>22</v>
      </c>
      <c r="V23" s="2">
        <v>0.06</v>
      </c>
      <c r="W23" s="2" t="s">
        <v>22</v>
      </c>
      <c r="X23" s="3">
        <v>1.8105263157894735</v>
      </c>
      <c r="Y23" s="2"/>
      <c r="Z23" s="3">
        <v>98.457008524586143</v>
      </c>
      <c r="AB23" s="13">
        <f t="shared" si="0"/>
        <v>1534.8370404245322</v>
      </c>
      <c r="AC23" s="13">
        <f t="shared" si="1"/>
        <v>3585.8480305389085</v>
      </c>
      <c r="AD23" s="12"/>
      <c r="AE23" s="3"/>
      <c r="AF23" s="3"/>
      <c r="AG23" s="3"/>
    </row>
    <row r="24" spans="4:33" x14ac:dyDescent="0.2">
      <c r="D24" s="2">
        <v>4.17</v>
      </c>
      <c r="E24" s="2">
        <v>0.33</v>
      </c>
      <c r="F24" s="2" t="s">
        <v>22</v>
      </c>
      <c r="G24" s="2" t="s">
        <v>22</v>
      </c>
      <c r="H24" s="2">
        <v>0.2</v>
      </c>
      <c r="I24" s="3">
        <v>40.119</v>
      </c>
      <c r="J24" s="3">
        <v>0.31237204486178882</v>
      </c>
      <c r="K24" s="3" t="s">
        <v>22</v>
      </c>
      <c r="L24" s="3" t="s">
        <v>22</v>
      </c>
      <c r="M24" s="2">
        <v>53.45</v>
      </c>
      <c r="N24" s="2" t="s">
        <v>22</v>
      </c>
      <c r="O24" s="2" t="s">
        <v>22</v>
      </c>
      <c r="P24" s="2" t="s">
        <v>22</v>
      </c>
      <c r="Q24" s="2">
        <v>0.44</v>
      </c>
      <c r="R24" s="2">
        <v>0.18</v>
      </c>
      <c r="S24" s="2">
        <v>0.42</v>
      </c>
      <c r="T24" s="2" t="s">
        <v>22</v>
      </c>
      <c r="U24" s="2" t="s">
        <v>22</v>
      </c>
      <c r="V24" s="2">
        <v>7.0000000000000007E-2</v>
      </c>
      <c r="W24" s="2" t="s">
        <v>22</v>
      </c>
      <c r="X24" s="3">
        <v>1.7557894736842106</v>
      </c>
      <c r="Y24" s="2"/>
      <c r="Z24" s="3">
        <v>97.935582571177576</v>
      </c>
      <c r="AB24" s="13">
        <f t="shared" si="0"/>
        <v>1534.8370404245322</v>
      </c>
      <c r="AC24" s="13">
        <f t="shared" si="1"/>
        <v>3585.8480305389085</v>
      </c>
      <c r="AD24" s="12"/>
      <c r="AE24" s="3"/>
      <c r="AF24" s="3"/>
      <c r="AG24" s="3"/>
    </row>
    <row r="25" spans="4:33" x14ac:dyDescent="0.2">
      <c r="D25" s="2">
        <v>4.16</v>
      </c>
      <c r="E25" s="2">
        <v>0.28000000000000003</v>
      </c>
      <c r="F25" s="2" t="s">
        <v>22</v>
      </c>
      <c r="G25" s="2" t="s">
        <v>22</v>
      </c>
      <c r="H25" s="2">
        <v>0.18</v>
      </c>
      <c r="I25" s="3">
        <v>39.483400000000003</v>
      </c>
      <c r="J25" s="3">
        <v>0.28113484037560993</v>
      </c>
      <c r="K25" s="3" t="s">
        <v>22</v>
      </c>
      <c r="L25" s="3" t="s">
        <v>22</v>
      </c>
      <c r="M25" s="2">
        <v>53.79</v>
      </c>
      <c r="N25" s="2" t="s">
        <v>22</v>
      </c>
      <c r="O25" s="2" t="s">
        <v>22</v>
      </c>
      <c r="P25" s="2" t="s">
        <v>22</v>
      </c>
      <c r="Q25" s="2">
        <v>0.44</v>
      </c>
      <c r="R25" s="2">
        <v>0.2</v>
      </c>
      <c r="S25" s="2">
        <v>0.41</v>
      </c>
      <c r="T25" s="2" t="s">
        <v>22</v>
      </c>
      <c r="U25" s="2" t="s">
        <v>22</v>
      </c>
      <c r="V25" s="2" t="s">
        <v>22</v>
      </c>
      <c r="W25" s="2" t="s">
        <v>22</v>
      </c>
      <c r="X25" s="3">
        <v>1.7515789473684211</v>
      </c>
      <c r="Y25" s="2"/>
      <c r="Z25" s="3">
        <v>97.472955893007196</v>
      </c>
      <c r="AB25" s="13">
        <f t="shared" si="0"/>
        <v>1705.3744893605915</v>
      </c>
      <c r="AC25" s="13">
        <f t="shared" si="1"/>
        <v>3500.4706964784582</v>
      </c>
      <c r="AD25" s="12"/>
      <c r="AE25" s="3"/>
      <c r="AF25" s="3"/>
      <c r="AG25" s="3"/>
    </row>
    <row r="26" spans="4:33" x14ac:dyDescent="0.2">
      <c r="D26" s="2">
        <v>4.24</v>
      </c>
      <c r="E26" s="2">
        <v>0.26</v>
      </c>
      <c r="F26" s="2" t="s">
        <v>22</v>
      </c>
      <c r="G26" s="2" t="s">
        <v>22</v>
      </c>
      <c r="H26" s="2">
        <v>0.18</v>
      </c>
      <c r="I26" s="3">
        <v>39.187263765837137</v>
      </c>
      <c r="J26" s="3">
        <v>0.28113484037560993</v>
      </c>
      <c r="K26" s="3" t="s">
        <v>22</v>
      </c>
      <c r="L26" s="3" t="s">
        <v>22</v>
      </c>
      <c r="M26" s="2">
        <v>53.76</v>
      </c>
      <c r="N26" s="2" t="s">
        <v>22</v>
      </c>
      <c r="O26" s="2" t="s">
        <v>22</v>
      </c>
      <c r="P26" s="2" t="s">
        <v>22</v>
      </c>
      <c r="Q26" s="2">
        <v>0.43</v>
      </c>
      <c r="R26" s="2">
        <v>0.19</v>
      </c>
      <c r="S26" s="2">
        <v>0.42</v>
      </c>
      <c r="T26" s="2" t="s">
        <v>22</v>
      </c>
      <c r="U26" s="2" t="s">
        <v>22</v>
      </c>
      <c r="V26" s="2">
        <v>0.06</v>
      </c>
      <c r="W26" s="2" t="s">
        <v>22</v>
      </c>
      <c r="X26" s="3">
        <v>1.7852631578947369</v>
      </c>
      <c r="Y26" s="2"/>
      <c r="Z26" s="3">
        <v>97.223135448318018</v>
      </c>
      <c r="AB26" s="13">
        <f t="shared" si="0"/>
        <v>1620.1057648925621</v>
      </c>
      <c r="AC26" s="13">
        <f t="shared" si="1"/>
        <v>3585.8480305389085</v>
      </c>
      <c r="AD26" s="12"/>
      <c r="AE26" s="3"/>
      <c r="AF26" s="3"/>
      <c r="AG26" s="3"/>
    </row>
    <row r="27" spans="4:33" x14ac:dyDescent="0.2">
      <c r="D27" s="2">
        <v>4.2300000000000004</v>
      </c>
      <c r="E27" s="2">
        <v>0.25</v>
      </c>
      <c r="F27" s="2" t="s">
        <v>22</v>
      </c>
      <c r="G27" s="2" t="s">
        <v>22</v>
      </c>
      <c r="H27" s="2">
        <v>0.16</v>
      </c>
      <c r="I27" s="3">
        <v>39.911999999999999</v>
      </c>
      <c r="J27" s="3">
        <v>0.24989763588943101</v>
      </c>
      <c r="K27" s="3" t="s">
        <v>22</v>
      </c>
      <c r="L27" s="3" t="s">
        <v>22</v>
      </c>
      <c r="M27" s="2">
        <v>52.89</v>
      </c>
      <c r="N27" s="2" t="s">
        <v>22</v>
      </c>
      <c r="O27" s="2" t="s">
        <v>22</v>
      </c>
      <c r="P27" s="2" t="s">
        <v>22</v>
      </c>
      <c r="Q27" s="2">
        <v>0.42</v>
      </c>
      <c r="R27" s="2">
        <v>0.19</v>
      </c>
      <c r="S27" s="2">
        <v>0.43</v>
      </c>
      <c r="T27" s="2" t="s">
        <v>22</v>
      </c>
      <c r="U27" s="2" t="s">
        <v>22</v>
      </c>
      <c r="V27" s="2" t="s">
        <v>22</v>
      </c>
      <c r="W27" s="2" t="s">
        <v>22</v>
      </c>
      <c r="X27" s="3">
        <v>1.7810526315789474</v>
      </c>
      <c r="Y27" s="2"/>
      <c r="Z27" s="3">
        <v>96.950845004310494</v>
      </c>
      <c r="AB27" s="13">
        <f t="shared" si="0"/>
        <v>1620.1057648925621</v>
      </c>
      <c r="AC27" s="13">
        <f t="shared" si="1"/>
        <v>3671.2253645993587</v>
      </c>
      <c r="AD27" s="12"/>
      <c r="AE27" s="3"/>
      <c r="AF27" s="3"/>
      <c r="AG27" s="3"/>
    </row>
    <row r="28" spans="4:33" x14ac:dyDescent="0.2">
      <c r="D28" s="2">
        <v>4.09</v>
      </c>
      <c r="E28" s="2">
        <v>0.28999999999999998</v>
      </c>
      <c r="F28" s="2" t="s">
        <v>22</v>
      </c>
      <c r="G28" s="2" t="s">
        <v>22</v>
      </c>
      <c r="H28" s="2">
        <v>0.19</v>
      </c>
      <c r="I28" s="3">
        <v>40.273175894288045</v>
      </c>
      <c r="J28" s="3">
        <v>0.29675344261869935</v>
      </c>
      <c r="K28" s="3" t="s">
        <v>22</v>
      </c>
      <c r="L28" s="3" t="s">
        <v>22</v>
      </c>
      <c r="M28" s="2">
        <v>53.75</v>
      </c>
      <c r="N28" s="2" t="s">
        <v>22</v>
      </c>
      <c r="O28" s="2" t="s">
        <v>22</v>
      </c>
      <c r="P28" s="2" t="s">
        <v>22</v>
      </c>
      <c r="Q28" s="2">
        <v>0.43</v>
      </c>
      <c r="R28" s="2">
        <v>0.2</v>
      </c>
      <c r="S28" s="2">
        <v>0.45</v>
      </c>
      <c r="T28" s="2" t="s">
        <v>22</v>
      </c>
      <c r="U28" s="2" t="s">
        <v>22</v>
      </c>
      <c r="V28" s="2">
        <v>0.08</v>
      </c>
      <c r="W28" s="2" t="s">
        <v>22</v>
      </c>
      <c r="X28" s="3">
        <v>1.7221052631578946</v>
      </c>
      <c r="Y28" s="2"/>
      <c r="Z28" s="3">
        <v>98.327824073748857</v>
      </c>
      <c r="AB28" s="13">
        <f t="shared" si="0"/>
        <v>1705.3744893605915</v>
      </c>
      <c r="AC28" s="13">
        <f t="shared" si="1"/>
        <v>3841.9800327202593</v>
      </c>
      <c r="AD28" s="12"/>
      <c r="AE28" s="3"/>
      <c r="AF28" s="3"/>
      <c r="AG28" s="3"/>
    </row>
    <row r="29" spans="4:33" x14ac:dyDescent="0.2">
      <c r="D29" s="2">
        <v>4.3600000000000003</v>
      </c>
      <c r="E29" s="2">
        <v>0.36</v>
      </c>
      <c r="F29" s="2" t="s">
        <v>22</v>
      </c>
      <c r="G29" s="2" t="s">
        <v>22</v>
      </c>
      <c r="H29" s="2">
        <v>0.21</v>
      </c>
      <c r="I29" s="3">
        <v>39.1128</v>
      </c>
      <c r="J29" s="3">
        <v>0.32799064710487819</v>
      </c>
      <c r="K29" s="3" t="s">
        <v>22</v>
      </c>
      <c r="L29" s="3" t="s">
        <v>22</v>
      </c>
      <c r="M29" s="2">
        <v>53.46</v>
      </c>
      <c r="N29" s="2" t="s">
        <v>22</v>
      </c>
      <c r="O29" s="2" t="s">
        <v>22</v>
      </c>
      <c r="P29" s="2" t="s">
        <v>22</v>
      </c>
      <c r="Q29" s="2">
        <v>0.35</v>
      </c>
      <c r="R29" s="2">
        <v>0.2</v>
      </c>
      <c r="S29" s="2">
        <v>0.44</v>
      </c>
      <c r="T29" s="2" t="s">
        <v>22</v>
      </c>
      <c r="U29" s="2" t="s">
        <v>22</v>
      </c>
      <c r="V29" s="2">
        <v>0.09</v>
      </c>
      <c r="W29" s="2" t="s">
        <v>22</v>
      </c>
      <c r="X29" s="3">
        <v>1.8357894736842106</v>
      </c>
      <c r="Y29" s="2"/>
      <c r="Z29" s="3">
        <v>97.075001173420659</v>
      </c>
      <c r="AB29" s="13">
        <f t="shared" si="0"/>
        <v>1705.3744893605915</v>
      </c>
      <c r="AC29" s="13">
        <f t="shared" si="1"/>
        <v>3756.602698659809</v>
      </c>
      <c r="AD29" s="12"/>
      <c r="AE29" s="3"/>
      <c r="AF29" s="3"/>
      <c r="AG29" s="3"/>
    </row>
    <row r="30" spans="4:33" x14ac:dyDescent="0.2">
      <c r="D30" s="2">
        <v>4.28</v>
      </c>
      <c r="E30" s="2">
        <v>0.39</v>
      </c>
      <c r="F30" s="2" t="s">
        <v>22</v>
      </c>
      <c r="G30" s="2" t="s">
        <v>22</v>
      </c>
      <c r="H30" s="2">
        <v>0.21</v>
      </c>
      <c r="I30" s="3">
        <v>39.517758761452626</v>
      </c>
      <c r="J30" s="3">
        <v>0.32799064710487819</v>
      </c>
      <c r="K30" s="3" t="s">
        <v>22</v>
      </c>
      <c r="L30" s="3" t="s">
        <v>22</v>
      </c>
      <c r="M30" s="2">
        <v>54.55</v>
      </c>
      <c r="N30" s="2" t="s">
        <v>22</v>
      </c>
      <c r="O30" s="2" t="s">
        <v>22</v>
      </c>
      <c r="P30" s="2" t="s">
        <v>22</v>
      </c>
      <c r="Q30" s="2">
        <v>0.44</v>
      </c>
      <c r="R30" s="2">
        <v>0.19</v>
      </c>
      <c r="S30" s="2">
        <v>0.48</v>
      </c>
      <c r="T30" s="2" t="s">
        <v>22</v>
      </c>
      <c r="U30" s="2" t="s">
        <v>22</v>
      </c>
      <c r="V30" s="2">
        <v>0.06</v>
      </c>
      <c r="W30" s="2" t="s">
        <v>22</v>
      </c>
      <c r="X30" s="3">
        <v>1.8021052631578949</v>
      </c>
      <c r="Y30" s="2"/>
      <c r="Z30" s="3">
        <v>98.643644145399605</v>
      </c>
      <c r="AB30" s="13">
        <f t="shared" si="0"/>
        <v>1620.1057648925621</v>
      </c>
      <c r="AC30" s="13">
        <f t="shared" si="1"/>
        <v>4098.1120349016101</v>
      </c>
      <c r="AD30" s="12"/>
      <c r="AE30" s="3"/>
      <c r="AF30" s="3"/>
      <c r="AG30" s="3"/>
    </row>
    <row r="31" spans="4:33" x14ac:dyDescent="0.2">
      <c r="D31" s="2">
        <v>4.32</v>
      </c>
      <c r="E31" s="2">
        <v>0.39</v>
      </c>
      <c r="F31" s="2" t="s">
        <v>22</v>
      </c>
      <c r="G31" s="2" t="s">
        <v>22</v>
      </c>
      <c r="H31" s="2">
        <v>0.2</v>
      </c>
      <c r="I31" s="3">
        <v>39.352511263644885</v>
      </c>
      <c r="J31" s="3">
        <v>0.31237204486178882</v>
      </c>
      <c r="K31" s="3" t="s">
        <v>22</v>
      </c>
      <c r="L31" s="3" t="s">
        <v>22</v>
      </c>
      <c r="M31" s="2">
        <v>54.07</v>
      </c>
      <c r="N31" s="2" t="s">
        <v>22</v>
      </c>
      <c r="O31" s="2" t="s">
        <v>22</v>
      </c>
      <c r="P31" s="2" t="s">
        <v>22</v>
      </c>
      <c r="Q31" s="2">
        <v>0.4</v>
      </c>
      <c r="R31" s="2">
        <v>0.18</v>
      </c>
      <c r="S31" s="2">
        <v>0.46</v>
      </c>
      <c r="T31" s="2" t="s">
        <v>22</v>
      </c>
      <c r="U31" s="2" t="s">
        <v>22</v>
      </c>
      <c r="V31" s="2" t="s">
        <v>22</v>
      </c>
      <c r="W31" s="2" t="s">
        <v>22</v>
      </c>
      <c r="X31" s="3">
        <v>1.8189473684210526</v>
      </c>
      <c r="Y31" s="2"/>
      <c r="Z31" s="3">
        <v>97.865935940085635</v>
      </c>
      <c r="AB31" s="13">
        <f t="shared" si="0"/>
        <v>1534.8370404245322</v>
      </c>
      <c r="AC31" s="13">
        <f t="shared" si="1"/>
        <v>3927.3573667807095</v>
      </c>
      <c r="AD31" s="12"/>
      <c r="AE31" s="3"/>
      <c r="AF31" s="3"/>
      <c r="AG31" s="3"/>
    </row>
    <row r="32" spans="4:33" x14ac:dyDescent="0.2">
      <c r="D32" s="2">
        <v>4.1100000000000003</v>
      </c>
      <c r="E32" s="2">
        <v>0.33</v>
      </c>
      <c r="F32" s="2" t="s">
        <v>22</v>
      </c>
      <c r="G32" s="2" t="s">
        <v>22</v>
      </c>
      <c r="H32" s="2">
        <v>0.17</v>
      </c>
      <c r="I32" s="3">
        <v>39.801040186265908</v>
      </c>
      <c r="J32" s="3">
        <v>0.26551623813252045</v>
      </c>
      <c r="K32" s="3" t="s">
        <v>22</v>
      </c>
      <c r="L32" s="3" t="s">
        <v>22</v>
      </c>
      <c r="M32" s="2">
        <v>53.87</v>
      </c>
      <c r="N32" s="2" t="s">
        <v>22</v>
      </c>
      <c r="O32" s="2" t="s">
        <v>22</v>
      </c>
      <c r="P32" s="2" t="s">
        <v>22</v>
      </c>
      <c r="Q32" s="2">
        <v>0.42</v>
      </c>
      <c r="R32" s="2">
        <v>0.16</v>
      </c>
      <c r="S32" s="2">
        <v>0.41</v>
      </c>
      <c r="T32" s="2" t="s">
        <v>22</v>
      </c>
      <c r="U32" s="2" t="s">
        <v>22</v>
      </c>
      <c r="V32" s="2">
        <v>0.05</v>
      </c>
      <c r="W32" s="2" t="s">
        <v>22</v>
      </c>
      <c r="X32" s="3">
        <v>1.7305263157894739</v>
      </c>
      <c r="Y32" s="2"/>
      <c r="Z32" s="3">
        <v>97.856030108608934</v>
      </c>
      <c r="AB32" s="13">
        <f t="shared" si="0"/>
        <v>1364.2995914884734</v>
      </c>
      <c r="AC32" s="13">
        <f t="shared" si="1"/>
        <v>3500.4706964784582</v>
      </c>
      <c r="AD32" s="12"/>
      <c r="AE32" s="3"/>
      <c r="AF32" s="3"/>
      <c r="AG32" s="3"/>
    </row>
    <row r="33" spans="4:33" x14ac:dyDescent="0.2">
      <c r="D33" s="2">
        <v>4.12</v>
      </c>
      <c r="E33" s="2">
        <v>0.28000000000000003</v>
      </c>
      <c r="F33" s="2" t="s">
        <v>22</v>
      </c>
      <c r="G33" s="2" t="s">
        <v>22</v>
      </c>
      <c r="H33" s="2">
        <v>0.2</v>
      </c>
      <c r="I33" s="3">
        <v>40.367603035892479</v>
      </c>
      <c r="J33" s="3">
        <v>0.31237204486178882</v>
      </c>
      <c r="K33" s="3" t="s">
        <v>22</v>
      </c>
      <c r="L33" s="3" t="s">
        <v>22</v>
      </c>
      <c r="M33" s="2">
        <v>53.5</v>
      </c>
      <c r="N33" s="2" t="s">
        <v>22</v>
      </c>
      <c r="O33" s="2" t="s">
        <v>22</v>
      </c>
      <c r="P33" s="2" t="s">
        <v>22</v>
      </c>
      <c r="Q33" s="2">
        <v>0.42</v>
      </c>
      <c r="R33" s="2">
        <v>0.2</v>
      </c>
      <c r="S33" s="2">
        <v>0.4</v>
      </c>
      <c r="T33" s="2" t="s">
        <v>22</v>
      </c>
      <c r="U33" s="2" t="s">
        <v>22</v>
      </c>
      <c r="V33" s="2">
        <v>0.05</v>
      </c>
      <c r="W33" s="2" t="s">
        <v>22</v>
      </c>
      <c r="X33" s="3">
        <v>1.7347368421052631</v>
      </c>
      <c r="Y33" s="2"/>
      <c r="Z33" s="3">
        <v>98.115238238649013</v>
      </c>
      <c r="AB33" s="13">
        <f t="shared" si="0"/>
        <v>1705.3744893605915</v>
      </c>
      <c r="AC33" s="13">
        <f t="shared" si="1"/>
        <v>3415.0933624180084</v>
      </c>
      <c r="AD33" s="12"/>
      <c r="AE33" s="3"/>
      <c r="AF33" s="3"/>
      <c r="AG33" s="3"/>
    </row>
    <row r="34" spans="4:33" x14ac:dyDescent="0.2">
      <c r="D34" s="2">
        <v>4.2300000000000004</v>
      </c>
      <c r="E34" s="2">
        <v>0.28999999999999998</v>
      </c>
      <c r="F34" s="2" t="s">
        <v>22</v>
      </c>
      <c r="G34" s="2" t="s">
        <v>22</v>
      </c>
      <c r="H34" s="2">
        <v>0.21</v>
      </c>
      <c r="I34" s="3">
        <v>41.359088022738952</v>
      </c>
      <c r="J34" s="3">
        <v>0.32799064710487819</v>
      </c>
      <c r="K34" s="3" t="s">
        <v>22</v>
      </c>
      <c r="L34" s="3" t="s">
        <v>22</v>
      </c>
      <c r="M34" s="2">
        <v>53.84</v>
      </c>
      <c r="N34" s="2" t="s">
        <v>22</v>
      </c>
      <c r="O34" s="2" t="s">
        <v>22</v>
      </c>
      <c r="P34" s="2" t="s">
        <v>22</v>
      </c>
      <c r="Q34" s="2">
        <v>0.44</v>
      </c>
      <c r="R34" s="2">
        <v>0.23</v>
      </c>
      <c r="S34" s="2">
        <v>0.53</v>
      </c>
      <c r="T34" s="2" t="s">
        <v>22</v>
      </c>
      <c r="U34" s="2" t="s">
        <v>22</v>
      </c>
      <c r="V34" s="2">
        <v>0.09</v>
      </c>
      <c r="W34" s="2" t="s">
        <v>22</v>
      </c>
      <c r="X34" s="3">
        <v>1.7810526315789474</v>
      </c>
      <c r="Y34" s="2"/>
      <c r="Z34" s="3">
        <v>99.766026038264897</v>
      </c>
      <c r="AB34" s="13">
        <f t="shared" si="0"/>
        <v>1961.1806627646804</v>
      </c>
      <c r="AC34" s="13">
        <f t="shared" si="1"/>
        <v>4524.9987052038614</v>
      </c>
      <c r="AD34" s="12"/>
      <c r="AE34" s="3"/>
      <c r="AF34" s="3"/>
      <c r="AG34" s="3"/>
    </row>
    <row r="35" spans="4:33" x14ac:dyDescent="0.2">
      <c r="D35" s="2">
        <v>4.21</v>
      </c>
      <c r="E35" s="2">
        <v>0.27</v>
      </c>
      <c r="F35" s="2" t="s">
        <v>22</v>
      </c>
      <c r="G35" s="2" t="s">
        <v>22</v>
      </c>
      <c r="H35" s="2">
        <v>0.2</v>
      </c>
      <c r="I35" s="3">
        <v>42</v>
      </c>
      <c r="J35" s="3">
        <v>0.31237204486178882</v>
      </c>
      <c r="K35" s="3" t="s">
        <v>22</v>
      </c>
      <c r="L35" s="3" t="s">
        <v>22</v>
      </c>
      <c r="M35" s="2">
        <v>53.78</v>
      </c>
      <c r="N35" s="2" t="s">
        <v>22</v>
      </c>
      <c r="O35" s="2" t="s">
        <v>22</v>
      </c>
      <c r="P35" s="2" t="s">
        <v>22</v>
      </c>
      <c r="Q35" s="2">
        <v>0.44</v>
      </c>
      <c r="R35" s="2">
        <v>0.18</v>
      </c>
      <c r="S35" s="2">
        <v>0.39</v>
      </c>
      <c r="T35" s="2" t="s">
        <v>22</v>
      </c>
      <c r="U35" s="2" t="s">
        <v>22</v>
      </c>
      <c r="V35" s="2">
        <v>0.05</v>
      </c>
      <c r="W35" s="2" t="s">
        <v>22</v>
      </c>
      <c r="X35" s="3">
        <v>1.7726315789473683</v>
      </c>
      <c r="Y35" s="2"/>
      <c r="Z35" s="3">
        <v>100.05974046591442</v>
      </c>
      <c r="AB35" s="13">
        <f t="shared" si="0"/>
        <v>1534.8370404245322</v>
      </c>
      <c r="AC35" s="13">
        <f t="shared" si="1"/>
        <v>3329.7160283575581</v>
      </c>
      <c r="AD35" s="12"/>
      <c r="AE35" s="3"/>
      <c r="AF35" s="3"/>
      <c r="AG35" s="3"/>
    </row>
    <row r="36" spans="4:33" x14ac:dyDescent="0.2">
      <c r="D36" s="2">
        <v>4.03</v>
      </c>
      <c r="E36" s="2">
        <v>0.34</v>
      </c>
      <c r="F36" s="2" t="s">
        <v>22</v>
      </c>
      <c r="G36" s="2" t="s">
        <v>22</v>
      </c>
      <c r="H36" s="2">
        <v>0.21</v>
      </c>
      <c r="I36" s="3">
        <v>40.025599999999997</v>
      </c>
      <c r="J36" s="3">
        <v>0.32799064710487819</v>
      </c>
      <c r="K36" s="3" t="s">
        <v>22</v>
      </c>
      <c r="L36" s="3" t="s">
        <v>22</v>
      </c>
      <c r="M36" s="2">
        <v>54.37</v>
      </c>
      <c r="N36" s="2" t="s">
        <v>22</v>
      </c>
      <c r="O36" s="2" t="s">
        <v>22</v>
      </c>
      <c r="P36" s="2" t="s">
        <v>22</v>
      </c>
      <c r="Q36" s="2">
        <v>0.44</v>
      </c>
      <c r="R36" s="2">
        <v>0.13</v>
      </c>
      <c r="S36" s="2">
        <v>0.39</v>
      </c>
      <c r="T36" s="2" t="s">
        <v>22</v>
      </c>
      <c r="U36" s="2" t="s">
        <v>22</v>
      </c>
      <c r="V36" s="2">
        <v>0.05</v>
      </c>
      <c r="W36" s="2" t="s">
        <v>22</v>
      </c>
      <c r="X36" s="3">
        <v>1.6968421052631579</v>
      </c>
      <c r="Y36" s="2"/>
      <c r="Z36" s="3">
        <v>98.616748541841702</v>
      </c>
      <c r="AB36" s="13">
        <f t="shared" si="0"/>
        <v>1108.4934180843845</v>
      </c>
      <c r="AC36" s="13">
        <f t="shared" si="1"/>
        <v>3329.7160283575581</v>
      </c>
      <c r="AD36" s="12"/>
      <c r="AE36" s="3"/>
      <c r="AF36" s="3"/>
      <c r="AG36" s="3"/>
    </row>
    <row r="37" spans="4:33" x14ac:dyDescent="0.2">
      <c r="D37" s="2">
        <v>3.55</v>
      </c>
      <c r="E37" s="2">
        <v>0.36</v>
      </c>
      <c r="F37" s="2" t="s">
        <v>22</v>
      </c>
      <c r="G37" s="2" t="s">
        <v>22</v>
      </c>
      <c r="H37" s="2">
        <v>0.19</v>
      </c>
      <c r="I37" s="3">
        <v>41.491999999999997</v>
      </c>
      <c r="J37" s="3">
        <v>0.29675344261869935</v>
      </c>
      <c r="K37" s="3" t="s">
        <v>22</v>
      </c>
      <c r="L37" s="3" t="s">
        <v>22</v>
      </c>
      <c r="M37" s="2">
        <v>53.9</v>
      </c>
      <c r="N37" s="2" t="s">
        <v>22</v>
      </c>
      <c r="O37" s="2" t="s">
        <v>22</v>
      </c>
      <c r="P37" s="2" t="s">
        <v>22</v>
      </c>
      <c r="Q37" s="2">
        <v>0.43</v>
      </c>
      <c r="R37" s="2">
        <v>0.17</v>
      </c>
      <c r="S37" s="2">
        <v>0.38</v>
      </c>
      <c r="T37" s="2" t="s">
        <v>22</v>
      </c>
      <c r="U37" s="2" t="s">
        <v>22</v>
      </c>
      <c r="V37" s="2">
        <v>0.06</v>
      </c>
      <c r="W37" s="2" t="s">
        <v>22</v>
      </c>
      <c r="X37" s="3">
        <v>1.4947368421052631</v>
      </c>
      <c r="Y37" s="2"/>
      <c r="Z37" s="3">
        <v>99.334016600513436</v>
      </c>
      <c r="AB37" s="13">
        <f t="shared" si="0"/>
        <v>1449.5683159565028</v>
      </c>
      <c r="AC37" s="13">
        <f t="shared" si="1"/>
        <v>3244.3386942971083</v>
      </c>
      <c r="AD37" s="12"/>
      <c r="AE37" s="3"/>
      <c r="AF37" s="3"/>
      <c r="AG37" s="3"/>
    </row>
    <row r="38" spans="4:33" x14ac:dyDescent="0.2">
      <c r="D38" s="2">
        <v>4.29</v>
      </c>
      <c r="E38" s="2">
        <v>0.26</v>
      </c>
      <c r="F38" s="2" t="s">
        <v>22</v>
      </c>
      <c r="G38" s="2" t="s">
        <v>22</v>
      </c>
      <c r="H38" s="2">
        <v>0.19</v>
      </c>
      <c r="I38" s="3">
        <v>41.173000000000002</v>
      </c>
      <c r="J38" s="3">
        <v>0.29675344261869935</v>
      </c>
      <c r="K38" s="3" t="s">
        <v>22</v>
      </c>
      <c r="L38" s="3" t="s">
        <v>22</v>
      </c>
      <c r="M38" s="2">
        <v>53.97</v>
      </c>
      <c r="N38" s="2" t="s">
        <v>22</v>
      </c>
      <c r="O38" s="2" t="s">
        <v>22</v>
      </c>
      <c r="P38" s="2" t="s">
        <v>22</v>
      </c>
      <c r="Q38" s="2">
        <v>0.45</v>
      </c>
      <c r="R38" s="2">
        <v>0.18</v>
      </c>
      <c r="S38" s="2">
        <v>0.42</v>
      </c>
      <c r="T38" s="2" t="s">
        <v>22</v>
      </c>
      <c r="U38" s="2" t="s">
        <v>22</v>
      </c>
      <c r="V38" s="2" t="s">
        <v>22</v>
      </c>
      <c r="W38" s="2" t="s">
        <v>22</v>
      </c>
      <c r="X38" s="3">
        <v>1.8063157894736843</v>
      </c>
      <c r="Y38" s="2"/>
      <c r="Z38" s="3">
        <v>99.423437653145044</v>
      </c>
      <c r="AB38" s="13">
        <f t="shared" si="0"/>
        <v>1534.8370404245322</v>
      </c>
      <c r="AC38" s="13">
        <f t="shared" si="1"/>
        <v>3585.8480305389085</v>
      </c>
      <c r="AD38" s="12"/>
      <c r="AE38" s="3"/>
      <c r="AF38" s="3"/>
      <c r="AG38" s="3"/>
    </row>
    <row r="39" spans="4:33" x14ac:dyDescent="0.2">
      <c r="D39" s="2">
        <v>4.26</v>
      </c>
      <c r="E39" s="2">
        <v>0.34</v>
      </c>
      <c r="F39" s="2" t="s">
        <v>22</v>
      </c>
      <c r="G39" s="2" t="s">
        <v>22</v>
      </c>
      <c r="H39" s="2">
        <v>0.19</v>
      </c>
      <c r="I39" s="3">
        <v>41.483200000000004</v>
      </c>
      <c r="J39" s="3">
        <v>0.29675344261869935</v>
      </c>
      <c r="K39" s="3" t="s">
        <v>22</v>
      </c>
      <c r="L39" s="3" t="s">
        <v>22</v>
      </c>
      <c r="M39" s="2">
        <v>53.7</v>
      </c>
      <c r="N39" s="2" t="s">
        <v>22</v>
      </c>
      <c r="O39" s="2" t="s">
        <v>22</v>
      </c>
      <c r="P39" s="2" t="s">
        <v>22</v>
      </c>
      <c r="Q39" s="2">
        <v>0.42</v>
      </c>
      <c r="R39" s="2">
        <v>0.2</v>
      </c>
      <c r="S39" s="2">
        <v>0.43</v>
      </c>
      <c r="T39" s="2" t="s">
        <v>22</v>
      </c>
      <c r="U39" s="2" t="s">
        <v>22</v>
      </c>
      <c r="V39" s="2">
        <v>0.06</v>
      </c>
      <c r="W39" s="2" t="s">
        <v>22</v>
      </c>
      <c r="X39" s="3">
        <v>1.7936842105263158</v>
      </c>
      <c r="Y39" s="2"/>
      <c r="Z39" s="3">
        <v>99.586269232092405</v>
      </c>
      <c r="AB39" s="13">
        <f t="shared" si="0"/>
        <v>1705.3744893605915</v>
      </c>
      <c r="AC39" s="13">
        <f t="shared" si="1"/>
        <v>3671.2253645993587</v>
      </c>
      <c r="AD39" s="12"/>
      <c r="AE39" s="3"/>
      <c r="AF39" s="3"/>
      <c r="AG39" s="3"/>
    </row>
    <row r="40" spans="4:33" x14ac:dyDescent="0.2">
      <c r="D40" s="2">
        <v>4.21</v>
      </c>
      <c r="E40" s="2">
        <v>0.3</v>
      </c>
      <c r="F40" s="2" t="s">
        <v>22</v>
      </c>
      <c r="G40" s="2" t="s">
        <v>22</v>
      </c>
      <c r="H40" s="2">
        <v>0.18</v>
      </c>
      <c r="I40" s="3">
        <v>39.04</v>
      </c>
      <c r="J40" s="3">
        <v>0.28113484037560993</v>
      </c>
      <c r="K40" s="3" t="s">
        <v>22</v>
      </c>
      <c r="L40" s="3" t="s">
        <v>22</v>
      </c>
      <c r="M40" s="2">
        <v>54.01</v>
      </c>
      <c r="N40" s="2" t="s">
        <v>22</v>
      </c>
      <c r="O40" s="2" t="s">
        <v>22</v>
      </c>
      <c r="P40" s="2" t="s">
        <v>22</v>
      </c>
      <c r="Q40" s="2">
        <v>0.49</v>
      </c>
      <c r="R40" s="2">
        <v>0.18</v>
      </c>
      <c r="S40" s="2">
        <v>0.41</v>
      </c>
      <c r="T40" s="2" t="s">
        <v>22</v>
      </c>
      <c r="U40" s="2" t="s">
        <v>22</v>
      </c>
      <c r="V40" s="2">
        <v>0.05</v>
      </c>
      <c r="W40" s="2" t="s">
        <v>22</v>
      </c>
      <c r="X40" s="3">
        <v>1.7726315789473683</v>
      </c>
      <c r="Y40" s="2"/>
      <c r="Z40" s="3">
        <v>97.378503261428236</v>
      </c>
      <c r="AB40" s="13">
        <f t="shared" si="0"/>
        <v>1534.8370404245322</v>
      </c>
      <c r="AC40" s="13">
        <f t="shared" si="1"/>
        <v>3500.4706964784582</v>
      </c>
      <c r="AD40" s="12"/>
      <c r="AE40" s="3"/>
      <c r="AF40" s="3"/>
      <c r="AG40" s="3"/>
    </row>
    <row r="41" spans="4:33" x14ac:dyDescent="0.2">
      <c r="D41" s="2">
        <v>4.21</v>
      </c>
      <c r="E41" s="2">
        <v>0.22</v>
      </c>
      <c r="F41" s="2" t="s">
        <v>22</v>
      </c>
      <c r="G41" s="2" t="s">
        <v>22</v>
      </c>
      <c r="H41" s="2">
        <v>0.2</v>
      </c>
      <c r="I41" s="3">
        <v>40.977499999999999</v>
      </c>
      <c r="J41" s="3">
        <v>0.31237204486178882</v>
      </c>
      <c r="K41" s="3" t="s">
        <v>22</v>
      </c>
      <c r="L41" s="3" t="s">
        <v>22</v>
      </c>
      <c r="M41" s="2">
        <v>53.78</v>
      </c>
      <c r="N41" s="2" t="s">
        <v>22</v>
      </c>
      <c r="O41" s="2" t="s">
        <v>22</v>
      </c>
      <c r="P41" s="2" t="s">
        <v>22</v>
      </c>
      <c r="Q41" s="2">
        <v>0.47</v>
      </c>
      <c r="R41" s="2">
        <v>0.19</v>
      </c>
      <c r="S41" s="2">
        <v>0.45</v>
      </c>
      <c r="T41" s="2" t="s">
        <v>22</v>
      </c>
      <c r="U41" s="2" t="s">
        <v>22</v>
      </c>
      <c r="V41" s="2">
        <v>0.06</v>
      </c>
      <c r="W41" s="2" t="s">
        <v>22</v>
      </c>
      <c r="X41" s="3">
        <v>1.7726315789473683</v>
      </c>
      <c r="Y41" s="2"/>
      <c r="Z41" s="3">
        <v>99.097240465914425</v>
      </c>
      <c r="AB41" s="13">
        <f t="shared" si="0"/>
        <v>1620.1057648925621</v>
      </c>
      <c r="AC41" s="13">
        <f t="shared" si="1"/>
        <v>3841.9800327202593</v>
      </c>
      <c r="AD41" s="12"/>
      <c r="AE41" s="3"/>
      <c r="AF41" s="3"/>
      <c r="AG41" s="3"/>
    </row>
    <row r="42" spans="4:33" x14ac:dyDescent="0.2">
      <c r="D42" s="2">
        <v>4.05</v>
      </c>
      <c r="E42" s="2">
        <v>0.32</v>
      </c>
      <c r="F42" s="2" t="s">
        <v>22</v>
      </c>
      <c r="G42" s="2" t="s">
        <v>22</v>
      </c>
      <c r="H42" s="2">
        <v>0.23</v>
      </c>
      <c r="I42" s="3">
        <v>39.937999999999995</v>
      </c>
      <c r="J42" s="3">
        <v>0.35922785159105713</v>
      </c>
      <c r="K42" s="3" t="s">
        <v>22</v>
      </c>
      <c r="L42" s="3" t="s">
        <v>22</v>
      </c>
      <c r="M42" s="2">
        <v>54.69</v>
      </c>
      <c r="N42" s="2" t="s">
        <v>22</v>
      </c>
      <c r="O42" s="2" t="s">
        <v>22</v>
      </c>
      <c r="P42" s="2" t="s">
        <v>22</v>
      </c>
      <c r="Q42" s="2">
        <v>0.52</v>
      </c>
      <c r="R42" s="2">
        <v>0.2</v>
      </c>
      <c r="S42" s="2">
        <v>0.45</v>
      </c>
      <c r="T42" s="2" t="s">
        <v>22</v>
      </c>
      <c r="U42" s="2" t="s">
        <v>22</v>
      </c>
      <c r="V42" s="2">
        <v>7.0000000000000007E-2</v>
      </c>
      <c r="W42" s="2" t="s">
        <v>22</v>
      </c>
      <c r="X42" s="3">
        <v>1.7052631578947368</v>
      </c>
      <c r="Y42" s="2"/>
      <c r="Z42" s="3">
        <v>99.121964693696313</v>
      </c>
      <c r="AB42" s="13">
        <f t="shared" si="0"/>
        <v>1705.3744893605915</v>
      </c>
      <c r="AC42" s="13">
        <f t="shared" si="1"/>
        <v>3841.9800327202593</v>
      </c>
      <c r="AD42" s="12"/>
      <c r="AE42" s="3"/>
      <c r="AF42" s="3"/>
      <c r="AG42" s="3"/>
    </row>
    <row r="43" spans="4:33" x14ac:dyDescent="0.2">
      <c r="D43" s="2">
        <v>4.22</v>
      </c>
      <c r="E43" s="2">
        <v>0.28000000000000003</v>
      </c>
      <c r="F43" s="2" t="s">
        <v>22</v>
      </c>
      <c r="G43" s="2" t="s">
        <v>22</v>
      </c>
      <c r="H43" s="2">
        <v>0.18</v>
      </c>
      <c r="I43" s="3">
        <v>39.405999999999999</v>
      </c>
      <c r="J43" s="3">
        <v>0.28113484037560993</v>
      </c>
      <c r="K43" s="3" t="s">
        <v>22</v>
      </c>
      <c r="L43" s="3" t="s">
        <v>22</v>
      </c>
      <c r="M43" s="2">
        <v>54.68</v>
      </c>
      <c r="N43" s="2" t="s">
        <v>22</v>
      </c>
      <c r="O43" s="2" t="s">
        <v>22</v>
      </c>
      <c r="P43" s="2" t="s">
        <v>22</v>
      </c>
      <c r="Q43" s="2">
        <v>0.46</v>
      </c>
      <c r="R43" s="2">
        <v>0.2</v>
      </c>
      <c r="S43" s="2">
        <v>0.41</v>
      </c>
      <c r="T43" s="2" t="s">
        <v>22</v>
      </c>
      <c r="U43" s="2" t="s">
        <v>22</v>
      </c>
      <c r="V43" s="2">
        <v>0.05</v>
      </c>
      <c r="W43" s="2" t="s">
        <v>22</v>
      </c>
      <c r="X43" s="3">
        <v>1.7768421052631578</v>
      </c>
      <c r="Y43" s="2"/>
      <c r="Z43" s="3">
        <v>98.390292735112439</v>
      </c>
      <c r="AB43" s="13">
        <f t="shared" si="0"/>
        <v>1705.3744893605915</v>
      </c>
      <c r="AC43" s="13">
        <f t="shared" si="1"/>
        <v>3500.4706964784582</v>
      </c>
      <c r="AD43" s="12"/>
      <c r="AE43" s="3"/>
      <c r="AF43" s="3"/>
      <c r="AG43" s="3"/>
    </row>
    <row r="44" spans="4:33" x14ac:dyDescent="0.2">
      <c r="D44" s="2">
        <v>4.26</v>
      </c>
      <c r="E44" s="2">
        <v>0.32</v>
      </c>
      <c r="F44" s="2" t="s">
        <v>22</v>
      </c>
      <c r="G44" s="2" t="s">
        <v>22</v>
      </c>
      <c r="H44" s="2">
        <v>0.23</v>
      </c>
      <c r="I44" s="3">
        <v>40.58</v>
      </c>
      <c r="J44" s="3">
        <v>0.35922785159105713</v>
      </c>
      <c r="K44" s="3" t="s">
        <v>22</v>
      </c>
      <c r="L44" s="3" t="s">
        <v>22</v>
      </c>
      <c r="M44" s="2">
        <v>54.3</v>
      </c>
      <c r="N44" s="2" t="s">
        <v>22</v>
      </c>
      <c r="O44" s="2" t="s">
        <v>22</v>
      </c>
      <c r="P44" s="2" t="s">
        <v>22</v>
      </c>
      <c r="Q44" s="2">
        <v>0.41</v>
      </c>
      <c r="R44" s="2">
        <v>0.17</v>
      </c>
      <c r="S44" s="2">
        <v>0.39</v>
      </c>
      <c r="T44" s="2" t="s">
        <v>22</v>
      </c>
      <c r="U44" s="2" t="s">
        <v>22</v>
      </c>
      <c r="V44" s="2">
        <v>0.06</v>
      </c>
      <c r="W44" s="2" t="s">
        <v>22</v>
      </c>
      <c r="X44" s="3">
        <v>1.7936842105263158</v>
      </c>
      <c r="Y44" s="2"/>
      <c r="Z44" s="3">
        <v>99.28554364106472</v>
      </c>
      <c r="AB44" s="13">
        <f t="shared" si="0"/>
        <v>1449.5683159565028</v>
      </c>
      <c r="AC44" s="13">
        <f t="shared" si="1"/>
        <v>3329.7160283575581</v>
      </c>
      <c r="AD44" s="12"/>
      <c r="AE44" s="3"/>
      <c r="AF44" s="3"/>
      <c r="AG44" s="3"/>
    </row>
    <row r="45" spans="4:33" x14ac:dyDescent="0.2">
      <c r="D45" s="2">
        <v>3.72</v>
      </c>
      <c r="E45" s="2">
        <v>0.33</v>
      </c>
      <c r="F45" s="2" t="s">
        <v>22</v>
      </c>
      <c r="G45" s="2" t="s">
        <v>22</v>
      </c>
      <c r="H45" s="2">
        <v>0.18</v>
      </c>
      <c r="I45" s="2">
        <v>39.33</v>
      </c>
      <c r="J45" s="3">
        <v>0.46855806729268318</v>
      </c>
      <c r="K45" s="3" t="s">
        <v>22</v>
      </c>
      <c r="L45" s="3" t="s">
        <v>22</v>
      </c>
      <c r="M45" s="2">
        <v>53.68</v>
      </c>
      <c r="N45" s="3" t="s">
        <v>22</v>
      </c>
      <c r="O45" s="3" t="s">
        <v>22</v>
      </c>
      <c r="P45" s="3" t="s">
        <v>22</v>
      </c>
      <c r="Q45" s="2">
        <v>0.46</v>
      </c>
      <c r="R45" s="2">
        <v>0.17</v>
      </c>
      <c r="S45" s="2">
        <v>0.42</v>
      </c>
      <c r="T45" s="2" t="s">
        <v>22</v>
      </c>
      <c r="U45" s="2" t="s">
        <v>22</v>
      </c>
      <c r="V45" s="2">
        <v>0.06</v>
      </c>
      <c r="W45" s="2" t="s">
        <v>22</v>
      </c>
      <c r="X45" s="3">
        <v>1.5663157894736843</v>
      </c>
      <c r="Y45" s="2"/>
      <c r="Z45" s="3">
        <v>97.252242277818993</v>
      </c>
      <c r="AB45" s="13">
        <f t="shared" si="0"/>
        <v>1449.5683159565028</v>
      </c>
      <c r="AC45" s="13">
        <f t="shared" si="1"/>
        <v>3585.8480305389085</v>
      </c>
      <c r="AD45" s="12"/>
      <c r="AE45" s="3"/>
      <c r="AF45" s="3"/>
      <c r="AG45" s="3"/>
    </row>
    <row r="46" spans="4:33" x14ac:dyDescent="0.2">
      <c r="D46" s="2">
        <v>3.64</v>
      </c>
      <c r="E46" s="2">
        <v>0.32</v>
      </c>
      <c r="F46" s="2" t="s">
        <v>22</v>
      </c>
      <c r="G46" s="2" t="s">
        <v>22</v>
      </c>
      <c r="H46" s="2">
        <v>0.19</v>
      </c>
      <c r="I46" s="2">
        <v>40.020000000000003</v>
      </c>
      <c r="J46" s="3">
        <v>0.4529394650495937</v>
      </c>
      <c r="K46" s="3" t="s">
        <v>22</v>
      </c>
      <c r="L46" s="3" t="s">
        <v>22</v>
      </c>
      <c r="M46" s="2">
        <v>53.74</v>
      </c>
      <c r="N46" s="3" t="s">
        <v>22</v>
      </c>
      <c r="O46" s="3" t="s">
        <v>22</v>
      </c>
      <c r="P46" s="3" t="s">
        <v>22</v>
      </c>
      <c r="Q46" s="2">
        <v>0.39</v>
      </c>
      <c r="R46" s="2">
        <v>0.16</v>
      </c>
      <c r="S46" s="2">
        <v>0.39</v>
      </c>
      <c r="T46" s="2" t="s">
        <v>22</v>
      </c>
      <c r="U46" s="2" t="s">
        <v>22</v>
      </c>
      <c r="V46" s="2">
        <v>0.06</v>
      </c>
      <c r="W46" s="2" t="s">
        <v>22</v>
      </c>
      <c r="X46" s="3">
        <v>1.5326315789473686</v>
      </c>
      <c r="Y46" s="2"/>
      <c r="Z46" s="3">
        <v>97.830307886102219</v>
      </c>
      <c r="AB46" s="13">
        <f t="shared" si="0"/>
        <v>1364.2995914884734</v>
      </c>
      <c r="AC46" s="13">
        <f t="shared" si="1"/>
        <v>3329.7160283575581</v>
      </c>
      <c r="AD46" s="12"/>
      <c r="AE46" s="3"/>
      <c r="AF46" s="3"/>
      <c r="AG46" s="3"/>
    </row>
    <row r="47" spans="4:33" x14ac:dyDescent="0.2">
      <c r="D47" s="2">
        <v>3.95</v>
      </c>
      <c r="E47" s="2">
        <v>0.32</v>
      </c>
      <c r="F47" s="2" t="s">
        <v>22</v>
      </c>
      <c r="G47" s="2" t="s">
        <v>22</v>
      </c>
      <c r="H47" s="2">
        <v>0.18</v>
      </c>
      <c r="I47" s="2">
        <v>40.74</v>
      </c>
      <c r="J47" s="3">
        <v>0.4529394650495937</v>
      </c>
      <c r="K47" s="3" t="s">
        <v>22</v>
      </c>
      <c r="L47" s="3" t="s">
        <v>22</v>
      </c>
      <c r="M47" s="2">
        <v>54.19</v>
      </c>
      <c r="N47" s="3" t="s">
        <v>22</v>
      </c>
      <c r="O47" s="3" t="s">
        <v>22</v>
      </c>
      <c r="P47" s="3" t="s">
        <v>22</v>
      </c>
      <c r="Q47" s="2">
        <v>0.42</v>
      </c>
      <c r="R47" s="2">
        <v>0.18</v>
      </c>
      <c r="S47" s="2">
        <v>0.43</v>
      </c>
      <c r="T47" s="2" t="s">
        <v>22</v>
      </c>
      <c r="U47" s="2" t="s">
        <v>22</v>
      </c>
      <c r="V47" s="2">
        <v>0.05</v>
      </c>
      <c r="W47" s="2" t="s">
        <v>22</v>
      </c>
      <c r="X47" s="3">
        <v>1.6631578947368422</v>
      </c>
      <c r="Y47" s="2"/>
      <c r="Z47" s="3">
        <v>99.249781570312763</v>
      </c>
      <c r="AB47" s="13">
        <f t="shared" si="0"/>
        <v>1534.8370404245322</v>
      </c>
      <c r="AC47" s="13">
        <f t="shared" si="1"/>
        <v>3671.2253645993587</v>
      </c>
      <c r="AD47" s="12"/>
      <c r="AE47" s="3"/>
      <c r="AF47" s="3"/>
      <c r="AG47" s="3"/>
    </row>
    <row r="48" spans="4:33" x14ac:dyDescent="0.2">
      <c r="D48"/>
      <c r="E48"/>
      <c r="F48"/>
      <c r="G48"/>
      <c r="H48"/>
      <c r="I48"/>
      <c r="J48"/>
      <c r="T48" s="12"/>
      <c r="U48" s="12"/>
      <c r="V48" s="12"/>
      <c r="W48" s="12"/>
      <c r="X48" s="12"/>
      <c r="Y48" s="12"/>
      <c r="AB48" s="13">
        <f t="shared" si="0"/>
        <v>0</v>
      </c>
      <c r="AC48" s="13">
        <f t="shared" si="1"/>
        <v>0</v>
      </c>
      <c r="AD48" s="12"/>
      <c r="AE48" s="12"/>
      <c r="AF48" s="12"/>
      <c r="AG48" s="12"/>
    </row>
    <row r="49" spans="1:29" x14ac:dyDescent="0.2">
      <c r="A49" s="14" t="s">
        <v>23</v>
      </c>
      <c r="D49"/>
      <c r="E49"/>
      <c r="F49"/>
      <c r="G49"/>
      <c r="H49"/>
      <c r="I49"/>
      <c r="J49"/>
    </row>
    <row r="50" spans="1:29" x14ac:dyDescent="0.2">
      <c r="B50" t="s">
        <v>24</v>
      </c>
      <c r="D50" s="3">
        <f>AVERAGE(D8:D47)</f>
        <v>4.1354999999999995</v>
      </c>
      <c r="E50" s="3">
        <f>AVERAGE(E8:E47)</f>
        <v>0.32999999999999996</v>
      </c>
      <c r="F50" s="3" t="s">
        <v>25</v>
      </c>
      <c r="G50" s="3" t="s">
        <v>25</v>
      </c>
      <c r="H50" s="3">
        <f>AVERAGE(H8:H47)</f>
        <v>0.19200000000000006</v>
      </c>
      <c r="I50" s="3">
        <f>AVERAGE(I8:I47)</f>
        <v>40.141771675486062</v>
      </c>
      <c r="J50" s="3">
        <f>AVERAGE(J8:J47)</f>
        <v>0.31276250991786614</v>
      </c>
      <c r="K50" s="3" t="s">
        <v>25</v>
      </c>
      <c r="L50" s="3" t="s">
        <v>25</v>
      </c>
      <c r="M50" s="3">
        <f>AVERAGE(M8:M47)</f>
        <v>53.96524999999999</v>
      </c>
      <c r="N50" s="3" t="s">
        <v>25</v>
      </c>
      <c r="O50" s="3" t="s">
        <v>25</v>
      </c>
      <c r="P50" s="3" t="s">
        <v>25</v>
      </c>
      <c r="Q50" s="3">
        <f>AVERAGE(Q8:Q47)</f>
        <v>0.4345</v>
      </c>
      <c r="R50" s="3">
        <f>AVERAGE(R8:R48)</f>
        <v>0.18800000000000003</v>
      </c>
      <c r="S50" s="3">
        <f>AVERAGE(S8:S48)</f>
        <v>0.43625000000000008</v>
      </c>
      <c r="T50" s="3" t="s">
        <v>25</v>
      </c>
      <c r="U50" s="3" t="s">
        <v>25</v>
      </c>
      <c r="V50" s="3">
        <f>AVERAGE(V8:V47)</f>
        <v>6.0303030303030337E-2</v>
      </c>
      <c r="W50" s="3" t="s">
        <v>25</v>
      </c>
      <c r="X50" s="3">
        <v>1.74</v>
      </c>
      <c r="Z50" s="3">
        <v>98.44</v>
      </c>
      <c r="AB50" s="13">
        <f>AVERAGE(AB8:AB48)</f>
        <v>1563.9531902428835</v>
      </c>
      <c r="AC50" s="13">
        <f>AVERAGE(AC8:AC48)</f>
        <v>3633.7426325728211</v>
      </c>
    </row>
    <row r="51" spans="1:29" x14ac:dyDescent="0.2">
      <c r="A51" s="15"/>
      <c r="B51" s="15" t="s">
        <v>26</v>
      </c>
      <c r="C51" s="15"/>
      <c r="D51" s="16">
        <f>STDEV(D8:D47)</f>
        <v>0.17705496756222783</v>
      </c>
      <c r="E51" s="16">
        <f>STDEV(E8:E47)</f>
        <v>5.7537173338542781E-2</v>
      </c>
      <c r="F51" s="16" t="s">
        <v>25</v>
      </c>
      <c r="G51" s="16" t="s">
        <v>25</v>
      </c>
      <c r="H51" s="16">
        <f t="shared" ref="H51:V51" si="2">STDEV(H8:H47)</f>
        <v>1.6044809049530553E-2</v>
      </c>
      <c r="I51" s="16">
        <f t="shared" si="2"/>
        <v>0.76969945837359888</v>
      </c>
      <c r="J51" s="16">
        <f t="shared" si="2"/>
        <v>4.8687238478583014E-2</v>
      </c>
      <c r="K51" s="16" t="s">
        <v>25</v>
      </c>
      <c r="L51" s="16" t="s">
        <v>25</v>
      </c>
      <c r="M51" s="16">
        <f t="shared" si="2"/>
        <v>0.38366643832557934</v>
      </c>
      <c r="N51" s="16" t="s">
        <v>25</v>
      </c>
      <c r="O51" s="16" t="s">
        <v>25</v>
      </c>
      <c r="P51" s="16" t="s">
        <v>25</v>
      </c>
      <c r="Q51" s="16">
        <f t="shared" si="2"/>
        <v>3.3964536557853156E-2</v>
      </c>
      <c r="R51" s="16">
        <f>STDEV(R8:R48)</f>
        <v>1.8425177868535751E-2</v>
      </c>
      <c r="S51" s="16">
        <f>STDEV(S8:S48)</f>
        <v>3.5495575744533249E-2</v>
      </c>
      <c r="T51" s="16" t="s">
        <v>25</v>
      </c>
      <c r="U51" s="16" t="s">
        <v>25</v>
      </c>
      <c r="V51" s="16">
        <f t="shared" si="2"/>
        <v>1.1035411321301127E-2</v>
      </c>
      <c r="W51" s="16" t="s">
        <v>25</v>
      </c>
      <c r="X51" s="16">
        <v>7.0000000000000007E-2</v>
      </c>
      <c r="Y51" s="16"/>
      <c r="Z51" s="16">
        <v>0.83</v>
      </c>
      <c r="AA51" s="15"/>
      <c r="AB51" s="17">
        <f>STDEV(AB8:AB48)</f>
        <v>294.52276364099401</v>
      </c>
      <c r="AC51" s="17">
        <f>STDEV(AC8:AC48)</f>
        <v>654.139933888462</v>
      </c>
    </row>
    <row r="52" spans="1:29" x14ac:dyDescent="0.2">
      <c r="D52"/>
      <c r="E52"/>
      <c r="F52"/>
      <c r="G52"/>
      <c r="H52"/>
      <c r="I52"/>
      <c r="J52"/>
    </row>
    <row r="53" spans="1:29" x14ac:dyDescent="0.2">
      <c r="A53" s="14" t="s">
        <v>46</v>
      </c>
      <c r="D53"/>
      <c r="E53"/>
      <c r="F53"/>
      <c r="G53"/>
      <c r="H53"/>
      <c r="I53"/>
      <c r="J53"/>
    </row>
    <row r="54" spans="1:29" x14ac:dyDescent="0.2">
      <c r="A54" s="15"/>
      <c r="B54" s="15" t="s">
        <v>24</v>
      </c>
      <c r="C54" s="15"/>
      <c r="D54" s="18">
        <v>3.74</v>
      </c>
      <c r="E54" s="18">
        <v>0.28000000000000003</v>
      </c>
      <c r="F54" s="18" t="s">
        <v>49</v>
      </c>
      <c r="G54" s="18" t="s">
        <v>28</v>
      </c>
      <c r="H54" s="18">
        <v>0.12</v>
      </c>
      <c r="I54" s="18">
        <v>41.1</v>
      </c>
      <c r="J54" s="18">
        <v>0.38</v>
      </c>
      <c r="K54" s="16" t="s">
        <v>50</v>
      </c>
      <c r="L54" s="16" t="s">
        <v>50</v>
      </c>
      <c r="M54" s="16">
        <v>54.69</v>
      </c>
      <c r="N54" s="16" t="s">
        <v>28</v>
      </c>
      <c r="O54" s="16" t="s">
        <v>49</v>
      </c>
      <c r="P54" s="16" t="s">
        <v>49</v>
      </c>
      <c r="Q54" s="16">
        <v>0.53</v>
      </c>
      <c r="R54" s="16">
        <v>0.18</v>
      </c>
      <c r="S54" s="16">
        <v>0.39</v>
      </c>
      <c r="T54" s="16" t="s">
        <v>51</v>
      </c>
      <c r="U54" s="16" t="s">
        <v>28</v>
      </c>
      <c r="V54" s="16" t="s">
        <v>49</v>
      </c>
      <c r="W54" s="16" t="s">
        <v>28</v>
      </c>
      <c r="X54" s="16">
        <v>1.5780000000000001</v>
      </c>
      <c r="Y54" s="16"/>
      <c r="Z54" s="16">
        <v>100.24</v>
      </c>
      <c r="AA54" s="15" t="s">
        <v>44</v>
      </c>
      <c r="AB54" s="18">
        <v>1535</v>
      </c>
      <c r="AC54" s="18">
        <v>3330</v>
      </c>
    </row>
    <row r="55" spans="1:29" x14ac:dyDescent="0.2">
      <c r="D55"/>
      <c r="E55"/>
      <c r="F55"/>
      <c r="G55"/>
      <c r="H55"/>
      <c r="I55"/>
      <c r="J55"/>
    </row>
    <row r="56" spans="1:29" x14ac:dyDescent="0.2">
      <c r="B56" t="s">
        <v>34</v>
      </c>
      <c r="D56"/>
      <c r="E56"/>
      <c r="F56"/>
      <c r="G56"/>
      <c r="H56"/>
      <c r="I56"/>
      <c r="J56"/>
    </row>
    <row r="57" spans="1:29" x14ac:dyDescent="0.2">
      <c r="B57" t="s">
        <v>35</v>
      </c>
      <c r="D57"/>
      <c r="E57"/>
      <c r="F57"/>
      <c r="G57"/>
      <c r="H57"/>
      <c r="I57"/>
      <c r="J57"/>
    </row>
    <row r="58" spans="1:29" x14ac:dyDescent="0.2">
      <c r="B58" t="s">
        <v>52</v>
      </c>
      <c r="D58"/>
      <c r="E58"/>
      <c r="F58"/>
      <c r="G58"/>
      <c r="H58"/>
      <c r="I58"/>
      <c r="J58"/>
    </row>
    <row r="59" spans="1:29" x14ac:dyDescent="0.2">
      <c r="D59"/>
      <c r="E59"/>
      <c r="F59"/>
      <c r="G59"/>
      <c r="H59"/>
      <c r="I59"/>
      <c r="J59"/>
    </row>
    <row r="60" spans="1:29" x14ac:dyDescent="0.2">
      <c r="A60" s="20" t="s">
        <v>38</v>
      </c>
      <c r="D60"/>
      <c r="E60"/>
      <c r="F60"/>
      <c r="G60"/>
      <c r="H60"/>
      <c r="I60"/>
      <c r="J60"/>
    </row>
    <row r="61" spans="1:29" x14ac:dyDescent="0.2">
      <c r="A61" t="s">
        <v>45</v>
      </c>
      <c r="D61"/>
      <c r="E61"/>
      <c r="F61"/>
      <c r="G61"/>
      <c r="H61"/>
      <c r="I61"/>
      <c r="J61"/>
    </row>
    <row r="62" spans="1:29" x14ac:dyDescent="0.2">
      <c r="D62"/>
      <c r="E62"/>
      <c r="F62"/>
      <c r="G62"/>
      <c r="H62"/>
      <c r="I62"/>
      <c r="J62"/>
    </row>
    <row r="63" spans="1:29" x14ac:dyDescent="0.2">
      <c r="D63"/>
      <c r="E63"/>
      <c r="F63"/>
      <c r="G63"/>
      <c r="H63"/>
      <c r="I63"/>
      <c r="J63"/>
    </row>
    <row r="64" spans="1:29" x14ac:dyDescent="0.2">
      <c r="D64"/>
      <c r="E64"/>
      <c r="F64"/>
      <c r="G64"/>
      <c r="H64"/>
      <c r="I64"/>
      <c r="J64"/>
    </row>
    <row r="65" spans="4:10" x14ac:dyDescent="0.2">
      <c r="D65"/>
      <c r="E65"/>
      <c r="F65"/>
      <c r="G65"/>
      <c r="H65"/>
      <c r="I65"/>
      <c r="J65"/>
    </row>
    <row r="66" spans="4:10" x14ac:dyDescent="0.2">
      <c r="D66"/>
      <c r="E66"/>
      <c r="F66"/>
      <c r="G66"/>
      <c r="H66"/>
      <c r="I66"/>
      <c r="J66"/>
    </row>
    <row r="67" spans="4:10" x14ac:dyDescent="0.2">
      <c r="D67"/>
      <c r="E67"/>
      <c r="F67"/>
      <c r="G67"/>
      <c r="H67"/>
      <c r="I67"/>
      <c r="J67"/>
    </row>
    <row r="68" spans="4:10" x14ac:dyDescent="0.2">
      <c r="D68"/>
      <c r="E68"/>
      <c r="F68"/>
      <c r="G68"/>
      <c r="H68"/>
      <c r="I68"/>
      <c r="J68"/>
    </row>
    <row r="69" spans="4:10" x14ac:dyDescent="0.2">
      <c r="D69"/>
      <c r="E69"/>
      <c r="F69"/>
      <c r="G69"/>
      <c r="H69"/>
      <c r="I69"/>
      <c r="J69"/>
    </row>
    <row r="70" spans="4:10" x14ac:dyDescent="0.2">
      <c r="D70"/>
      <c r="E70"/>
      <c r="F70"/>
      <c r="G70"/>
      <c r="H70"/>
      <c r="I70"/>
      <c r="J70"/>
    </row>
    <row r="71" spans="4:10" x14ac:dyDescent="0.2">
      <c r="D71"/>
      <c r="E71"/>
      <c r="F71"/>
      <c r="G71"/>
      <c r="H71"/>
      <c r="I71"/>
      <c r="J71"/>
    </row>
    <row r="72" spans="4:10" x14ac:dyDescent="0.2">
      <c r="D72"/>
      <c r="E72"/>
      <c r="F72"/>
      <c r="G72"/>
      <c r="H72"/>
      <c r="I72"/>
      <c r="J72"/>
    </row>
    <row r="73" spans="4:10" x14ac:dyDescent="0.2">
      <c r="D73"/>
      <c r="E73"/>
      <c r="F73"/>
      <c r="G73"/>
      <c r="H73"/>
      <c r="I73"/>
      <c r="J73"/>
    </row>
    <row r="74" spans="4:10" x14ac:dyDescent="0.2">
      <c r="D74"/>
      <c r="E74"/>
      <c r="F74"/>
      <c r="G74"/>
      <c r="H74"/>
      <c r="I74"/>
      <c r="J7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zoomScale="110" zoomScaleNormal="110" workbookViewId="0">
      <selection activeCell="A2" sqref="A1:A2"/>
    </sheetView>
  </sheetViews>
  <sheetFormatPr baseColWidth="10" defaultColWidth="8.83203125" defaultRowHeight="15" x14ac:dyDescent="0.2"/>
  <cols>
    <col min="5" max="6" width="9.1640625" style="2"/>
  </cols>
  <sheetData>
    <row r="1" spans="1:6" x14ac:dyDescent="0.2">
      <c r="A1" t="s">
        <v>65</v>
      </c>
    </row>
    <row r="2" spans="1:6" x14ac:dyDescent="0.2">
      <c r="A2" t="s">
        <v>66</v>
      </c>
    </row>
    <row r="3" spans="1:6" ht="16" x14ac:dyDescent="0.2">
      <c r="A3" s="1" t="s">
        <v>64</v>
      </c>
    </row>
    <row r="4" spans="1:6" x14ac:dyDescent="0.2">
      <c r="B4" t="s">
        <v>47</v>
      </c>
    </row>
    <row r="6" spans="1:6" ht="16" thickBot="1" x14ac:dyDescent="0.25">
      <c r="B6" s="21" t="s">
        <v>23</v>
      </c>
      <c r="C6" s="22"/>
      <c r="D6" s="22"/>
      <c r="E6" s="23" t="s">
        <v>20</v>
      </c>
      <c r="F6" s="23" t="s">
        <v>21</v>
      </c>
    </row>
    <row r="7" spans="1:6" ht="16" thickTop="1" x14ac:dyDescent="0.2">
      <c r="B7" s="24" t="s">
        <v>40</v>
      </c>
      <c r="E7" s="11"/>
      <c r="F7" s="11"/>
    </row>
    <row r="8" spans="1:6" x14ac:dyDescent="0.2">
      <c r="C8" t="s">
        <v>24</v>
      </c>
      <c r="E8" s="13">
        <v>3520</v>
      </c>
      <c r="F8" s="13">
        <v>4582</v>
      </c>
    </row>
    <row r="9" spans="1:6" x14ac:dyDescent="0.2">
      <c r="B9" s="15"/>
      <c r="C9" s="15" t="s">
        <v>26</v>
      </c>
      <c r="D9" s="15"/>
      <c r="E9" s="17">
        <v>587</v>
      </c>
      <c r="F9" s="17">
        <v>620</v>
      </c>
    </row>
    <row r="10" spans="1:6" x14ac:dyDescent="0.2">
      <c r="B10" s="24" t="s">
        <v>40</v>
      </c>
    </row>
    <row r="11" spans="1:6" x14ac:dyDescent="0.2">
      <c r="B11" s="14" t="s">
        <v>27</v>
      </c>
    </row>
    <row r="12" spans="1:6" x14ac:dyDescent="0.2">
      <c r="C12" t="s">
        <v>24</v>
      </c>
      <c r="E12" s="2">
        <v>3310</v>
      </c>
      <c r="F12" s="2">
        <v>4430</v>
      </c>
    </row>
    <row r="13" spans="1:6" x14ac:dyDescent="0.2">
      <c r="B13" s="15"/>
      <c r="C13" s="15" t="s">
        <v>26</v>
      </c>
      <c r="D13" s="15"/>
      <c r="E13" s="18">
        <v>761</v>
      </c>
      <c r="F13" s="18">
        <v>664</v>
      </c>
    </row>
    <row r="16" spans="1:6" ht="16" thickBot="1" x14ac:dyDescent="0.25">
      <c r="B16" s="21" t="s">
        <v>23</v>
      </c>
      <c r="C16" s="22"/>
      <c r="D16" s="22"/>
      <c r="E16" s="23" t="s">
        <v>20</v>
      </c>
      <c r="F16" s="23" t="s">
        <v>21</v>
      </c>
    </row>
    <row r="17" spans="2:6" ht="16" thickTop="1" x14ac:dyDescent="0.2">
      <c r="B17" s="24" t="s">
        <v>41</v>
      </c>
      <c r="E17" s="11"/>
      <c r="F17" s="11"/>
    </row>
    <row r="18" spans="2:6" x14ac:dyDescent="0.2">
      <c r="C18" t="s">
        <v>24</v>
      </c>
      <c r="E18" s="26">
        <v>1603.0384000000001</v>
      </c>
      <c r="F18" s="26">
        <v>3724.5716250000009</v>
      </c>
    </row>
    <row r="19" spans="2:6" x14ac:dyDescent="0.2">
      <c r="B19" s="15"/>
      <c r="C19" s="15" t="s">
        <v>26</v>
      </c>
      <c r="D19" s="15"/>
      <c r="E19" s="27">
        <v>157.10780664942749</v>
      </c>
      <c r="F19" s="27">
        <v>303.05057703408943</v>
      </c>
    </row>
    <row r="20" spans="2:6" x14ac:dyDescent="0.2">
      <c r="B20" s="24" t="s">
        <v>40</v>
      </c>
      <c r="E20" s="25"/>
      <c r="F20" s="25"/>
    </row>
    <row r="21" spans="2:6" x14ac:dyDescent="0.2">
      <c r="B21" s="14" t="s">
        <v>46</v>
      </c>
      <c r="E21" s="25"/>
      <c r="F21" s="25"/>
    </row>
    <row r="22" spans="2:6" x14ac:dyDescent="0.2">
      <c r="C22" t="s">
        <v>24</v>
      </c>
      <c r="E22" s="26">
        <v>1534.8240000000001</v>
      </c>
      <c r="F22" s="26">
        <v>3329.703</v>
      </c>
    </row>
    <row r="23" spans="2:6" x14ac:dyDescent="0.2">
      <c r="B23" s="15"/>
      <c r="C23" s="15" t="s">
        <v>26</v>
      </c>
      <c r="D23" s="15"/>
      <c r="E23" s="28" t="s">
        <v>28</v>
      </c>
      <c r="F23" s="28" t="s">
        <v>28</v>
      </c>
    </row>
    <row r="25" spans="2:6" x14ac:dyDescent="0.2">
      <c r="B25" t="s">
        <v>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Supplement 5a</vt:lpstr>
      <vt:lpstr>Supplement 5b</vt:lpstr>
      <vt:lpstr>Supplement 5c</vt:lpstr>
      <vt:lpstr>Chart Durango major and minor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Tailby</dc:creator>
  <cp:lastModifiedBy>Christine Elrod</cp:lastModifiedBy>
  <dcterms:created xsi:type="dcterms:W3CDTF">2017-11-05T03:17:23Z</dcterms:created>
  <dcterms:modified xsi:type="dcterms:W3CDTF">2023-03-08T19:05:45Z</dcterms:modified>
</cp:coreProperties>
</file>