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0"/>
  <workbookPr/>
  <mc:AlternateContent xmlns:mc="http://schemas.openxmlformats.org/markup-compatibility/2006">
    <mc:Choice Requires="x15">
      <x15ac:absPath xmlns:x15ac="http://schemas.microsoft.com/office/spreadsheetml/2010/11/ac" url="/Users/EditorialAssistant/Downloads/"/>
    </mc:Choice>
  </mc:AlternateContent>
  <xr:revisionPtr revIDLastSave="0" documentId="13_ncr:1_{EE4D2638-7795-9C4F-9A2D-87CC86D64F5F}" xr6:coauthVersionLast="47" xr6:coauthVersionMax="47" xr10:uidLastSave="{00000000-0000-0000-0000-000000000000}"/>
  <bookViews>
    <workbookView xWindow="0" yWindow="500" windowWidth="34740" windowHeight="21900" xr2:uid="{00000000-000D-0000-FFFF-FFFF00000000}"/>
  </bookViews>
  <sheets>
    <sheet name="Table1" sheetId="2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5" i="2" l="1"/>
  <c r="G35" i="2"/>
  <c r="J32" i="2"/>
  <c r="G32" i="2"/>
  <c r="G29" i="2"/>
  <c r="J29" i="2"/>
  <c r="O35" i="2"/>
  <c r="D35" i="2"/>
  <c r="E35" i="2"/>
  <c r="F35" i="2"/>
  <c r="C35" i="2"/>
  <c r="O32" i="2"/>
  <c r="D32" i="2"/>
  <c r="E32" i="2"/>
  <c r="F32" i="2"/>
  <c r="C32" i="2"/>
  <c r="O29" i="2"/>
  <c r="D29" i="2"/>
  <c r="E29" i="2"/>
  <c r="F29" i="2"/>
  <c r="C29" i="2"/>
  <c r="J34" i="2"/>
  <c r="G34" i="2"/>
  <c r="J31" i="2"/>
  <c r="G31" i="2"/>
  <c r="J28" i="2"/>
  <c r="G28" i="2"/>
  <c r="D34" i="2"/>
  <c r="E34" i="2"/>
  <c r="F34" i="2"/>
  <c r="O34" i="2"/>
  <c r="C34" i="2"/>
  <c r="D31" i="2"/>
  <c r="E31" i="2"/>
  <c r="F31" i="2"/>
  <c r="O31" i="2"/>
  <c r="C31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D28" i="2"/>
  <c r="F28" i="2"/>
  <c r="E28" i="2"/>
  <c r="O28" i="2"/>
  <c r="C28" i="2"/>
</calcChain>
</file>

<file path=xl/sharedStrings.xml><?xml version="1.0" encoding="utf-8"?>
<sst xmlns="http://schemas.openxmlformats.org/spreadsheetml/2006/main" count="219" uniqueCount="37">
  <si>
    <t>-</t>
  </si>
  <si>
    <t xml:space="preserve"> CaO</t>
  </si>
  <si>
    <t>MgO</t>
  </si>
  <si>
    <t>MnO</t>
  </si>
  <si>
    <t>FeO</t>
  </si>
  <si>
    <t>Total</t>
  </si>
  <si>
    <t>Oxide</t>
  </si>
  <si>
    <t>dark</t>
  </si>
  <si>
    <t>light</t>
  </si>
  <si>
    <t>mixed</t>
  </si>
  <si>
    <t>bdl</t>
  </si>
  <si>
    <r>
      <t>SiO</t>
    </r>
    <r>
      <rPr>
        <vertAlign val="subscript"/>
        <sz val="11"/>
        <color theme="1"/>
        <rFont val="Calibri"/>
        <family val="2"/>
        <scheme val="minor"/>
      </rPr>
      <t>2</t>
    </r>
  </si>
  <si>
    <r>
      <t>Al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</si>
  <si>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r>
      <t>TiO</t>
    </r>
    <r>
      <rPr>
        <vertAlign val="subscript"/>
        <sz val="11"/>
        <color theme="1"/>
        <rFont val="Calibri"/>
        <family val="2"/>
        <scheme val="minor"/>
      </rPr>
      <t>2</t>
    </r>
  </si>
  <si>
    <r>
      <t xml:space="preserve"> K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</si>
  <si>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</si>
  <si>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Cr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</si>
  <si>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r>
      <t>P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5</t>
    </r>
  </si>
  <si>
    <r>
      <t>SO</t>
    </r>
    <r>
      <rPr>
        <vertAlign val="subscript"/>
        <sz val="11"/>
        <color theme="1"/>
        <rFont val="Calibri"/>
        <family val="2"/>
        <scheme val="minor"/>
      </rPr>
      <t>3</t>
    </r>
  </si>
  <si>
    <t>Average, all</t>
  </si>
  <si>
    <t>Avgerage, CL light (n=9)</t>
  </si>
  <si>
    <t>Average, CL dark (n=9)</t>
  </si>
  <si>
    <t xml:space="preserve"> </t>
  </si>
  <si>
    <t>#</t>
  </si>
  <si>
    <t>2SD</t>
  </si>
  <si>
    <t>Note(s): The CL light and dark layers were not correlated with optically visible layering.</t>
  </si>
  <si>
    <r>
      <t>dl</t>
    </r>
    <r>
      <rPr>
        <vertAlign val="superscript"/>
        <sz val="11"/>
        <color theme="1"/>
        <rFont val="Calibri"/>
        <family val="2"/>
        <scheme val="minor"/>
      </rPr>
      <t>a</t>
    </r>
  </si>
  <si>
    <r>
      <t>bdl</t>
    </r>
    <r>
      <rPr>
        <vertAlign val="superscript"/>
        <sz val="11"/>
        <color theme="1"/>
        <rFont val="Calibri"/>
        <family val="2"/>
        <scheme val="minor"/>
      </rPr>
      <t>c</t>
    </r>
  </si>
  <si>
    <r>
      <t>CL</t>
    </r>
    <r>
      <rPr>
        <vertAlign val="superscript"/>
        <sz val="11"/>
        <color theme="1"/>
        <rFont val="Calibri"/>
        <family val="2"/>
        <scheme val="minor"/>
      </rPr>
      <t>b</t>
    </r>
  </si>
  <si>
    <r>
      <rPr>
        <vertAlign val="superscript"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CL = cathodoluminescence response (intensity) of area analyzed. </t>
    </r>
  </si>
  <si>
    <r>
      <rPr>
        <vertAlign val="super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>dl = detection limit.</t>
    </r>
  </si>
  <si>
    <t>Data in this table are shown in Figure 7A. The EMPA spot size used is 10 μm across.</t>
  </si>
  <si>
    <r>
      <t>2SD</t>
    </r>
    <r>
      <rPr>
        <vertAlign val="superscript"/>
        <sz val="11"/>
        <color theme="1"/>
        <rFont val="Calibri"/>
        <family val="2"/>
        <scheme val="minor"/>
      </rPr>
      <t>d</t>
    </r>
  </si>
  <si>
    <r>
      <rPr>
        <vertAlign val="superscript"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bdl = below dl; </t>
    </r>
    <r>
      <rPr>
        <vertAlign val="superscript"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>SD = standard deviation.</t>
    </r>
  </si>
  <si>
    <t>American Mineralogist: July 2022 Online Materials AM-22-77922</t>
  </si>
  <si>
    <t>Cavosie et al.: Origin of β-cristobalite in Libyan Desert Glass</t>
  </si>
  <si>
    <t>Table OM1. Electron microprobe analysis of Libyan Desert Glass sample LDG-2018-4 (in wt%).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</si>
</sst>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2" fontId="0" fillId="0" borderId="0" xfId="0" applyNumberFormat="1" applyFill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0" xfId="0" applyBorder="1" applyAlignment="1">
      <alignment horizontal="left"/>
    </xf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0" xfId="0" applyBorder="1"/>
    <xf numFmtId="164" fontId="0" fillId="0" borderId="2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0"/>
  <sheetViews>
    <sheetView tabSelected="1" zoomScale="140" zoomScaleNormal="140" workbookViewId="0">
      <selection activeCell="A3" sqref="A3"/>
    </sheetView>
  </sheetViews>
  <sheetFormatPr baseColWidth="10" defaultColWidth="8.83203125" defaultRowHeight="15" x14ac:dyDescent="0.2"/>
  <cols>
    <col min="1" max="1" width="4" style="6" customWidth="1"/>
    <col min="2" max="2" width="6.83203125" style="6" customWidth="1"/>
    <col min="3" max="4" width="5.6640625" style="2" bestFit="1" customWidth="1"/>
    <col min="5" max="5" width="4.5" style="2" bestFit="1" customWidth="1"/>
    <col min="6" max="7" width="4.6640625" style="2" bestFit="1" customWidth="1"/>
    <col min="8" max="8" width="5.5" style="2" bestFit="1" customWidth="1"/>
    <col min="9" max="9" width="5" style="2" bestFit="1" customWidth="1"/>
    <col min="10" max="10" width="5.1640625" style="2" bestFit="1" customWidth="1"/>
    <col min="11" max="11" width="5.33203125" style="2" bestFit="1" customWidth="1"/>
    <col min="12" max="12" width="5.6640625" style="2" bestFit="1" customWidth="1"/>
    <col min="13" max="13" width="5" style="2" bestFit="1" customWidth="1"/>
    <col min="14" max="14" width="4.5" style="2" bestFit="1" customWidth="1"/>
    <col min="15" max="15" width="5.6640625" style="2" bestFit="1" customWidth="1"/>
  </cols>
  <sheetData>
    <row r="1" spans="1:15" x14ac:dyDescent="0.2">
      <c r="A1" s="6" t="s">
        <v>34</v>
      </c>
    </row>
    <row r="2" spans="1:15" x14ac:dyDescent="0.2">
      <c r="A2" s="6" t="s">
        <v>35</v>
      </c>
    </row>
    <row r="3" spans="1:15" x14ac:dyDescent="0.2">
      <c r="A3" s="5" t="s">
        <v>36</v>
      </c>
      <c r="B3" s="5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17" x14ac:dyDescent="0.25">
      <c r="A4" s="6" t="s">
        <v>22</v>
      </c>
      <c r="B4" s="6" t="s">
        <v>6</v>
      </c>
      <c r="C4" s="2" t="s">
        <v>11</v>
      </c>
      <c r="D4" s="2" t="s">
        <v>12</v>
      </c>
      <c r="E4" s="2" t="s">
        <v>4</v>
      </c>
      <c r="F4" s="2" t="s">
        <v>13</v>
      </c>
      <c r="G4" s="2" t="s">
        <v>14</v>
      </c>
      <c r="H4" s="2" t="s">
        <v>15</v>
      </c>
      <c r="I4" s="2" t="s">
        <v>1</v>
      </c>
      <c r="J4" s="2" t="s">
        <v>2</v>
      </c>
      <c r="K4" s="2" t="s">
        <v>3</v>
      </c>
      <c r="L4" s="2" t="s">
        <v>16</v>
      </c>
      <c r="M4" s="2" t="s">
        <v>17</v>
      </c>
      <c r="N4" s="2" t="s">
        <v>18</v>
      </c>
      <c r="O4" s="2" t="s">
        <v>5</v>
      </c>
    </row>
    <row r="5" spans="1:15" ht="17" x14ac:dyDescent="0.2">
      <c r="A5" s="5" t="s">
        <v>22</v>
      </c>
      <c r="B5" s="5" t="s">
        <v>26</v>
      </c>
      <c r="C5" s="3">
        <v>2.2722857142857138E-2</v>
      </c>
      <c r="D5" s="3">
        <v>1.7389952380952381E-2</v>
      </c>
      <c r="E5" s="3">
        <v>4.6302142857142854E-2</v>
      </c>
      <c r="F5" s="3">
        <v>2.0612428571428577E-2</v>
      </c>
      <c r="G5" s="3">
        <v>1.1685047619047619E-2</v>
      </c>
      <c r="H5" s="3">
        <v>1.9888333333333331E-2</v>
      </c>
      <c r="I5" s="3">
        <v>1.7552428571428573E-2</v>
      </c>
      <c r="J5" s="3">
        <v>1.4988380952380951E-2</v>
      </c>
      <c r="K5" s="3">
        <v>5.052557142857142E-2</v>
      </c>
      <c r="L5" s="3">
        <v>1.7071047619047618E-2</v>
      </c>
      <c r="M5" s="3">
        <v>4.7222619047619055E-2</v>
      </c>
      <c r="N5" s="3">
        <v>3.2025333333333336E-2</v>
      </c>
      <c r="O5" s="4" t="s">
        <v>0</v>
      </c>
    </row>
    <row r="6" spans="1:15" ht="17" x14ac:dyDescent="0.2">
      <c r="A6" s="9" t="s">
        <v>23</v>
      </c>
      <c r="B6" s="9" t="s">
        <v>28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</row>
    <row r="7" spans="1:15" ht="17" x14ac:dyDescent="0.2">
      <c r="A7" s="6">
        <v>1</v>
      </c>
      <c r="B7" s="6" t="s">
        <v>7</v>
      </c>
      <c r="C7" s="12">
        <v>97.516199999999998</v>
      </c>
      <c r="D7" s="1">
        <v>1.3004</v>
      </c>
      <c r="E7" s="1">
        <v>0.225632</v>
      </c>
      <c r="F7" s="1">
        <v>0.16137499999999999</v>
      </c>
      <c r="G7" s="1">
        <v>2.9725999999999999E-2</v>
      </c>
      <c r="H7" s="1" t="s">
        <v>27</v>
      </c>
      <c r="I7" s="1" t="s">
        <v>10</v>
      </c>
      <c r="J7" s="1" t="s">
        <v>10</v>
      </c>
      <c r="K7" s="1" t="s">
        <v>10</v>
      </c>
      <c r="L7" s="1" t="s">
        <v>10</v>
      </c>
      <c r="M7" s="1" t="s">
        <v>10</v>
      </c>
      <c r="N7" s="1" t="s">
        <v>10</v>
      </c>
      <c r="O7" s="12">
        <v>99.280900000000003</v>
      </c>
    </row>
    <row r="8" spans="1:15" x14ac:dyDescent="0.2">
      <c r="A8" s="6">
        <f>A7+1</f>
        <v>2</v>
      </c>
      <c r="B8" s="6" t="s">
        <v>7</v>
      </c>
      <c r="C8" s="12">
        <v>97.515900000000002</v>
      </c>
      <c r="D8" s="1">
        <v>1.1824399999999999</v>
      </c>
      <c r="E8" s="1">
        <v>0.25492900000000002</v>
      </c>
      <c r="F8" s="1">
        <v>0.104939</v>
      </c>
      <c r="G8" s="1">
        <v>1.5911999999999999E-2</v>
      </c>
      <c r="H8" s="1" t="s">
        <v>10</v>
      </c>
      <c r="I8" s="1" t="s">
        <v>10</v>
      </c>
      <c r="J8" s="1" t="s">
        <v>10</v>
      </c>
      <c r="K8" s="1" t="s">
        <v>10</v>
      </c>
      <c r="L8" s="1" t="s">
        <v>10</v>
      </c>
      <c r="M8" s="1" t="s">
        <v>10</v>
      </c>
      <c r="N8" s="1" t="s">
        <v>10</v>
      </c>
      <c r="O8" s="12">
        <v>99.122900000000001</v>
      </c>
    </row>
    <row r="9" spans="1:15" x14ac:dyDescent="0.2">
      <c r="A9" s="6">
        <f t="shared" ref="A9:A27" si="0">A8+1</f>
        <v>3</v>
      </c>
      <c r="B9" s="6" t="s">
        <v>9</v>
      </c>
      <c r="C9" s="12">
        <v>97.340500000000006</v>
      </c>
      <c r="D9" s="1">
        <v>1.2420800000000001</v>
      </c>
      <c r="E9" s="1">
        <v>0.12464799999999999</v>
      </c>
      <c r="F9" s="1">
        <v>0.159383</v>
      </c>
      <c r="G9" s="1">
        <v>2.4735E-2</v>
      </c>
      <c r="H9" s="1" t="s">
        <v>10</v>
      </c>
      <c r="I9" s="1">
        <v>1.8617999999999999E-2</v>
      </c>
      <c r="J9" s="1" t="s">
        <v>10</v>
      </c>
      <c r="K9" s="1" t="s">
        <v>10</v>
      </c>
      <c r="L9" s="1" t="s">
        <v>10</v>
      </c>
      <c r="M9" s="1" t="s">
        <v>10</v>
      </c>
      <c r="N9" s="1" t="s">
        <v>10</v>
      </c>
      <c r="O9" s="12">
        <v>98.930700000000002</v>
      </c>
    </row>
    <row r="10" spans="1:15" x14ac:dyDescent="0.2">
      <c r="A10" s="6">
        <f t="shared" si="0"/>
        <v>4</v>
      </c>
      <c r="B10" s="6" t="s">
        <v>7</v>
      </c>
      <c r="C10" s="12">
        <v>97.344899999999996</v>
      </c>
      <c r="D10" s="1">
        <v>1.1708700000000001</v>
      </c>
      <c r="E10" s="1">
        <v>0.20780100000000001</v>
      </c>
      <c r="F10" s="1">
        <v>0.141231</v>
      </c>
      <c r="G10" s="1">
        <v>1.5831999999999999E-2</v>
      </c>
      <c r="H10" s="1" t="s">
        <v>10</v>
      </c>
      <c r="I10" s="1" t="s">
        <v>10</v>
      </c>
      <c r="J10" s="1">
        <v>7.6299999999999996E-3</v>
      </c>
      <c r="K10" s="1" t="s">
        <v>10</v>
      </c>
      <c r="L10" s="1" t="s">
        <v>10</v>
      </c>
      <c r="M10" s="1" t="s">
        <v>10</v>
      </c>
      <c r="N10" s="1" t="s">
        <v>10</v>
      </c>
      <c r="O10" s="12">
        <v>98.901499999999999</v>
      </c>
    </row>
    <row r="11" spans="1:15" x14ac:dyDescent="0.2">
      <c r="A11" s="6">
        <f t="shared" si="0"/>
        <v>5</v>
      </c>
      <c r="B11" s="6" t="s">
        <v>7</v>
      </c>
      <c r="C11" s="12">
        <v>96.865300000000005</v>
      </c>
      <c r="D11" s="7">
        <v>1.3064100000000001</v>
      </c>
      <c r="E11" s="1">
        <v>0.22564200000000001</v>
      </c>
      <c r="F11" s="1">
        <v>0.135521</v>
      </c>
      <c r="G11" s="1">
        <v>2.7293000000000001E-2</v>
      </c>
      <c r="H11" s="1" t="s">
        <v>10</v>
      </c>
      <c r="I11" s="1" t="s">
        <v>10</v>
      </c>
      <c r="J11" s="7">
        <v>8.7969999999999993E-3</v>
      </c>
      <c r="K11" s="1" t="s">
        <v>10</v>
      </c>
      <c r="L11" s="1" t="s">
        <v>10</v>
      </c>
      <c r="M11" s="1" t="s">
        <v>10</v>
      </c>
      <c r="N11" s="1">
        <v>2.5170999999999999E-2</v>
      </c>
      <c r="O11" s="12">
        <v>98.623599999999996</v>
      </c>
    </row>
    <row r="12" spans="1:15" x14ac:dyDescent="0.2">
      <c r="A12" s="6">
        <f t="shared" si="0"/>
        <v>6</v>
      </c>
      <c r="B12" s="6" t="s">
        <v>7</v>
      </c>
      <c r="C12" s="12">
        <v>96.639600000000002</v>
      </c>
      <c r="D12" s="7">
        <v>1.57402</v>
      </c>
      <c r="E12" s="1">
        <v>0.27493299999999998</v>
      </c>
      <c r="F12" s="1">
        <v>0.168407</v>
      </c>
      <c r="G12" s="1">
        <v>2.2106000000000001E-2</v>
      </c>
      <c r="H12" s="1" t="s">
        <v>10</v>
      </c>
      <c r="I12" s="1" t="s">
        <v>10</v>
      </c>
      <c r="J12" s="7">
        <v>8.6820000000000005E-3</v>
      </c>
      <c r="K12" s="1" t="s">
        <v>10</v>
      </c>
      <c r="L12" s="1" t="s">
        <v>10</v>
      </c>
      <c r="M12" s="1" t="s">
        <v>10</v>
      </c>
      <c r="N12" s="1" t="s">
        <v>10</v>
      </c>
      <c r="O12" s="12">
        <v>98.690899999999999</v>
      </c>
    </row>
    <row r="13" spans="1:15" x14ac:dyDescent="0.2">
      <c r="A13" s="6">
        <f t="shared" si="0"/>
        <v>7</v>
      </c>
      <c r="B13" s="6" t="s">
        <v>7</v>
      </c>
      <c r="C13" s="12">
        <v>99.349199999999996</v>
      </c>
      <c r="D13" s="7">
        <v>1.1794199999999999</v>
      </c>
      <c r="E13" s="1">
        <v>0.20555799999999999</v>
      </c>
      <c r="F13" s="1">
        <v>8.3572999999999995E-2</v>
      </c>
      <c r="G13" s="1">
        <v>2.3338000000000001E-2</v>
      </c>
      <c r="H13" s="1" t="s">
        <v>10</v>
      </c>
      <c r="I13" s="1" t="s">
        <v>10</v>
      </c>
      <c r="J13" s="1" t="s">
        <v>10</v>
      </c>
      <c r="K13" s="1" t="s">
        <v>10</v>
      </c>
      <c r="L13" s="1" t="s">
        <v>10</v>
      </c>
      <c r="M13" s="1" t="s">
        <v>10</v>
      </c>
      <c r="N13" s="1" t="s">
        <v>10</v>
      </c>
      <c r="O13" s="12">
        <v>100.842</v>
      </c>
    </row>
    <row r="14" spans="1:15" x14ac:dyDescent="0.2">
      <c r="A14" s="6">
        <f t="shared" si="0"/>
        <v>8</v>
      </c>
      <c r="B14" s="6" t="s">
        <v>9</v>
      </c>
      <c r="C14" s="12">
        <v>100.76600000000001</v>
      </c>
      <c r="D14" s="7">
        <v>0.30815999999999999</v>
      </c>
      <c r="E14" s="1">
        <v>7.7704999999999996E-2</v>
      </c>
      <c r="F14" s="1">
        <v>5.1751999999999999E-2</v>
      </c>
      <c r="G14" s="1" t="s">
        <v>10</v>
      </c>
      <c r="H14" s="1" t="s">
        <v>10</v>
      </c>
      <c r="I14" s="1" t="s">
        <v>10</v>
      </c>
      <c r="J14" s="7">
        <v>1.1958999999999999E-2</v>
      </c>
      <c r="K14" s="1" t="s">
        <v>10</v>
      </c>
      <c r="L14" s="1" t="s">
        <v>10</v>
      </c>
      <c r="M14" s="1" t="s">
        <v>10</v>
      </c>
      <c r="N14" s="1">
        <v>2.8597999999999998E-2</v>
      </c>
      <c r="O14" s="12">
        <v>101.247</v>
      </c>
    </row>
    <row r="15" spans="1:15" x14ac:dyDescent="0.2">
      <c r="A15" s="6">
        <f t="shared" si="0"/>
        <v>9</v>
      </c>
      <c r="B15" s="6" t="s">
        <v>8</v>
      </c>
      <c r="C15" s="12">
        <v>99.037599999999998</v>
      </c>
      <c r="D15" s="7">
        <v>1.5915699999999999</v>
      </c>
      <c r="E15" s="1">
        <v>0.13147500000000001</v>
      </c>
      <c r="F15" s="1">
        <v>0.19783700000000001</v>
      </c>
      <c r="G15" s="1">
        <v>7.6959999999999997E-3</v>
      </c>
      <c r="H15" s="1" t="s">
        <v>10</v>
      </c>
      <c r="I15" s="1">
        <v>3.4722999999999997E-2</v>
      </c>
      <c r="J15" s="7">
        <v>6.548E-3</v>
      </c>
      <c r="K15" s="1" t="s">
        <v>10</v>
      </c>
      <c r="L15" s="1" t="s">
        <v>10</v>
      </c>
      <c r="M15" s="1" t="s">
        <v>10</v>
      </c>
      <c r="N15" s="1">
        <v>3.4370999999999999E-2</v>
      </c>
      <c r="O15" s="12">
        <v>101.077</v>
      </c>
    </row>
    <row r="16" spans="1:15" x14ac:dyDescent="0.2">
      <c r="A16" s="6">
        <f t="shared" si="0"/>
        <v>10</v>
      </c>
      <c r="B16" s="6" t="s">
        <v>8</v>
      </c>
      <c r="C16" s="12">
        <v>99.919899999999998</v>
      </c>
      <c r="D16" s="7">
        <v>0.68744000000000005</v>
      </c>
      <c r="E16" s="1">
        <v>0.104808</v>
      </c>
      <c r="F16" s="1">
        <v>0.17504900000000001</v>
      </c>
      <c r="G16" s="1">
        <v>2.5954999999999999E-2</v>
      </c>
      <c r="H16" s="1" t="s">
        <v>10</v>
      </c>
      <c r="I16" s="1">
        <v>2.7274E-2</v>
      </c>
      <c r="J16" s="1" t="s">
        <v>10</v>
      </c>
      <c r="K16" s="1" t="s">
        <v>10</v>
      </c>
      <c r="L16" s="1" t="s">
        <v>10</v>
      </c>
      <c r="M16" s="1">
        <v>5.3444999999999999E-2</v>
      </c>
      <c r="N16" s="1" t="s">
        <v>10</v>
      </c>
      <c r="O16" s="12">
        <v>101.01900000000001</v>
      </c>
    </row>
    <row r="17" spans="1:19" x14ac:dyDescent="0.2">
      <c r="A17" s="6">
        <f t="shared" si="0"/>
        <v>11</v>
      </c>
      <c r="B17" s="6" t="s">
        <v>8</v>
      </c>
      <c r="C17" s="12">
        <v>99.187899999999999</v>
      </c>
      <c r="D17" s="7">
        <v>1.3692599999999999</v>
      </c>
      <c r="E17" s="1">
        <v>0.221939</v>
      </c>
      <c r="F17" s="1">
        <v>0.22867799999999999</v>
      </c>
      <c r="G17" s="1">
        <v>1.6171000000000001E-2</v>
      </c>
      <c r="H17" s="7">
        <v>2.0056999999999998E-2</v>
      </c>
      <c r="I17" s="1" t="s">
        <v>10</v>
      </c>
      <c r="J17" s="7">
        <v>6.5750000000000001E-3</v>
      </c>
      <c r="K17" s="1" t="s">
        <v>10</v>
      </c>
      <c r="L17" s="1" t="s">
        <v>10</v>
      </c>
      <c r="M17" s="1" t="s">
        <v>10</v>
      </c>
      <c r="N17" s="1" t="s">
        <v>10</v>
      </c>
      <c r="O17" s="12">
        <v>101.08799999999999</v>
      </c>
    </row>
    <row r="18" spans="1:19" x14ac:dyDescent="0.2">
      <c r="A18" s="6">
        <f t="shared" si="0"/>
        <v>12</v>
      </c>
      <c r="B18" s="6" t="s">
        <v>8</v>
      </c>
      <c r="C18" s="12">
        <v>99.800899999999999</v>
      </c>
      <c r="D18" s="7">
        <v>0.52450799999999997</v>
      </c>
      <c r="E18" s="1">
        <v>7.1344000000000005E-2</v>
      </c>
      <c r="F18" s="1">
        <v>0.13459699999999999</v>
      </c>
      <c r="G18" s="1" t="s">
        <v>10</v>
      </c>
      <c r="H18" s="1" t="s">
        <v>10</v>
      </c>
      <c r="I18" s="1" t="s">
        <v>10</v>
      </c>
      <c r="J18" s="7">
        <v>1.5122999999999999E-2</v>
      </c>
      <c r="K18" s="1" t="s">
        <v>10</v>
      </c>
      <c r="L18" s="1" t="s">
        <v>10</v>
      </c>
      <c r="M18" s="1" t="s">
        <v>10</v>
      </c>
      <c r="N18" s="1" t="s">
        <v>10</v>
      </c>
      <c r="O18" s="12">
        <v>100.547</v>
      </c>
    </row>
    <row r="19" spans="1:19" x14ac:dyDescent="0.2">
      <c r="A19" s="6">
        <f t="shared" si="0"/>
        <v>13</v>
      </c>
      <c r="B19" s="6" t="s">
        <v>7</v>
      </c>
      <c r="C19" s="12">
        <v>98.875399999999999</v>
      </c>
      <c r="D19" s="7">
        <v>1.2351399999999999</v>
      </c>
      <c r="E19" s="1">
        <v>0.183804</v>
      </c>
      <c r="F19" s="1">
        <v>0.107628</v>
      </c>
      <c r="G19" s="1">
        <v>5.2960000000000004E-3</v>
      </c>
      <c r="H19" s="1" t="s">
        <v>10</v>
      </c>
      <c r="I19" s="1" t="s">
        <v>10</v>
      </c>
      <c r="J19" s="7">
        <v>1.2415000000000001E-2</v>
      </c>
      <c r="K19" s="1" t="s">
        <v>10</v>
      </c>
      <c r="L19" s="1">
        <v>1.5626999999999999E-2</v>
      </c>
      <c r="M19" s="1" t="s">
        <v>10</v>
      </c>
      <c r="N19" s="1" t="s">
        <v>10</v>
      </c>
      <c r="O19" s="12">
        <v>100.435</v>
      </c>
    </row>
    <row r="20" spans="1:19" x14ac:dyDescent="0.2">
      <c r="A20" s="6">
        <f t="shared" si="0"/>
        <v>14</v>
      </c>
      <c r="B20" s="6" t="s">
        <v>7</v>
      </c>
      <c r="C20" s="12">
        <v>98.402600000000007</v>
      </c>
      <c r="D20" s="7">
        <v>1.51949</v>
      </c>
      <c r="E20" s="1">
        <v>0.24438499999999999</v>
      </c>
      <c r="F20" s="1">
        <v>0.16311999999999999</v>
      </c>
      <c r="G20" s="1">
        <v>2.0022999999999999E-2</v>
      </c>
      <c r="H20" s="1" t="s">
        <v>10</v>
      </c>
      <c r="I20" s="1" t="s">
        <v>10</v>
      </c>
      <c r="J20" s="1" t="s">
        <v>10</v>
      </c>
      <c r="K20" s="1" t="s">
        <v>10</v>
      </c>
      <c r="L20" s="1" t="s">
        <v>10</v>
      </c>
      <c r="M20" s="1" t="s">
        <v>10</v>
      </c>
      <c r="N20" s="1">
        <v>2.8157000000000001E-2</v>
      </c>
      <c r="O20" s="12">
        <v>100.378</v>
      </c>
    </row>
    <row r="21" spans="1:19" x14ac:dyDescent="0.2">
      <c r="A21" s="6">
        <f t="shared" si="0"/>
        <v>15</v>
      </c>
      <c r="B21" s="6" t="s">
        <v>9</v>
      </c>
      <c r="C21" s="12">
        <v>98.2624</v>
      </c>
      <c r="D21" s="7">
        <v>1.42862</v>
      </c>
      <c r="E21" s="1">
        <v>0.12511900000000001</v>
      </c>
      <c r="F21" s="1">
        <v>0.18515599999999999</v>
      </c>
      <c r="G21" s="1" t="s">
        <v>10</v>
      </c>
      <c r="H21" s="1" t="s">
        <v>10</v>
      </c>
      <c r="I21" s="1" t="s">
        <v>10</v>
      </c>
      <c r="J21" s="1" t="s">
        <v>10</v>
      </c>
      <c r="K21" s="1" t="s">
        <v>10</v>
      </c>
      <c r="L21" s="1" t="s">
        <v>10</v>
      </c>
      <c r="M21" s="1" t="s">
        <v>10</v>
      </c>
      <c r="N21" s="1" t="s">
        <v>10</v>
      </c>
      <c r="O21" s="12">
        <v>100.056</v>
      </c>
    </row>
    <row r="22" spans="1:19" x14ac:dyDescent="0.2">
      <c r="A22" s="6">
        <f t="shared" si="0"/>
        <v>16</v>
      </c>
      <c r="B22" s="6" t="s">
        <v>8</v>
      </c>
      <c r="C22" s="12">
        <v>99.257099999999994</v>
      </c>
      <c r="D22" s="7">
        <v>0.65126399999999995</v>
      </c>
      <c r="E22" s="1">
        <v>8.0199000000000006E-2</v>
      </c>
      <c r="F22" s="1">
        <v>0.108367</v>
      </c>
      <c r="G22" s="1">
        <v>7.9039999999999996E-3</v>
      </c>
      <c r="H22" s="1" t="s">
        <v>10</v>
      </c>
      <c r="I22" s="1" t="s">
        <v>10</v>
      </c>
      <c r="J22" s="7">
        <v>5.3350000000000003E-3</v>
      </c>
      <c r="K22" s="1" t="s">
        <v>10</v>
      </c>
      <c r="L22" s="1" t="s">
        <v>10</v>
      </c>
      <c r="M22" s="1" t="s">
        <v>10</v>
      </c>
      <c r="N22" s="1" t="s">
        <v>10</v>
      </c>
      <c r="O22" s="12">
        <v>100.15</v>
      </c>
    </row>
    <row r="23" spans="1:19" x14ac:dyDescent="0.2">
      <c r="A23" s="6">
        <f t="shared" si="0"/>
        <v>17</v>
      </c>
      <c r="B23" s="6" t="s">
        <v>8</v>
      </c>
      <c r="C23" s="12">
        <v>98.055300000000003</v>
      </c>
      <c r="D23" s="7">
        <v>1.1879299999999999</v>
      </c>
      <c r="E23" s="1">
        <v>0.12049600000000001</v>
      </c>
      <c r="F23" s="1">
        <v>0.13664499999999999</v>
      </c>
      <c r="G23" s="1">
        <v>6.2629000000000004E-2</v>
      </c>
      <c r="H23" s="7">
        <v>1.9694E-2</v>
      </c>
      <c r="I23" s="1" t="s">
        <v>10</v>
      </c>
      <c r="J23" s="7">
        <v>1.2508E-2</v>
      </c>
      <c r="K23" s="1" t="s">
        <v>10</v>
      </c>
      <c r="L23" s="1" t="s">
        <v>10</v>
      </c>
      <c r="M23" s="1" t="s">
        <v>10</v>
      </c>
      <c r="N23" s="1" t="s">
        <v>10</v>
      </c>
      <c r="O23" s="12">
        <v>99.626199999999997</v>
      </c>
    </row>
    <row r="24" spans="1:19" x14ac:dyDescent="0.2">
      <c r="A24" s="6">
        <f t="shared" si="0"/>
        <v>18</v>
      </c>
      <c r="B24" s="6" t="s">
        <v>8</v>
      </c>
      <c r="C24" s="12">
        <v>98.778700000000001</v>
      </c>
      <c r="D24" s="7">
        <v>0.69194100000000003</v>
      </c>
      <c r="E24" s="1">
        <v>8.0141000000000004E-2</v>
      </c>
      <c r="F24" s="1">
        <v>0.11422499999999999</v>
      </c>
      <c r="G24" s="1">
        <v>1.0887000000000001E-2</v>
      </c>
      <c r="H24" s="1" t="s">
        <v>10</v>
      </c>
      <c r="I24" s="1" t="s">
        <v>10</v>
      </c>
      <c r="J24" s="7">
        <v>1.3269E-2</v>
      </c>
      <c r="K24" s="1" t="s">
        <v>10</v>
      </c>
      <c r="L24" s="1" t="s">
        <v>10</v>
      </c>
      <c r="M24" s="1" t="s">
        <v>10</v>
      </c>
      <c r="N24" s="1" t="s">
        <v>10</v>
      </c>
      <c r="O24" s="12">
        <v>99.699100000000001</v>
      </c>
    </row>
    <row r="25" spans="1:19" x14ac:dyDescent="0.2">
      <c r="A25" s="6">
        <f t="shared" si="0"/>
        <v>19</v>
      </c>
      <c r="B25" s="6" t="s">
        <v>8</v>
      </c>
      <c r="C25" s="12">
        <v>98.790800000000004</v>
      </c>
      <c r="D25" s="7">
        <v>0.63668499999999995</v>
      </c>
      <c r="E25" s="1">
        <v>0.111535</v>
      </c>
      <c r="F25" s="1">
        <v>0.113733</v>
      </c>
      <c r="G25" s="1" t="s">
        <v>10</v>
      </c>
      <c r="H25" s="1" t="s">
        <v>10</v>
      </c>
      <c r="I25" s="1">
        <v>1.821E-2</v>
      </c>
      <c r="J25" s="7">
        <v>6.4850000000000003E-3</v>
      </c>
      <c r="K25" s="1" t="s">
        <v>10</v>
      </c>
      <c r="L25" s="1" t="s">
        <v>10</v>
      </c>
      <c r="M25" s="1" t="s">
        <v>10</v>
      </c>
      <c r="N25" s="1" t="s">
        <v>10</v>
      </c>
      <c r="O25" s="12">
        <v>99.700199999999995</v>
      </c>
    </row>
    <row r="26" spans="1:19" x14ac:dyDescent="0.2">
      <c r="A26" s="6">
        <f t="shared" si="0"/>
        <v>20</v>
      </c>
      <c r="B26" s="6" t="s">
        <v>8</v>
      </c>
      <c r="C26" s="12">
        <v>98.674099999999996</v>
      </c>
      <c r="D26" s="7">
        <v>0.59769700000000003</v>
      </c>
      <c r="E26" s="1">
        <v>5.7152000000000001E-2</v>
      </c>
      <c r="F26" s="1">
        <v>0.16122700000000001</v>
      </c>
      <c r="G26" s="1" t="s">
        <v>10</v>
      </c>
      <c r="H26" s="7">
        <v>2.1137E-2</v>
      </c>
      <c r="I26" s="1" t="s">
        <v>10</v>
      </c>
      <c r="J26" s="7">
        <v>8.1779999999999995E-3</v>
      </c>
      <c r="K26" s="7">
        <v>8.1501000000000004E-2</v>
      </c>
      <c r="L26" s="1" t="s">
        <v>10</v>
      </c>
      <c r="M26" s="1" t="s">
        <v>10</v>
      </c>
      <c r="N26" s="1" t="s">
        <v>10</v>
      </c>
      <c r="O26" s="12">
        <v>99.675399999999996</v>
      </c>
      <c r="S26" t="s">
        <v>22</v>
      </c>
    </row>
    <row r="27" spans="1:19" x14ac:dyDescent="0.2">
      <c r="A27" s="5">
        <f t="shared" si="0"/>
        <v>21</v>
      </c>
      <c r="B27" s="5" t="s">
        <v>7</v>
      </c>
      <c r="C27" s="13">
        <v>97.276399999999995</v>
      </c>
      <c r="D27" s="8">
        <v>1.4845999999999999</v>
      </c>
      <c r="E27" s="3">
        <v>0.14727799999999999</v>
      </c>
      <c r="F27" s="3">
        <v>0.172542</v>
      </c>
      <c r="G27" s="3">
        <v>1.9460999999999999E-2</v>
      </c>
      <c r="H27" s="8">
        <v>2.7480000000000001E-2</v>
      </c>
      <c r="I27" s="3" t="s">
        <v>10</v>
      </c>
      <c r="J27" s="3" t="s">
        <v>10</v>
      </c>
      <c r="K27" s="3" t="s">
        <v>10</v>
      </c>
      <c r="L27" s="3" t="s">
        <v>10</v>
      </c>
      <c r="M27" s="3" t="s">
        <v>10</v>
      </c>
      <c r="N27" s="3" t="s">
        <v>10</v>
      </c>
      <c r="O27" s="13">
        <v>99.142399999999995</v>
      </c>
    </row>
    <row r="28" spans="1:19" x14ac:dyDescent="0.2">
      <c r="A28" s="14" t="s">
        <v>19</v>
      </c>
      <c r="B28" s="14"/>
      <c r="C28" s="17">
        <f t="shared" ref="C28:F28" si="1">AVERAGE(C7:C27)</f>
        <v>98.45984285714286</v>
      </c>
      <c r="D28" s="18">
        <f t="shared" si="1"/>
        <v>1.089045</v>
      </c>
      <c r="E28" s="18">
        <f t="shared" si="1"/>
        <v>0.15602490476190473</v>
      </c>
      <c r="F28" s="18">
        <f t="shared" si="1"/>
        <v>0.14309452380952378</v>
      </c>
      <c r="G28" s="18">
        <f>AVERAGE(G7:G27)</f>
        <v>2.0935249999999999E-2</v>
      </c>
      <c r="H28" s="18" t="s">
        <v>10</v>
      </c>
      <c r="I28" s="18" t="s">
        <v>10</v>
      </c>
      <c r="J28" s="18">
        <f>AVERAGE(J7:J27)</f>
        <v>9.5003076923076933E-3</v>
      </c>
      <c r="K28" s="18" t="s">
        <v>10</v>
      </c>
      <c r="L28" s="18" t="s">
        <v>10</v>
      </c>
      <c r="M28" s="18" t="s">
        <v>10</v>
      </c>
      <c r="N28" s="18" t="s">
        <v>10</v>
      </c>
      <c r="O28" s="17">
        <f t="shared" ref="O28" si="2">AVERAGE(O7:O27)</f>
        <v>99.915847619047625</v>
      </c>
      <c r="S28" t="s">
        <v>22</v>
      </c>
    </row>
    <row r="29" spans="1:19" ht="17" x14ac:dyDescent="0.2">
      <c r="A29" s="9"/>
      <c r="B29" s="11" t="s">
        <v>32</v>
      </c>
      <c r="C29" s="10">
        <f>STDEV(C7:C27)*2</f>
        <v>2.1775501441495466</v>
      </c>
      <c r="D29" s="10">
        <f t="shared" ref="D29:G29" si="3">STDEV(D7:D27)*2</f>
        <v>0.78466838731402921</v>
      </c>
      <c r="E29" s="10">
        <f t="shared" si="3"/>
        <v>0.13765417062029747</v>
      </c>
      <c r="F29" s="10">
        <f t="shared" si="3"/>
        <v>8.2005938557202174E-2</v>
      </c>
      <c r="G29" s="10">
        <f t="shared" si="3"/>
        <v>2.6685684007222554E-2</v>
      </c>
      <c r="H29" s="10" t="s">
        <v>0</v>
      </c>
      <c r="I29" s="10" t="s">
        <v>0</v>
      </c>
      <c r="J29" s="10">
        <f t="shared" ref="J29" si="4">STDEV(J7:J27)*2</f>
        <v>6.3121775104219638E-3</v>
      </c>
      <c r="K29" s="10" t="s">
        <v>0</v>
      </c>
      <c r="L29" s="10" t="s">
        <v>0</v>
      </c>
      <c r="M29" s="10" t="s">
        <v>0</v>
      </c>
      <c r="N29" s="10" t="s">
        <v>0</v>
      </c>
      <c r="O29" s="10">
        <f>STDEV(O7:O27)*2</f>
        <v>1.7064566125384473</v>
      </c>
    </row>
    <row r="30" spans="1:19" x14ac:dyDescent="0.2">
      <c r="A30" s="9" t="s">
        <v>20</v>
      </c>
      <c r="B30" s="9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Q30" t="s">
        <v>22</v>
      </c>
    </row>
    <row r="31" spans="1:19" x14ac:dyDescent="0.2">
      <c r="C31" s="12">
        <f>AVERAGE(C15:C18,C22:C26)</f>
        <v>99.055811111111097</v>
      </c>
      <c r="D31" s="1">
        <f>AVERAGE(D15:D18,D22:D26)</f>
        <v>0.88203277777777778</v>
      </c>
      <c r="E31" s="1">
        <f>AVERAGE(E15:E18,E22:E26)</f>
        <v>0.10878766666666667</v>
      </c>
      <c r="F31" s="1">
        <f>AVERAGE(F15:F18,F22:F26)</f>
        <v>0.15226200000000001</v>
      </c>
      <c r="G31" s="1">
        <f>AVERAGE(G15:G18,G22:G26)</f>
        <v>2.187366666666667E-2</v>
      </c>
      <c r="H31" s="1" t="s">
        <v>10</v>
      </c>
      <c r="I31" s="1" t="s">
        <v>10</v>
      </c>
      <c r="J31" s="1">
        <f>AVERAGE(J15:J18,J22:J26)</f>
        <v>9.2526250000000004E-3</v>
      </c>
      <c r="K31" s="1" t="s">
        <v>10</v>
      </c>
      <c r="L31" s="1" t="s">
        <v>10</v>
      </c>
      <c r="M31" s="1" t="s">
        <v>10</v>
      </c>
      <c r="N31" s="1" t="s">
        <v>10</v>
      </c>
      <c r="O31" s="12">
        <f>AVERAGE(O15:O18,O22:O26)</f>
        <v>100.28687777777778</v>
      </c>
    </row>
    <row r="32" spans="1:19" x14ac:dyDescent="0.2">
      <c r="B32" s="11" t="s">
        <v>24</v>
      </c>
      <c r="C32" s="10">
        <f>STDEV(C15:C18,C22:C26)*2</f>
        <v>1.151922460256956</v>
      </c>
      <c r="D32" s="10">
        <f t="shared" ref="D32:G32" si="5">STDEV(D15:D18,D22:D26)*2</f>
        <v>0.78438776813689381</v>
      </c>
      <c r="E32" s="10">
        <f t="shared" si="5"/>
        <v>9.7940348181941889E-2</v>
      </c>
      <c r="F32" s="10">
        <f t="shared" si="5"/>
        <v>8.3456921294761552E-2</v>
      </c>
      <c r="G32" s="10">
        <f t="shared" si="5"/>
        <v>4.2209378553428933E-2</v>
      </c>
      <c r="H32" s="1" t="s">
        <v>0</v>
      </c>
      <c r="I32" s="1" t="s">
        <v>0</v>
      </c>
      <c r="J32" s="10">
        <f t="shared" ref="J32" si="6">STDEV(J15:J18,J22:J26)*2</f>
        <v>7.5531284672549475E-3</v>
      </c>
      <c r="K32" s="1" t="s">
        <v>0</v>
      </c>
      <c r="L32" s="1" t="s">
        <v>0</v>
      </c>
      <c r="M32" s="1" t="s">
        <v>0</v>
      </c>
      <c r="N32" s="1" t="s">
        <v>0</v>
      </c>
      <c r="O32" s="10">
        <f>STDEV(O15:O18,O22:O26)*2</f>
        <v>1.3016462106800679</v>
      </c>
    </row>
    <row r="33" spans="1:17" x14ac:dyDescent="0.2">
      <c r="A33" s="6" t="s">
        <v>21</v>
      </c>
      <c r="H33" s="1"/>
      <c r="I33" s="1"/>
      <c r="J33" s="1"/>
      <c r="K33" s="1"/>
      <c r="L33" s="1"/>
      <c r="M33" s="1"/>
      <c r="N33" s="1"/>
    </row>
    <row r="34" spans="1:17" x14ac:dyDescent="0.2">
      <c r="C34" s="12">
        <f>AVERAGE(C7:C8,C10:C13,C19:C20,C27)</f>
        <v>97.753944444444443</v>
      </c>
      <c r="D34" s="1">
        <f>AVERAGE(D7:D8,D10:D13,D19:D20,D27)</f>
        <v>1.3280877777777775</v>
      </c>
      <c r="E34" s="1">
        <f>AVERAGE(E7:E8,E10:E13,E19:E20,E27)</f>
        <v>0.2188846666666667</v>
      </c>
      <c r="F34" s="1">
        <f>AVERAGE(F7:F8,F10:F13,F19:F20,F27)</f>
        <v>0.13759288888888888</v>
      </c>
      <c r="G34" s="1">
        <f>AVERAGE(G7:G8,G10:G13,G19:G20,G27)</f>
        <v>1.9887444444444444E-2</v>
      </c>
      <c r="H34" s="1" t="s">
        <v>10</v>
      </c>
      <c r="I34" s="1" t="s">
        <v>10</v>
      </c>
      <c r="J34" s="1">
        <f>AVERAGE(J7:J8,J10:J13,J19:J20,J27)</f>
        <v>9.3810000000000004E-3</v>
      </c>
      <c r="K34" s="1" t="s">
        <v>10</v>
      </c>
      <c r="L34" s="1" t="s">
        <v>10</v>
      </c>
      <c r="M34" s="1" t="s">
        <v>10</v>
      </c>
      <c r="N34" s="1" t="s">
        <v>10</v>
      </c>
      <c r="O34" s="12">
        <f>AVERAGE(O7:O8,O10:O13,O19:O20,O27)</f>
        <v>99.490799999999993</v>
      </c>
      <c r="Q34" s="1" t="s">
        <v>22</v>
      </c>
    </row>
    <row r="35" spans="1:17" x14ac:dyDescent="0.2">
      <c r="A35" s="5"/>
      <c r="B35" s="11" t="s">
        <v>24</v>
      </c>
      <c r="C35" s="10">
        <f>STDEV(C7:C8,C10:C13,C19:C20,C27)*2</f>
        <v>1.838921287361454</v>
      </c>
      <c r="D35" s="10">
        <f t="shared" ref="D35:G35" si="7">STDEV(D7:D8,D10:D13,D19:D20,D27)*2</f>
        <v>0.3158497948040811</v>
      </c>
      <c r="E35" s="10">
        <f t="shared" si="7"/>
        <v>7.694374663349797E-2</v>
      </c>
      <c r="F35" s="10">
        <f t="shared" si="7"/>
        <v>6.4373985502254316E-2</v>
      </c>
      <c r="G35" s="10">
        <f t="shared" si="7"/>
        <v>1.438452328411028E-2</v>
      </c>
      <c r="H35" s="1" t="s">
        <v>0</v>
      </c>
      <c r="I35" s="1" t="s">
        <v>0</v>
      </c>
      <c r="J35" s="10">
        <f t="shared" ref="J35" si="8">STDEV(J7:J8,J10:J13,J19:J20,J27)*2</f>
        <v>4.1794439821583934E-3</v>
      </c>
      <c r="K35" s="1" t="s">
        <v>0</v>
      </c>
      <c r="L35" s="1" t="s">
        <v>0</v>
      </c>
      <c r="M35" s="1" t="s">
        <v>0</v>
      </c>
      <c r="N35" s="1" t="s">
        <v>0</v>
      </c>
      <c r="O35" s="10">
        <f>STDEV(O7:O8,O10:O13,O19:O20,O27)*2</f>
        <v>1.6649805164025213</v>
      </c>
    </row>
    <row r="36" spans="1:17" x14ac:dyDescent="0.2">
      <c r="A36" s="6" t="s">
        <v>25</v>
      </c>
      <c r="B36" s="14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</row>
    <row r="37" spans="1:17" x14ac:dyDescent="0.2">
      <c r="A37" s="6" t="s">
        <v>31</v>
      </c>
    </row>
    <row r="38" spans="1:17" s="16" customFormat="1" ht="17" x14ac:dyDescent="0.2">
      <c r="A38" s="9" t="s">
        <v>30</v>
      </c>
      <c r="B38" s="9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7" ht="17" x14ac:dyDescent="0.2">
      <c r="A39" s="9" t="s">
        <v>29</v>
      </c>
    </row>
    <row r="40" spans="1:17" ht="17" x14ac:dyDescent="0.2">
      <c r="A40" s="9" t="s">
        <v>33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Malcolm Roberts</dc:creator>
  <cp:lastModifiedBy>Christine Elrod</cp:lastModifiedBy>
  <cp:lastPrinted>2021-06-14T00:25:47Z</cp:lastPrinted>
  <dcterms:created xsi:type="dcterms:W3CDTF">2019-09-25T02:36:06Z</dcterms:created>
  <dcterms:modified xsi:type="dcterms:W3CDTF">2022-04-29T14:37:16Z</dcterms:modified>
</cp:coreProperties>
</file>