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newactivefiles/19-02 February 2019/2_6516R Warren-SC34/AM-19-26516/"/>
    </mc:Choice>
  </mc:AlternateContent>
  <xr:revisionPtr revIDLastSave="0" documentId="13_ncr:1_{5B31226A-7569-F449-82F8-1E0E25A8C937}" xr6:coauthVersionLast="36" xr6:coauthVersionMax="36" xr10:uidLastSave="{00000000-0000-0000-0000-000000000000}"/>
  <bookViews>
    <workbookView xWindow="4120" yWindow="2320" windowWidth="21400" windowHeight="20980" tabRatio="500" xr2:uid="{00000000-000D-0000-FFFF-FFFF00000000}"/>
  </bookViews>
  <sheets>
    <sheet name="TableS6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165" i="1" l="1"/>
  <c r="U164" i="1"/>
  <c r="U163" i="1"/>
  <c r="U162" i="1"/>
  <c r="U160" i="1"/>
  <c r="U157" i="1"/>
  <c r="U156" i="1"/>
  <c r="U155" i="1"/>
  <c r="U153" i="1"/>
  <c r="U152" i="1"/>
  <c r="U151" i="1"/>
  <c r="U150" i="1"/>
  <c r="U149" i="1"/>
  <c r="U148" i="1"/>
  <c r="U147" i="1"/>
  <c r="U146" i="1"/>
  <c r="U145" i="1"/>
  <c r="U144" i="1"/>
  <c r="U143" i="1"/>
  <c r="U142" i="1"/>
  <c r="U141" i="1"/>
  <c r="U140" i="1"/>
  <c r="U139" i="1"/>
  <c r="U138" i="1"/>
  <c r="U137" i="1"/>
  <c r="U136" i="1"/>
  <c r="U135" i="1"/>
  <c r="U134" i="1"/>
  <c r="U133" i="1"/>
  <c r="U132" i="1"/>
  <c r="U131" i="1"/>
  <c r="U185" i="1" s="1"/>
  <c r="U129" i="1"/>
  <c r="U128" i="1"/>
  <c r="U127" i="1"/>
  <c r="U126" i="1"/>
  <c r="U125" i="1"/>
  <c r="U124" i="1"/>
  <c r="U123" i="1"/>
  <c r="U122" i="1"/>
  <c r="U121" i="1"/>
  <c r="U120" i="1"/>
  <c r="U117" i="1"/>
  <c r="U116" i="1"/>
  <c r="U115" i="1"/>
  <c r="U113" i="1"/>
  <c r="U112" i="1"/>
  <c r="U109" i="1"/>
  <c r="U108" i="1"/>
  <c r="U107" i="1"/>
  <c r="U106" i="1"/>
  <c r="U105" i="1"/>
  <c r="U104" i="1"/>
  <c r="U103" i="1"/>
  <c r="U102" i="1"/>
  <c r="U100" i="1"/>
  <c r="U99" i="1"/>
  <c r="U95" i="1"/>
  <c r="U94" i="1"/>
  <c r="U93" i="1"/>
  <c r="U92" i="1"/>
  <c r="U91" i="1"/>
  <c r="U90" i="1"/>
  <c r="U89" i="1"/>
  <c r="U88" i="1"/>
  <c r="U87" i="1"/>
  <c r="U83" i="1"/>
  <c r="U82" i="1"/>
  <c r="U81" i="1"/>
  <c r="U80" i="1"/>
  <c r="U79" i="1"/>
  <c r="U78" i="1"/>
  <c r="U77" i="1"/>
  <c r="U73" i="1"/>
  <c r="U66" i="1"/>
  <c r="U65" i="1"/>
  <c r="U62" i="1"/>
  <c r="U54" i="1"/>
  <c r="U52" i="1"/>
  <c r="U48" i="1"/>
  <c r="U47" i="1"/>
  <c r="U46" i="1"/>
  <c r="U45" i="1"/>
  <c r="U44" i="1"/>
  <c r="U43" i="1"/>
  <c r="U42" i="1"/>
  <c r="U39" i="1"/>
  <c r="U35" i="1"/>
  <c r="U33" i="1"/>
  <c r="U32" i="1"/>
  <c r="U30" i="1"/>
  <c r="U29" i="1"/>
  <c r="U28" i="1"/>
  <c r="U27" i="1"/>
  <c r="U26" i="1"/>
  <c r="U24" i="1"/>
  <c r="U23" i="1"/>
  <c r="U22" i="1"/>
  <c r="U21" i="1"/>
  <c r="U20" i="1"/>
  <c r="U19" i="1"/>
  <c r="U18" i="1"/>
  <c r="U17" i="1"/>
  <c r="U15" i="1"/>
  <c r="U14" i="1"/>
  <c r="U13" i="1"/>
  <c r="U12" i="1"/>
  <c r="U10" i="1"/>
  <c r="U9" i="1"/>
  <c r="U7" i="1"/>
  <c r="U179" i="1" s="1"/>
  <c r="S185" i="1"/>
  <c r="Q185" i="1"/>
  <c r="O185" i="1"/>
  <c r="M185" i="1"/>
  <c r="K185" i="1"/>
  <c r="I185" i="1"/>
  <c r="G185" i="1"/>
  <c r="E185" i="1"/>
  <c r="E184" i="1"/>
  <c r="S179" i="1"/>
  <c r="Q179" i="1"/>
  <c r="O179" i="1"/>
  <c r="M179" i="1"/>
  <c r="K179" i="1"/>
  <c r="I179" i="1"/>
  <c r="G179" i="1"/>
  <c r="E179" i="1"/>
  <c r="E178" i="1"/>
  <c r="S184" i="1"/>
  <c r="Q184" i="1"/>
  <c r="O184" i="1"/>
  <c r="M184" i="1"/>
  <c r="K184" i="1"/>
  <c r="I184" i="1"/>
  <c r="G184" i="1"/>
  <c r="S183" i="1"/>
  <c r="Q183" i="1"/>
  <c r="O183" i="1"/>
  <c r="M183" i="1"/>
  <c r="I183" i="1"/>
  <c r="G183" i="1"/>
  <c r="R182" i="1"/>
  <c r="P182" i="1"/>
  <c r="N182" i="1"/>
  <c r="L182" i="1"/>
  <c r="J182" i="1"/>
  <c r="H182" i="1"/>
  <c r="S182" i="1"/>
  <c r="Q182" i="1"/>
  <c r="O182" i="1"/>
  <c r="M182" i="1"/>
  <c r="K182" i="1"/>
  <c r="I182" i="1"/>
  <c r="G182" i="1"/>
  <c r="F182" i="1"/>
  <c r="E182" i="1"/>
  <c r="S178" i="1"/>
  <c r="Q178" i="1"/>
  <c r="O178" i="1"/>
  <c r="M178" i="1"/>
  <c r="K178" i="1"/>
  <c r="I178" i="1"/>
  <c r="G178" i="1"/>
  <c r="S177" i="1"/>
  <c r="Q177" i="1"/>
  <c r="O177" i="1"/>
  <c r="M177" i="1"/>
  <c r="I177" i="1"/>
  <c r="G177" i="1"/>
  <c r="T176" i="1"/>
  <c r="R176" i="1"/>
  <c r="P176" i="1"/>
  <c r="N176" i="1"/>
  <c r="L176" i="1"/>
  <c r="J176" i="1"/>
  <c r="H176" i="1"/>
  <c r="S176" i="1"/>
  <c r="Q176" i="1"/>
  <c r="O176" i="1"/>
  <c r="M176" i="1"/>
  <c r="K176" i="1"/>
  <c r="I176" i="1"/>
  <c r="G176" i="1"/>
  <c r="F176" i="1"/>
  <c r="E176" i="1"/>
  <c r="S172" i="1"/>
  <c r="Q172" i="1"/>
  <c r="O172" i="1"/>
  <c r="M172" i="1"/>
  <c r="K172" i="1"/>
  <c r="I172" i="1"/>
  <c r="G172" i="1"/>
  <c r="E172" i="1"/>
  <c r="S171" i="1"/>
  <c r="Q171" i="1"/>
  <c r="O171" i="1"/>
  <c r="M171" i="1"/>
  <c r="K171" i="1"/>
  <c r="I171" i="1"/>
  <c r="G171" i="1"/>
  <c r="E171" i="1"/>
  <c r="T170" i="1"/>
  <c r="R170" i="1"/>
  <c r="P170" i="1"/>
  <c r="N170" i="1"/>
  <c r="L170" i="1"/>
  <c r="J170" i="1"/>
  <c r="H170" i="1"/>
  <c r="F170" i="1"/>
  <c r="S170" i="1"/>
  <c r="Q170" i="1"/>
  <c r="O170" i="1"/>
  <c r="M170" i="1"/>
  <c r="K170" i="1"/>
  <c r="I170" i="1"/>
  <c r="G170" i="1"/>
  <c r="E170" i="1"/>
  <c r="S173" i="1"/>
  <c r="Q173" i="1"/>
  <c r="O173" i="1"/>
  <c r="M173" i="1"/>
  <c r="K173" i="1"/>
  <c r="I173" i="1"/>
  <c r="G173" i="1"/>
  <c r="E173" i="1"/>
  <c r="U170" i="1" l="1"/>
  <c r="U176" i="1"/>
  <c r="U182" i="1"/>
  <c r="U171" i="1"/>
  <c r="U177" i="1"/>
  <c r="U183" i="1"/>
  <c r="U172" i="1"/>
  <c r="U178" i="1"/>
  <c r="U184" i="1"/>
  <c r="U173" i="1"/>
</calcChain>
</file>

<file path=xl/sharedStrings.xml><?xml version="1.0" encoding="utf-8"?>
<sst xmlns="http://schemas.openxmlformats.org/spreadsheetml/2006/main" count="761" uniqueCount="110">
  <si>
    <t>Sample</t>
  </si>
  <si>
    <t>Sulfide</t>
  </si>
  <si>
    <t>Spot</t>
  </si>
  <si>
    <t>Phase</t>
  </si>
  <si>
    <t>As</t>
  </si>
  <si>
    <t>err</t>
  </si>
  <si>
    <t>Se</t>
  </si>
  <si>
    <t>Sb</t>
  </si>
  <si>
    <t>Te</t>
  </si>
  <si>
    <t>Ag</t>
  </si>
  <si>
    <t>Au</t>
  </si>
  <si>
    <t>Cl</t>
  </si>
  <si>
    <t>Session</t>
  </si>
  <si>
    <t>N</t>
  </si>
  <si>
    <t>Cu/S2</t>
  </si>
  <si>
    <t xml:space="preserve">Detection Limit </t>
  </si>
  <si>
    <t>C1= 5 ppm
C2= 1.5 ppm</t>
  </si>
  <si>
    <t>6.5 ppm</t>
  </si>
  <si>
    <t>0.08 ppm</t>
  </si>
  <si>
    <t>0.5 ppm</t>
  </si>
  <si>
    <t>0.7 ppm</t>
  </si>
  <si>
    <t>Pentlandite (Pn) sulfides</t>
  </si>
  <si>
    <t>HLY0102-70-75</t>
  </si>
  <si>
    <t>Sulf10</t>
  </si>
  <si>
    <t>Pn</t>
  </si>
  <si>
    <t>C2</t>
  </si>
  <si>
    <t>PS59-201-39</t>
  </si>
  <si>
    <t>Sulf1</t>
  </si>
  <si>
    <t xml:space="preserve">&lt; 4 </t>
  </si>
  <si>
    <t>Sulf2A</t>
  </si>
  <si>
    <t xml:space="preserve">&lt; 1.5 </t>
  </si>
  <si>
    <t>Sulf4A</t>
  </si>
  <si>
    <t>Sulf4B</t>
  </si>
  <si>
    <t>PS59-235-01</t>
  </si>
  <si>
    <t>Sulf1B</t>
  </si>
  <si>
    <t>b.d.</t>
  </si>
  <si>
    <t>C1</t>
  </si>
  <si>
    <t>&lt; 4</t>
  </si>
  <si>
    <t>&lt; 5</t>
  </si>
  <si>
    <t>Sulf3</t>
  </si>
  <si>
    <t>Sulf4</t>
  </si>
  <si>
    <t>Sulf6</t>
  </si>
  <si>
    <t>Sulf7A</t>
  </si>
  <si>
    <t>Sulf7B</t>
  </si>
  <si>
    <t>Sulf7C</t>
  </si>
  <si>
    <t>Sulf8</t>
  </si>
  <si>
    <t>Sulf9A</t>
  </si>
  <si>
    <t>PS59-235-17</t>
  </si>
  <si>
    <t>Sulf5A</t>
  </si>
  <si>
    <t>Sulf5B</t>
  </si>
  <si>
    <t>PS59-238-75</t>
  </si>
  <si>
    <t>Sulf11A</t>
  </si>
  <si>
    <t>&lt; 3</t>
  </si>
  <si>
    <t>Sulf14A</t>
  </si>
  <si>
    <t>Sulf14B</t>
  </si>
  <si>
    <t>Sulf15A</t>
  </si>
  <si>
    <t>Sulf15B</t>
  </si>
  <si>
    <t>Sulf16A</t>
  </si>
  <si>
    <t>Sulf16B</t>
  </si>
  <si>
    <t>Sulf19</t>
  </si>
  <si>
    <t>Van7-85-47</t>
  </si>
  <si>
    <t>Van7-85-49</t>
  </si>
  <si>
    <t>Sulf8A</t>
  </si>
  <si>
    <t>Sulf8B</t>
  </si>
  <si>
    <t>Sulf12</t>
  </si>
  <si>
    <t>Van7-96-21M</t>
  </si>
  <si>
    <t>Cu-bearing sulfides: Intergrowths of pentlandite and chalcopyrite (Ccp)</t>
  </si>
  <si>
    <t>Van7-96-21V</t>
  </si>
  <si>
    <t>Sulf1 Ccp</t>
  </si>
  <si>
    <t>Ccp</t>
  </si>
  <si>
    <t>Sulf1 Pn</t>
  </si>
  <si>
    <t>Sulf3 Ccp</t>
  </si>
  <si>
    <t>Cu-bearing sulfides: Fine-scale (&lt;1 um) intergrowths of pentlandite and chalcopyrite</t>
  </si>
  <si>
    <t>Sulf2B</t>
  </si>
  <si>
    <t>Pn+Ccp</t>
  </si>
  <si>
    <t>Sulf2C</t>
  </si>
  <si>
    <t>Sulf5</t>
  </si>
  <si>
    <t>Sulf10A</t>
  </si>
  <si>
    <t>Sulf13A</t>
  </si>
  <si>
    <t>Van7-96-28</t>
  </si>
  <si>
    <t>Sulf7</t>
  </si>
  <si>
    <t>Sulf9</t>
  </si>
  <si>
    <t>Sulf11</t>
  </si>
  <si>
    <t>Sulf12A</t>
  </si>
  <si>
    <t>Sulf14</t>
  </si>
  <si>
    <t>Sulf17</t>
  </si>
  <si>
    <t>Altered sulfides: Altered parts of grains</t>
  </si>
  <si>
    <t>Sulf1E</t>
  </si>
  <si>
    <t>Sulf2</t>
  </si>
  <si>
    <t>Sulf10B</t>
  </si>
  <si>
    <t>Sulf10C</t>
  </si>
  <si>
    <t>Sulf13B</t>
  </si>
  <si>
    <t>Altered sulfides: Grains that are entirely altered</t>
  </si>
  <si>
    <t>Sulf1C</t>
  </si>
  <si>
    <t>Sulf1D</t>
  </si>
  <si>
    <t>Sulf4C</t>
  </si>
  <si>
    <t>Altered sulfides: Grains with abundant cracks</t>
  </si>
  <si>
    <t>Sulf3B</t>
  </si>
  <si>
    <t>Ave</t>
  </si>
  <si>
    <t>StDev</t>
  </si>
  <si>
    <t>Min</t>
  </si>
  <si>
    <t>Max</t>
  </si>
  <si>
    <t>Unaltered</t>
  </si>
  <si>
    <t>Altered</t>
  </si>
  <si>
    <t>All points</t>
  </si>
  <si>
    <t>Se/Te</t>
  </si>
  <si>
    <r>
      <t>Cu/S</t>
    </r>
    <r>
      <rPr>
        <b/>
        <vertAlign val="subscript"/>
        <sz val="11"/>
        <color theme="1"/>
        <rFont val="Times New Roman"/>
        <family val="1"/>
      </rPr>
      <t>2</t>
    </r>
  </si>
  <si>
    <t>Table S6: Individual analyses of other trace elements in sulfides in ppm.</t>
  </si>
  <si>
    <t>American Mineralogist: February 2019 Deposit AM-19-26516</t>
  </si>
  <si>
    <t>D’ERRICO ET AL.: TRACE ELEMENTS IN ABYSSAL PERIDOTITE SULFIDES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</si>
</sst>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"/>
  </numFmts>
  <fonts count="11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b/>
      <sz val="11"/>
      <color rgb="FF000000"/>
      <name val="Times New Roman"/>
      <family val="1"/>
    </font>
    <font>
      <b/>
      <vertAlign val="subscript"/>
      <sz val="11"/>
      <color theme="1"/>
      <name val="Times New Roman"/>
      <family val="1"/>
    </font>
    <font>
      <sz val="11"/>
      <name val="Times New Roman"/>
      <family val="1"/>
    </font>
    <font>
      <sz val="11"/>
      <color rgb="FF000000"/>
      <name val="Times New Roman"/>
      <family val="1"/>
    </font>
    <font>
      <sz val="12"/>
      <color theme="1"/>
      <name val="Times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10">
    <xf numFmtId="0" fontId="0" fillId="0" borderId="0" xfId="0"/>
    <xf numFmtId="0" fontId="3" fillId="0" borderId="0" xfId="0" applyFont="1" applyAlignment="1"/>
    <xf numFmtId="0" fontId="3" fillId="0" borderId="0" xfId="0" applyFont="1"/>
    <xf numFmtId="1" fontId="3" fillId="0" borderId="0" xfId="0" applyNumberFormat="1" applyFont="1" applyAlignment="1">
      <alignment horizontal="right"/>
    </xf>
    <xf numFmtId="1" fontId="3" fillId="0" borderId="0" xfId="0" applyNumberFormat="1" applyFont="1"/>
    <xf numFmtId="164" fontId="3" fillId="0" borderId="0" xfId="0" applyNumberFormat="1" applyFont="1"/>
    <xf numFmtId="165" fontId="3" fillId="0" borderId="0" xfId="0" applyNumberFormat="1" applyFont="1" applyAlignment="1"/>
    <xf numFmtId="0" fontId="3" fillId="0" borderId="0" xfId="0" applyFont="1" applyAlignment="1">
      <alignment horizontal="left"/>
    </xf>
    <xf numFmtId="0" fontId="4" fillId="0" borderId="1" xfId="0" applyFont="1" applyBorder="1" applyAlignment="1"/>
    <xf numFmtId="0" fontId="4" fillId="0" borderId="1" xfId="0" applyFont="1" applyBorder="1" applyAlignment="1">
      <alignment wrapText="1"/>
    </xf>
    <xf numFmtId="165" fontId="4" fillId="0" borderId="1" xfId="0" applyNumberFormat="1" applyFont="1" applyBorder="1" applyAlignment="1">
      <alignment wrapText="1"/>
    </xf>
    <xf numFmtId="165" fontId="4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6" fillId="0" borderId="2" xfId="0" applyFont="1" applyFill="1" applyBorder="1" applyAlignment="1"/>
    <xf numFmtId="0" fontId="6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1" fontId="4" fillId="0" borderId="2" xfId="0" applyNumberFormat="1" applyFont="1" applyFill="1" applyBorder="1" applyAlignment="1">
      <alignment horizontal="center"/>
    </xf>
    <xf numFmtId="166" fontId="4" fillId="0" borderId="2" xfId="0" applyNumberFormat="1" applyFont="1" applyFill="1" applyBorder="1" applyAlignment="1">
      <alignment horizontal="center"/>
    </xf>
    <xf numFmtId="164" fontId="4" fillId="0" borderId="2" xfId="0" applyNumberFormat="1" applyFont="1" applyFill="1" applyBorder="1" applyAlignment="1">
      <alignment horizontal="center"/>
    </xf>
    <xf numFmtId="2" fontId="4" fillId="0" borderId="2" xfId="0" applyNumberFormat="1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0" fontId="6" fillId="0" borderId="3" xfId="0" applyFont="1" applyFill="1" applyBorder="1" applyAlignment="1"/>
    <xf numFmtId="0" fontId="6" fillId="0" borderId="3" xfId="0" applyFont="1" applyFill="1" applyBorder="1" applyAlignment="1">
      <alignment horizontal="center"/>
    </xf>
    <xf numFmtId="164" fontId="4" fillId="0" borderId="3" xfId="0" applyNumberFormat="1" applyFont="1" applyFill="1" applyBorder="1"/>
    <xf numFmtId="2" fontId="4" fillId="0" borderId="3" xfId="0" applyNumberFormat="1" applyFont="1" applyFill="1" applyBorder="1"/>
    <xf numFmtId="165" fontId="4" fillId="0" borderId="3" xfId="0" applyNumberFormat="1" applyFont="1" applyFill="1" applyBorder="1"/>
    <xf numFmtId="165" fontId="4" fillId="0" borderId="1" xfId="0" applyNumberFormat="1" applyFont="1" applyFill="1" applyBorder="1"/>
    <xf numFmtId="0" fontId="4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" fontId="3" fillId="0" borderId="0" xfId="0" applyNumberFormat="1" applyFont="1" applyBorder="1" applyAlignment="1">
      <alignment horizontal="right"/>
    </xf>
    <xf numFmtId="1" fontId="3" fillId="0" borderId="0" xfId="0" applyNumberFormat="1" applyFont="1" applyBorder="1"/>
    <xf numFmtId="164" fontId="3" fillId="0" borderId="0" xfId="0" applyNumberFormat="1" applyFont="1" applyBorder="1"/>
    <xf numFmtId="2" fontId="3" fillId="0" borderId="0" xfId="0" applyNumberFormat="1" applyFont="1" applyBorder="1"/>
    <xf numFmtId="165" fontId="3" fillId="0" borderId="0" xfId="0" applyNumberFormat="1" applyFont="1" applyBorder="1"/>
    <xf numFmtId="1" fontId="3" fillId="0" borderId="0" xfId="0" applyNumberFormat="1" applyFont="1" applyFill="1" applyAlignment="1">
      <alignment horizontal="right"/>
    </xf>
    <xf numFmtId="1" fontId="3" fillId="0" borderId="0" xfId="0" applyNumberFormat="1" applyFont="1" applyFill="1"/>
    <xf numFmtId="164" fontId="3" fillId="0" borderId="0" xfId="0" applyNumberFormat="1" applyFont="1" applyFill="1"/>
    <xf numFmtId="1" fontId="8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4" xfId="0" applyFont="1" applyBorder="1"/>
    <xf numFmtId="49" fontId="3" fillId="0" borderId="4" xfId="0" applyNumberFormat="1" applyFont="1" applyFill="1" applyBorder="1"/>
    <xf numFmtId="1" fontId="3" fillId="0" borderId="4" xfId="0" applyNumberFormat="1" applyFont="1" applyFill="1" applyBorder="1" applyAlignment="1">
      <alignment horizontal="right"/>
    </xf>
    <xf numFmtId="1" fontId="3" fillId="0" borderId="4" xfId="0" applyNumberFormat="1" applyFont="1" applyFill="1" applyBorder="1"/>
    <xf numFmtId="164" fontId="3" fillId="0" borderId="4" xfId="0" applyNumberFormat="1" applyFont="1" applyFill="1" applyBorder="1"/>
    <xf numFmtId="2" fontId="3" fillId="0" borderId="4" xfId="0" applyNumberFormat="1" applyFont="1" applyFill="1" applyBorder="1"/>
    <xf numFmtId="165" fontId="3" fillId="0" borderId="4" xfId="0" applyNumberFormat="1" applyFont="1" applyFill="1" applyBorder="1"/>
    <xf numFmtId="1" fontId="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/>
    <xf numFmtId="164" fontId="3" fillId="0" borderId="0" xfId="0" applyNumberFormat="1" applyFont="1" applyFill="1" applyBorder="1"/>
    <xf numFmtId="166" fontId="3" fillId="0" borderId="0" xfId="0" applyNumberFormat="1" applyFont="1" applyFill="1" applyBorder="1"/>
    <xf numFmtId="165" fontId="3" fillId="0" borderId="0" xfId="0" applyNumberFormat="1" applyFont="1" applyFill="1" applyBorder="1"/>
    <xf numFmtId="0" fontId="3" fillId="0" borderId="4" xfId="0" applyFont="1" applyFill="1" applyBorder="1" applyAlignment="1">
      <alignment horizontal="right"/>
    </xf>
    <xf numFmtId="0" fontId="3" fillId="0" borderId="4" xfId="0" applyFont="1" applyFill="1" applyBorder="1"/>
    <xf numFmtId="2" fontId="3" fillId="0" borderId="4" xfId="0" applyNumberFormat="1" applyFont="1" applyBorder="1"/>
    <xf numFmtId="165" fontId="3" fillId="0" borderId="4" xfId="0" applyNumberFormat="1" applyFont="1" applyBorder="1"/>
    <xf numFmtId="1" fontId="3" fillId="0" borderId="1" xfId="0" applyNumberFormat="1" applyFont="1" applyFill="1" applyBorder="1" applyAlignment="1">
      <alignment horizontal="right"/>
    </xf>
    <xf numFmtId="1" fontId="3" fillId="0" borderId="1" xfId="0" applyNumberFormat="1" applyFont="1" applyFill="1" applyBorder="1"/>
    <xf numFmtId="0" fontId="3" fillId="0" borderId="1" xfId="0" applyFont="1" applyBorder="1"/>
    <xf numFmtId="49" fontId="3" fillId="0" borderId="1" xfId="0" applyNumberFormat="1" applyFont="1" applyFill="1" applyBorder="1"/>
    <xf numFmtId="164" fontId="3" fillId="0" borderId="1" xfId="0" applyNumberFormat="1" applyFont="1" applyFill="1" applyBorder="1"/>
    <xf numFmtId="165" fontId="3" fillId="0" borderId="1" xfId="0" applyNumberFormat="1" applyFont="1" applyFill="1" applyBorder="1"/>
    <xf numFmtId="0" fontId="9" fillId="0" borderId="0" xfId="0" applyFont="1" applyFill="1" applyBorder="1"/>
    <xf numFmtId="49" fontId="3" fillId="0" borderId="0" xfId="0" applyNumberFormat="1" applyFont="1" applyFill="1" applyBorder="1"/>
    <xf numFmtId="2" fontId="3" fillId="0" borderId="0" xfId="0" applyNumberFormat="1" applyFont="1" applyFill="1" applyBorder="1"/>
    <xf numFmtId="0" fontId="3" fillId="0" borderId="0" xfId="0" applyFont="1" applyFill="1" applyAlignment="1">
      <alignment horizontal="right"/>
    </xf>
    <xf numFmtId="2" fontId="3" fillId="0" borderId="0" xfId="0" applyNumberFormat="1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5" xfId="0" applyFont="1" applyFill="1" applyBorder="1" applyAlignment="1"/>
    <xf numFmtId="1" fontId="5" fillId="0" borderId="6" xfId="0" applyNumberFormat="1" applyFont="1" applyFill="1" applyBorder="1" applyAlignment="1">
      <alignment horizontal="center"/>
    </xf>
    <xf numFmtId="0" fontId="4" fillId="0" borderId="7" xfId="0" applyFont="1" applyBorder="1" applyAlignment="1">
      <alignment vertical="center"/>
    </xf>
    <xf numFmtId="1" fontId="8" fillId="0" borderId="8" xfId="0" applyNumberFormat="1" applyFont="1" applyFill="1" applyBorder="1" applyAlignment="1">
      <alignment horizontal="center"/>
    </xf>
    <xf numFmtId="0" fontId="4" fillId="0" borderId="9" xfId="0" applyFont="1" applyBorder="1"/>
    <xf numFmtId="1" fontId="3" fillId="0" borderId="10" xfId="0" applyNumberFormat="1" applyFont="1" applyBorder="1" applyAlignment="1">
      <alignment horizontal="center"/>
    </xf>
    <xf numFmtId="0" fontId="9" fillId="0" borderId="9" xfId="0" applyFont="1" applyFill="1" applyBorder="1"/>
    <xf numFmtId="1" fontId="8" fillId="0" borderId="10" xfId="0" applyNumberFormat="1" applyFont="1" applyFill="1" applyBorder="1" applyAlignment="1">
      <alignment horizontal="center"/>
    </xf>
    <xf numFmtId="0" fontId="3" fillId="0" borderId="9" xfId="0" applyFont="1" applyFill="1" applyBorder="1"/>
    <xf numFmtId="0" fontId="9" fillId="0" borderId="9" xfId="0" applyFont="1" applyBorder="1"/>
    <xf numFmtId="0" fontId="4" fillId="0" borderId="11" xfId="0" applyFont="1" applyBorder="1"/>
    <xf numFmtId="1" fontId="8" fillId="0" borderId="12" xfId="0" applyNumberFormat="1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2" fontId="4" fillId="0" borderId="11" xfId="0" applyNumberFormat="1" applyFont="1" applyFill="1" applyBorder="1"/>
    <xf numFmtId="0" fontId="9" fillId="0" borderId="13" xfId="0" applyFont="1" applyFill="1" applyBorder="1"/>
    <xf numFmtId="0" fontId="4" fillId="0" borderId="5" xfId="0" applyFont="1" applyBorder="1"/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2" fontId="4" fillId="0" borderId="2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1" fontId="3" fillId="0" borderId="10" xfId="0" applyNumberFormat="1" applyFont="1" applyBorder="1"/>
    <xf numFmtId="0" fontId="3" fillId="0" borderId="9" xfId="0" applyFont="1" applyBorder="1"/>
    <xf numFmtId="166" fontId="3" fillId="0" borderId="10" xfId="0" applyNumberFormat="1" applyFont="1" applyBorder="1"/>
    <xf numFmtId="164" fontId="3" fillId="0" borderId="10" xfId="0" applyNumberFormat="1" applyFont="1" applyBorder="1"/>
    <xf numFmtId="0" fontId="3" fillId="0" borderId="13" xfId="0" applyFont="1" applyBorder="1"/>
    <xf numFmtId="1" fontId="3" fillId="0" borderId="1" xfId="0" applyNumberFormat="1" applyFont="1" applyBorder="1"/>
    <xf numFmtId="164" fontId="3" fillId="0" borderId="1" xfId="0" applyNumberFormat="1" applyFont="1" applyBorder="1"/>
    <xf numFmtId="2" fontId="3" fillId="0" borderId="1" xfId="0" applyNumberFormat="1" applyFont="1" applyBorder="1"/>
    <xf numFmtId="1" fontId="3" fillId="0" borderId="8" xfId="0" applyNumberFormat="1" applyFont="1" applyBorder="1"/>
    <xf numFmtId="166" fontId="3" fillId="0" borderId="3" xfId="0" applyNumberFormat="1" applyFont="1" applyFill="1" applyBorder="1" applyAlignment="1">
      <alignment horizontal="center" vertical="center" wrapText="1"/>
    </xf>
    <xf numFmtId="0" fontId="10" fillId="0" borderId="0" xfId="0" applyFont="1"/>
  </cellXfs>
  <cellStyles count="1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96"/>
  <sheetViews>
    <sheetView tabSelected="1" workbookViewId="0">
      <pane xSplit="2" ySplit="4" topLeftCell="C5" activePane="bottomRight" state="frozen"/>
      <selection pane="topRight" activeCell="C1" sqref="C1"/>
      <selection pane="bottomLeft" activeCell="A4" sqref="A4"/>
      <selection pane="bottomRight" sqref="A1:A2"/>
    </sheetView>
  </sheetViews>
  <sheetFormatPr baseColWidth="10" defaultRowHeight="14" x14ac:dyDescent="0.15"/>
  <cols>
    <col min="1" max="1" width="13.5" style="2" customWidth="1"/>
    <col min="2" max="2" width="8.6640625" style="2" bestFit="1" customWidth="1"/>
    <col min="3" max="3" width="4.83203125" style="69" bestFit="1" customWidth="1"/>
    <col min="4" max="4" width="7.1640625" style="2" bestFit="1" customWidth="1"/>
    <col min="5" max="5" width="5.5" style="68" bestFit="1" customWidth="1"/>
    <col min="6" max="6" width="6" style="2" bestFit="1" customWidth="1"/>
    <col min="7" max="7" width="5.33203125" style="2" customWidth="1"/>
    <col min="8" max="8" width="6" style="2" bestFit="1" customWidth="1"/>
    <col min="9" max="9" width="5.33203125" style="2" customWidth="1"/>
    <col min="10" max="10" width="6" style="2" customWidth="1"/>
    <col min="11" max="11" width="5.33203125" style="3" customWidth="1"/>
    <col min="12" max="12" width="6" style="4" bestFit="1" customWidth="1"/>
    <col min="13" max="13" width="5.33203125" style="2" customWidth="1"/>
    <col min="14" max="14" width="6" style="2" bestFit="1" customWidth="1"/>
    <col min="15" max="15" width="5.33203125" style="5" bestFit="1" customWidth="1"/>
    <col min="16" max="16" width="6" style="5" bestFit="1" customWidth="1"/>
    <col min="17" max="17" width="6.1640625" style="67" customWidth="1"/>
    <col min="18" max="18" width="6" style="67" bestFit="1" customWidth="1"/>
    <col min="19" max="19" width="7.1640625" style="5" bestFit="1" customWidth="1"/>
    <col min="20" max="20" width="6.33203125" style="5" bestFit="1" customWidth="1"/>
    <col min="21" max="21" width="7.1640625" style="5" bestFit="1" customWidth="1"/>
    <col min="22" max="22" width="7" style="70" bestFit="1" customWidth="1"/>
    <col min="23" max="16384" width="10.83203125" style="2"/>
  </cols>
  <sheetData>
    <row r="1" spans="1:22" ht="16" x14ac:dyDescent="0.2">
      <c r="A1" s="109" t="s">
        <v>108</v>
      </c>
    </row>
    <row r="2" spans="1:22" ht="16" x14ac:dyDescent="0.2">
      <c r="A2" s="109" t="s">
        <v>109</v>
      </c>
      <c r="B2" s="1"/>
      <c r="D2" s="1"/>
      <c r="E2" s="1"/>
      <c r="F2" s="1"/>
      <c r="G2" s="1"/>
      <c r="H2" s="1"/>
      <c r="Q2" s="1"/>
      <c r="R2" s="1"/>
      <c r="S2" s="6"/>
      <c r="T2" s="6"/>
      <c r="U2" s="6"/>
      <c r="V2" s="7"/>
    </row>
    <row r="3" spans="1:22" ht="12" customHeight="1" x14ac:dyDescent="0.15">
      <c r="A3" s="8" t="s">
        <v>107</v>
      </c>
      <c r="B3" s="9"/>
      <c r="C3" s="71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10"/>
      <c r="T3" s="10"/>
      <c r="U3" s="11"/>
      <c r="V3" s="12"/>
    </row>
    <row r="4" spans="1:22" ht="19" thickBot="1" x14ac:dyDescent="0.3">
      <c r="A4" s="76" t="s">
        <v>0</v>
      </c>
      <c r="B4" s="13" t="s">
        <v>1</v>
      </c>
      <c r="C4" s="14" t="s">
        <v>2</v>
      </c>
      <c r="D4" s="13" t="s">
        <v>3</v>
      </c>
      <c r="E4" s="15" t="s">
        <v>4</v>
      </c>
      <c r="F4" s="15" t="s">
        <v>5</v>
      </c>
      <c r="G4" s="15" t="s">
        <v>6</v>
      </c>
      <c r="H4" s="15" t="s">
        <v>5</v>
      </c>
      <c r="I4" s="16" t="s">
        <v>7</v>
      </c>
      <c r="J4" s="16" t="s">
        <v>5</v>
      </c>
      <c r="K4" s="17" t="s">
        <v>8</v>
      </c>
      <c r="L4" s="17" t="s">
        <v>5</v>
      </c>
      <c r="M4" s="18" t="s">
        <v>9</v>
      </c>
      <c r="N4" s="18" t="s">
        <v>5</v>
      </c>
      <c r="O4" s="19" t="s">
        <v>10</v>
      </c>
      <c r="P4" s="19" t="s">
        <v>5</v>
      </c>
      <c r="Q4" s="20" t="s">
        <v>11</v>
      </c>
      <c r="R4" s="20" t="s">
        <v>5</v>
      </c>
      <c r="S4" s="21" t="s">
        <v>106</v>
      </c>
      <c r="T4" s="21" t="s">
        <v>5</v>
      </c>
      <c r="U4" s="21" t="s">
        <v>105</v>
      </c>
      <c r="V4" s="77" t="s">
        <v>12</v>
      </c>
    </row>
    <row r="5" spans="1:22" ht="27" customHeight="1" thickTop="1" x14ac:dyDescent="0.15">
      <c r="A5" s="78" t="s">
        <v>15</v>
      </c>
      <c r="B5" s="22"/>
      <c r="C5" s="23"/>
      <c r="D5" s="22"/>
      <c r="E5" s="108" t="s">
        <v>16</v>
      </c>
      <c r="F5" s="108"/>
      <c r="G5" s="108" t="s">
        <v>17</v>
      </c>
      <c r="H5" s="108"/>
      <c r="I5" s="108" t="s">
        <v>18</v>
      </c>
      <c r="J5" s="108"/>
      <c r="K5" s="108" t="s">
        <v>19</v>
      </c>
      <c r="L5" s="108"/>
      <c r="M5" s="108" t="s">
        <v>20</v>
      </c>
      <c r="N5" s="108"/>
      <c r="O5" s="24"/>
      <c r="P5" s="24"/>
      <c r="Q5" s="25"/>
      <c r="R5" s="25"/>
      <c r="S5" s="26"/>
      <c r="T5" s="26"/>
      <c r="U5" s="27"/>
      <c r="V5" s="79"/>
    </row>
    <row r="6" spans="1:22" x14ac:dyDescent="0.15">
      <c r="A6" s="80" t="s">
        <v>21</v>
      </c>
      <c r="B6" s="28"/>
      <c r="C6" s="72"/>
      <c r="D6" s="28"/>
      <c r="E6" s="29"/>
      <c r="F6" s="30"/>
      <c r="G6" s="30"/>
      <c r="H6" s="30"/>
      <c r="I6" s="30"/>
      <c r="J6" s="30"/>
      <c r="K6" s="31"/>
      <c r="L6" s="32"/>
      <c r="M6" s="30"/>
      <c r="N6" s="30"/>
      <c r="O6" s="33"/>
      <c r="P6" s="33"/>
      <c r="Q6" s="34"/>
      <c r="R6" s="34"/>
      <c r="S6" s="35"/>
      <c r="T6" s="35"/>
      <c r="U6" s="35"/>
      <c r="V6" s="81"/>
    </row>
    <row r="7" spans="1:22" x14ac:dyDescent="0.15">
      <c r="A7" s="82" t="s">
        <v>22</v>
      </c>
      <c r="B7" s="30" t="s">
        <v>23</v>
      </c>
      <c r="C7" s="75">
        <v>2</v>
      </c>
      <c r="D7" s="64" t="s">
        <v>24</v>
      </c>
      <c r="E7" s="48">
        <v>8.9063331850601415</v>
      </c>
      <c r="F7" s="49">
        <v>2.4477135218562087</v>
      </c>
      <c r="G7" s="49">
        <v>92.988639038693734</v>
      </c>
      <c r="H7" s="49">
        <v>7.7458180928178422</v>
      </c>
      <c r="I7" s="49">
        <v>83.483226865559445</v>
      </c>
      <c r="J7" s="49">
        <v>3.7385397675684344</v>
      </c>
      <c r="K7" s="48">
        <v>4.5060009197001003</v>
      </c>
      <c r="L7" s="49">
        <v>2.5781615447851864</v>
      </c>
      <c r="M7" s="49">
        <v>42.333620224887149</v>
      </c>
      <c r="N7" s="49">
        <v>8.866409977970692</v>
      </c>
      <c r="O7" s="50"/>
      <c r="P7" s="50"/>
      <c r="Q7" s="49">
        <v>218.10805938745978</v>
      </c>
      <c r="R7" s="49">
        <v>1.0608984865062214</v>
      </c>
      <c r="S7" s="52">
        <v>0.69574570988056028</v>
      </c>
      <c r="T7" s="52">
        <v>3.7785252311638823E-3</v>
      </c>
      <c r="U7" s="49">
        <f>G7/K7</f>
        <v>20.636622294538423</v>
      </c>
      <c r="V7" s="83" t="s">
        <v>25</v>
      </c>
    </row>
    <row r="8" spans="1:22" x14ac:dyDescent="0.15">
      <c r="A8" s="82" t="s">
        <v>26</v>
      </c>
      <c r="B8" s="30" t="s">
        <v>27</v>
      </c>
      <c r="C8" s="75">
        <v>2</v>
      </c>
      <c r="D8" s="64" t="s">
        <v>24</v>
      </c>
      <c r="E8" s="48">
        <v>7.1965988562084959</v>
      </c>
      <c r="F8" s="49">
        <v>2.4621312048910098</v>
      </c>
      <c r="G8" s="49">
        <v>141.00353296187498</v>
      </c>
      <c r="H8" s="49">
        <v>12.673592743543548</v>
      </c>
      <c r="I8" s="49">
        <v>17.80028806286705</v>
      </c>
      <c r="J8" s="49">
        <v>3.5641460323581109</v>
      </c>
      <c r="K8" s="48" t="s">
        <v>28</v>
      </c>
      <c r="L8" s="49"/>
      <c r="M8" s="49">
        <v>25.693020850183228</v>
      </c>
      <c r="N8" s="49">
        <v>5.2778424385930069</v>
      </c>
      <c r="O8" s="50"/>
      <c r="P8" s="50"/>
      <c r="Q8" s="51">
        <v>104.63746950991376</v>
      </c>
      <c r="R8" s="51">
        <v>0.54598716872206032</v>
      </c>
      <c r="S8" s="52">
        <v>8.6208660233065532E-2</v>
      </c>
      <c r="T8" s="52">
        <v>7.9299960006431797E-4</v>
      </c>
      <c r="U8" s="52"/>
      <c r="V8" s="83" t="s">
        <v>25</v>
      </c>
    </row>
    <row r="9" spans="1:22" x14ac:dyDescent="0.15">
      <c r="A9" s="82" t="s">
        <v>26</v>
      </c>
      <c r="B9" s="30" t="s">
        <v>29</v>
      </c>
      <c r="C9" s="75">
        <v>1</v>
      </c>
      <c r="D9" s="64" t="s">
        <v>24</v>
      </c>
      <c r="E9" s="48" t="s">
        <v>30</v>
      </c>
      <c r="F9" s="49"/>
      <c r="G9" s="49">
        <v>169.55382368941812</v>
      </c>
      <c r="H9" s="49">
        <v>15.903407580931692</v>
      </c>
      <c r="I9" s="49">
        <v>30.804889203165352</v>
      </c>
      <c r="J9" s="49">
        <v>4.5503328984351938</v>
      </c>
      <c r="K9" s="48">
        <v>24.022488630584022</v>
      </c>
      <c r="L9" s="49">
        <v>1.9361059993421925</v>
      </c>
      <c r="M9" s="49">
        <v>4.6731452311490216</v>
      </c>
      <c r="N9" s="49">
        <v>0.93621230410667078</v>
      </c>
      <c r="O9" s="50">
        <v>3.5356097645514353E-2</v>
      </c>
      <c r="P9" s="50">
        <v>1.6939051029462925E-2</v>
      </c>
      <c r="Q9" s="65">
        <v>5.59717057023256</v>
      </c>
      <c r="R9" s="65">
        <v>5.0727890710584714E-2</v>
      </c>
      <c r="S9" s="52">
        <v>1.7339921286671417E-2</v>
      </c>
      <c r="T9" s="52">
        <v>3.687828028556935E-4</v>
      </c>
      <c r="U9" s="49">
        <f t="shared" ref="U9:U10" si="0">G9/K9</f>
        <v>7.058129001403799</v>
      </c>
      <c r="V9" s="83" t="s">
        <v>25</v>
      </c>
    </row>
    <row r="10" spans="1:22" x14ac:dyDescent="0.15">
      <c r="A10" s="82" t="s">
        <v>26</v>
      </c>
      <c r="B10" s="30" t="s">
        <v>29</v>
      </c>
      <c r="C10" s="75">
        <v>2</v>
      </c>
      <c r="D10" s="64" t="s">
        <v>24</v>
      </c>
      <c r="E10" s="48" t="s">
        <v>30</v>
      </c>
      <c r="F10" s="49"/>
      <c r="G10" s="49">
        <v>130.0234679441615</v>
      </c>
      <c r="H10" s="49">
        <v>11.490956272611642</v>
      </c>
      <c r="I10" s="49">
        <v>21.435369696883654</v>
      </c>
      <c r="J10" s="49">
        <v>3.9412474360600371</v>
      </c>
      <c r="K10" s="48">
        <v>14.869538970778788</v>
      </c>
      <c r="L10" s="49">
        <v>1.9339357865210469</v>
      </c>
      <c r="M10" s="51">
        <v>2.429684869062001</v>
      </c>
      <c r="N10" s="51">
        <v>0.48544266616809756</v>
      </c>
      <c r="O10" s="50"/>
      <c r="P10" s="50"/>
      <c r="Q10" s="65">
        <v>1.6834527239949169</v>
      </c>
      <c r="R10" s="65">
        <v>2.0987769287862518E-2</v>
      </c>
      <c r="S10" s="52">
        <v>1.4537878045423565E-2</v>
      </c>
      <c r="T10" s="52">
        <v>3.0407361345638744E-4</v>
      </c>
      <c r="U10" s="49">
        <f t="shared" si="0"/>
        <v>8.7442837467711723</v>
      </c>
      <c r="V10" s="83" t="s">
        <v>25</v>
      </c>
    </row>
    <row r="11" spans="1:22" x14ac:dyDescent="0.15">
      <c r="A11" s="82" t="s">
        <v>26</v>
      </c>
      <c r="B11" s="30" t="s">
        <v>31</v>
      </c>
      <c r="C11" s="75">
        <v>1</v>
      </c>
      <c r="D11" s="64" t="s">
        <v>24</v>
      </c>
      <c r="E11" s="48">
        <v>10.722326982984306</v>
      </c>
      <c r="F11" s="49">
        <v>2.4599184616082881</v>
      </c>
      <c r="G11" s="49">
        <v>120.24115527054944</v>
      </c>
      <c r="H11" s="49">
        <v>10.465172402297393</v>
      </c>
      <c r="I11" s="49">
        <v>21.202562711970696</v>
      </c>
      <c r="J11" s="49">
        <v>3.9197667926010964</v>
      </c>
      <c r="K11" s="48" t="s">
        <v>28</v>
      </c>
      <c r="L11" s="49"/>
      <c r="M11" s="49">
        <v>35.08569127938469</v>
      </c>
      <c r="N11" s="49">
        <v>7.2869300853402166</v>
      </c>
      <c r="O11" s="50"/>
      <c r="P11" s="50"/>
      <c r="Q11" s="51">
        <v>55.568433651916955</v>
      </c>
      <c r="R11" s="51">
        <v>0.32211219024970716</v>
      </c>
      <c r="S11" s="52">
        <v>0.18593039661941388</v>
      </c>
      <c r="T11" s="52">
        <v>1.4616719206080133E-3</v>
      </c>
      <c r="U11" s="52"/>
      <c r="V11" s="83" t="s">
        <v>25</v>
      </c>
    </row>
    <row r="12" spans="1:22" x14ac:dyDescent="0.15">
      <c r="A12" s="82" t="s">
        <v>26</v>
      </c>
      <c r="B12" s="30" t="s">
        <v>31</v>
      </c>
      <c r="C12" s="75">
        <v>2</v>
      </c>
      <c r="D12" s="64" t="s">
        <v>24</v>
      </c>
      <c r="E12" s="48">
        <v>4.2956874098722517</v>
      </c>
      <c r="F12" s="49">
        <v>2.372181238581291</v>
      </c>
      <c r="G12" s="49">
        <v>112.70187140030266</v>
      </c>
      <c r="H12" s="49">
        <v>9.6924991770456437</v>
      </c>
      <c r="I12" s="49">
        <v>68.799737401606023</v>
      </c>
      <c r="J12" s="49">
        <v>4.2592523988607613</v>
      </c>
      <c r="K12" s="48">
        <v>3.776587633319672</v>
      </c>
      <c r="L12" s="49">
        <v>2.4697770171712907</v>
      </c>
      <c r="M12" s="49">
        <v>35.638842765534896</v>
      </c>
      <c r="N12" s="49">
        <v>7.4065786435054681</v>
      </c>
      <c r="O12" s="50"/>
      <c r="P12" s="50"/>
      <c r="Q12" s="51">
        <v>39.186510069944404</v>
      </c>
      <c r="R12" s="51">
        <v>0.2167727458086309</v>
      </c>
      <c r="S12" s="52">
        <v>0.16344720983058905</v>
      </c>
      <c r="T12" s="52">
        <v>1.2399884106863465E-3</v>
      </c>
      <c r="U12" s="49">
        <f t="shared" ref="U12:U15" si="1">G12/K12</f>
        <v>29.842249761654859</v>
      </c>
      <c r="V12" s="83" t="s">
        <v>25</v>
      </c>
    </row>
    <row r="13" spans="1:22" x14ac:dyDescent="0.15">
      <c r="A13" s="82" t="s">
        <v>26</v>
      </c>
      <c r="B13" s="30" t="s">
        <v>32</v>
      </c>
      <c r="C13" s="75">
        <v>1</v>
      </c>
      <c r="D13" s="64" t="s">
        <v>24</v>
      </c>
      <c r="E13" s="48">
        <v>6.9028090271126139</v>
      </c>
      <c r="F13" s="49">
        <v>2.4641688859919935</v>
      </c>
      <c r="G13" s="49">
        <v>122.19952279883546</v>
      </c>
      <c r="H13" s="49">
        <v>10.668428267890553</v>
      </c>
      <c r="I13" s="49">
        <v>56.515872353097755</v>
      </c>
      <c r="J13" s="49">
        <v>4.6158470659395769</v>
      </c>
      <c r="K13" s="48">
        <v>27.93964491235505</v>
      </c>
      <c r="L13" s="49">
        <v>2.1166048557752637</v>
      </c>
      <c r="M13" s="49">
        <v>22.927838009322233</v>
      </c>
      <c r="N13" s="49">
        <v>4.694496807522917</v>
      </c>
      <c r="O13" s="50"/>
      <c r="P13" s="50"/>
      <c r="Q13" s="51">
        <v>49.300017662056213</v>
      </c>
      <c r="R13" s="51">
        <v>0.25493099281732523</v>
      </c>
      <c r="S13" s="52">
        <v>0.12002162484079532</v>
      </c>
      <c r="T13" s="52">
        <v>9.4713950432024989E-4</v>
      </c>
      <c r="U13" s="49">
        <f t="shared" si="1"/>
        <v>4.3736963437498169</v>
      </c>
      <c r="V13" s="83" t="s">
        <v>25</v>
      </c>
    </row>
    <row r="14" spans="1:22" x14ac:dyDescent="0.15">
      <c r="A14" s="84" t="s">
        <v>33</v>
      </c>
      <c r="B14" s="30" t="s">
        <v>34</v>
      </c>
      <c r="C14" s="75">
        <v>3</v>
      </c>
      <c r="D14" s="64" t="s">
        <v>24</v>
      </c>
      <c r="E14" s="48" t="s">
        <v>35</v>
      </c>
      <c r="F14" s="51"/>
      <c r="G14" s="49">
        <v>197.39285826983286</v>
      </c>
      <c r="H14" s="49">
        <v>37.504643071268241</v>
      </c>
      <c r="I14" s="49">
        <v>20.697933218156326</v>
      </c>
      <c r="J14" s="49">
        <v>8.0378130473345557</v>
      </c>
      <c r="K14" s="48">
        <v>361.3249523603327</v>
      </c>
      <c r="L14" s="49">
        <v>71.449552319579738</v>
      </c>
      <c r="M14" s="49"/>
      <c r="N14" s="49"/>
      <c r="O14" s="50"/>
      <c r="P14" s="50"/>
      <c r="Q14" s="65">
        <v>1.6296715436617168</v>
      </c>
      <c r="R14" s="65">
        <v>2.5665254247950381E-2</v>
      </c>
      <c r="S14" s="35"/>
      <c r="T14" s="35"/>
      <c r="U14" s="49">
        <f t="shared" si="1"/>
        <v>0.54630286942647144</v>
      </c>
      <c r="V14" s="83" t="s">
        <v>36</v>
      </c>
    </row>
    <row r="15" spans="1:22" x14ac:dyDescent="0.15">
      <c r="A15" s="84" t="s">
        <v>33</v>
      </c>
      <c r="B15" s="30" t="s">
        <v>34</v>
      </c>
      <c r="C15" s="75">
        <v>4</v>
      </c>
      <c r="D15" s="64" t="s">
        <v>24</v>
      </c>
      <c r="E15" s="48">
        <v>11.064969585866313</v>
      </c>
      <c r="F15" s="49">
        <v>2.8726808889567748</v>
      </c>
      <c r="G15" s="49">
        <v>247.13283509371269</v>
      </c>
      <c r="H15" s="49">
        <v>46.955238667805411</v>
      </c>
      <c r="I15" s="49">
        <v>82.73889770051855</v>
      </c>
      <c r="J15" s="49">
        <v>9.4867463927744158</v>
      </c>
      <c r="K15" s="48">
        <v>79.429856684342951</v>
      </c>
      <c r="L15" s="49">
        <v>15.706746443074199</v>
      </c>
      <c r="M15" s="49"/>
      <c r="N15" s="49"/>
      <c r="O15" s="50"/>
      <c r="P15" s="50"/>
      <c r="Q15" s="51">
        <v>42.039696250761992</v>
      </c>
      <c r="R15" s="51">
        <v>0.41724926718995331</v>
      </c>
      <c r="S15" s="35"/>
      <c r="T15" s="35"/>
      <c r="U15" s="49">
        <f t="shared" si="1"/>
        <v>3.1113342691253654</v>
      </c>
      <c r="V15" s="83" t="s">
        <v>36</v>
      </c>
    </row>
    <row r="16" spans="1:22" x14ac:dyDescent="0.15">
      <c r="A16" s="84" t="s">
        <v>33</v>
      </c>
      <c r="B16" s="30" t="s">
        <v>29</v>
      </c>
      <c r="C16" s="75">
        <v>1</v>
      </c>
      <c r="D16" s="64" t="s">
        <v>24</v>
      </c>
      <c r="E16" s="48" t="s">
        <v>35</v>
      </c>
      <c r="F16" s="49"/>
      <c r="G16" s="49">
        <v>109.67521130834484</v>
      </c>
      <c r="H16" s="49">
        <v>20.838290148585521</v>
      </c>
      <c r="I16" s="49">
        <v>3.0278581164901994</v>
      </c>
      <c r="J16" s="49">
        <v>1.8722368466445607</v>
      </c>
      <c r="K16" s="48" t="s">
        <v>37</v>
      </c>
      <c r="L16" s="49"/>
      <c r="M16" s="49"/>
      <c r="N16" s="49"/>
      <c r="O16" s="50"/>
      <c r="P16" s="50"/>
      <c r="Q16" s="65">
        <v>1.2358852600271955</v>
      </c>
      <c r="R16" s="65">
        <v>2.2077656045520439E-2</v>
      </c>
      <c r="S16" s="35"/>
      <c r="T16" s="35"/>
      <c r="U16" s="35"/>
      <c r="V16" s="83" t="s">
        <v>36</v>
      </c>
    </row>
    <row r="17" spans="1:22" x14ac:dyDescent="0.15">
      <c r="A17" s="84" t="s">
        <v>33</v>
      </c>
      <c r="B17" s="30" t="s">
        <v>29</v>
      </c>
      <c r="C17" s="75">
        <v>2</v>
      </c>
      <c r="D17" s="64" t="s">
        <v>24</v>
      </c>
      <c r="E17" s="48" t="s">
        <v>38</v>
      </c>
      <c r="F17" s="49"/>
      <c r="G17" s="49">
        <v>148.42569051675272</v>
      </c>
      <c r="H17" s="49">
        <v>28.200881198183019</v>
      </c>
      <c r="I17" s="49">
        <v>17.225057812075629</v>
      </c>
      <c r="J17" s="49">
        <v>7.3090848756490239</v>
      </c>
      <c r="K17" s="48">
        <v>13.524326531851447</v>
      </c>
      <c r="L17" s="49">
        <v>3.5089615541947481</v>
      </c>
      <c r="M17" s="49"/>
      <c r="N17" s="49"/>
      <c r="O17" s="50"/>
      <c r="P17" s="50"/>
      <c r="Q17" s="51">
        <v>20.511049842276908</v>
      </c>
      <c r="R17" s="51">
        <v>0.22360491692430656</v>
      </c>
      <c r="S17" s="35"/>
      <c r="T17" s="35"/>
      <c r="U17" s="49">
        <f t="shared" ref="U17:U24" si="2">G17/K17</f>
        <v>10.974719529818511</v>
      </c>
      <c r="V17" s="83" t="s">
        <v>36</v>
      </c>
    </row>
    <row r="18" spans="1:22" x14ac:dyDescent="0.15">
      <c r="A18" s="84" t="s">
        <v>33</v>
      </c>
      <c r="B18" s="30" t="s">
        <v>39</v>
      </c>
      <c r="C18" s="75">
        <v>1</v>
      </c>
      <c r="D18" s="64" t="s">
        <v>24</v>
      </c>
      <c r="E18" s="48" t="s">
        <v>35</v>
      </c>
      <c r="F18" s="49"/>
      <c r="G18" s="49">
        <v>112.55944383398898</v>
      </c>
      <c r="H18" s="49">
        <v>21.386294328457907</v>
      </c>
      <c r="I18" s="49">
        <v>1.7489448537137808</v>
      </c>
      <c r="J18" s="49">
        <v>1.1198353089097555</v>
      </c>
      <c r="K18" s="48">
        <v>195.0980048732448</v>
      </c>
      <c r="L18" s="49">
        <v>38.579303797251086</v>
      </c>
      <c r="M18" s="49"/>
      <c r="N18" s="49"/>
      <c r="O18" s="50"/>
      <c r="P18" s="50"/>
      <c r="Q18" s="65">
        <v>0.1988174898963086</v>
      </c>
      <c r="R18" s="65">
        <v>6.910357319108414E-3</v>
      </c>
      <c r="S18" s="35"/>
      <c r="T18" s="35"/>
      <c r="U18" s="49">
        <f t="shared" si="2"/>
        <v>0.57693795437384843</v>
      </c>
      <c r="V18" s="83" t="s">
        <v>36</v>
      </c>
    </row>
    <row r="19" spans="1:22" x14ac:dyDescent="0.15">
      <c r="A19" s="84" t="s">
        <v>33</v>
      </c>
      <c r="B19" s="30" t="s">
        <v>39</v>
      </c>
      <c r="C19" s="75">
        <v>2</v>
      </c>
      <c r="D19" s="64" t="s">
        <v>24</v>
      </c>
      <c r="E19" s="48" t="s">
        <v>35</v>
      </c>
      <c r="F19" s="49"/>
      <c r="G19" s="49">
        <v>90.498115628870877</v>
      </c>
      <c r="H19" s="49">
        <v>17.194641969485467</v>
      </c>
      <c r="I19" s="49">
        <v>6.4008504766955241</v>
      </c>
      <c r="J19" s="49">
        <v>3.612485841487334</v>
      </c>
      <c r="K19" s="48">
        <v>29.220970027242775</v>
      </c>
      <c r="L19" s="49">
        <v>5.8835457967656302</v>
      </c>
      <c r="M19" s="49"/>
      <c r="N19" s="49"/>
      <c r="O19" s="50"/>
      <c r="P19" s="50"/>
      <c r="Q19" s="65">
        <v>7.0542819580768787</v>
      </c>
      <c r="R19" s="65">
        <v>7.1515352160423915E-2</v>
      </c>
      <c r="S19" s="35"/>
      <c r="T19" s="35"/>
      <c r="U19" s="49">
        <f t="shared" si="2"/>
        <v>3.0970264007149417</v>
      </c>
      <c r="V19" s="83" t="s">
        <v>36</v>
      </c>
    </row>
    <row r="20" spans="1:22" x14ac:dyDescent="0.15">
      <c r="A20" s="84" t="s">
        <v>33</v>
      </c>
      <c r="B20" s="30" t="s">
        <v>39</v>
      </c>
      <c r="C20" s="75">
        <v>3</v>
      </c>
      <c r="D20" s="64" t="s">
        <v>24</v>
      </c>
      <c r="E20" s="48" t="s">
        <v>35</v>
      </c>
      <c r="F20" s="49"/>
      <c r="G20" s="49">
        <v>82.325347883702449</v>
      </c>
      <c r="H20" s="49">
        <v>15.641816097903465</v>
      </c>
      <c r="I20" s="49">
        <v>3.3951703008587293</v>
      </c>
      <c r="J20" s="49">
        <v>2.0784826496404114</v>
      </c>
      <c r="K20" s="48">
        <v>37.410223573390674</v>
      </c>
      <c r="L20" s="49">
        <v>7.4282436987334366</v>
      </c>
      <c r="M20" s="49"/>
      <c r="N20" s="49"/>
      <c r="O20" s="50"/>
      <c r="P20" s="50"/>
      <c r="Q20" s="65">
        <v>0.24906064487654156</v>
      </c>
      <c r="R20" s="65">
        <v>8.0096576200754666E-3</v>
      </c>
      <c r="S20" s="35"/>
      <c r="T20" s="35"/>
      <c r="U20" s="49">
        <f t="shared" si="2"/>
        <v>2.2006109565797738</v>
      </c>
      <c r="V20" s="83" t="s">
        <v>36</v>
      </c>
    </row>
    <row r="21" spans="1:22" x14ac:dyDescent="0.15">
      <c r="A21" s="84" t="s">
        <v>33</v>
      </c>
      <c r="B21" s="30" t="s">
        <v>40</v>
      </c>
      <c r="C21" s="75">
        <v>1</v>
      </c>
      <c r="D21" s="64" t="s">
        <v>24</v>
      </c>
      <c r="E21" s="48">
        <v>46.525384545220135</v>
      </c>
      <c r="F21" s="49">
        <v>9.4035401924560293</v>
      </c>
      <c r="G21" s="49">
        <v>88.613950908994923</v>
      </c>
      <c r="H21" s="49">
        <v>16.836650672709034</v>
      </c>
      <c r="I21" s="49">
        <v>59.924571482611888</v>
      </c>
      <c r="J21" s="49">
        <v>9.7990287627059889</v>
      </c>
      <c r="K21" s="48">
        <v>20.121859752007129</v>
      </c>
      <c r="L21" s="49">
        <v>4.3552482576896603</v>
      </c>
      <c r="M21" s="49"/>
      <c r="N21" s="49"/>
      <c r="O21" s="50"/>
      <c r="P21" s="50"/>
      <c r="Q21" s="51">
        <v>12.870205980205199</v>
      </c>
      <c r="R21" s="51">
        <v>0.13217030809300268</v>
      </c>
      <c r="S21" s="35"/>
      <c r="T21" s="35"/>
      <c r="U21" s="49">
        <f t="shared" si="2"/>
        <v>4.4038648515158147</v>
      </c>
      <c r="V21" s="83" t="s">
        <v>36</v>
      </c>
    </row>
    <row r="22" spans="1:22" x14ac:dyDescent="0.15">
      <c r="A22" s="84" t="s">
        <v>33</v>
      </c>
      <c r="B22" s="30" t="s">
        <v>40</v>
      </c>
      <c r="C22" s="75">
        <v>2</v>
      </c>
      <c r="D22" s="64" t="s">
        <v>24</v>
      </c>
      <c r="E22" s="48">
        <v>15.860701492770541</v>
      </c>
      <c r="F22" s="49">
        <v>3.5046826218709279</v>
      </c>
      <c r="G22" s="49">
        <v>107.27650394207569</v>
      </c>
      <c r="H22" s="49">
        <v>20.382535748994382</v>
      </c>
      <c r="I22" s="49">
        <v>14.967996728367105</v>
      </c>
      <c r="J22" s="49">
        <v>6.733295460932875</v>
      </c>
      <c r="K22" s="48">
        <v>9.7127833611307217</v>
      </c>
      <c r="L22" s="49">
        <v>3.1153861426664546</v>
      </c>
      <c r="M22" s="49"/>
      <c r="N22" s="49"/>
      <c r="O22" s="50"/>
      <c r="P22" s="50"/>
      <c r="Q22" s="51">
        <v>72.110571459708382</v>
      </c>
      <c r="R22" s="51">
        <v>0.64010256821934153</v>
      </c>
      <c r="S22" s="35"/>
      <c r="T22" s="35"/>
      <c r="U22" s="49">
        <f t="shared" si="2"/>
        <v>11.044877657972082</v>
      </c>
      <c r="V22" s="83" t="s">
        <v>36</v>
      </c>
    </row>
    <row r="23" spans="1:22" x14ac:dyDescent="0.15">
      <c r="A23" s="85" t="s">
        <v>33</v>
      </c>
      <c r="B23" s="30" t="s">
        <v>41</v>
      </c>
      <c r="C23" s="75">
        <v>1</v>
      </c>
      <c r="D23" s="64" t="s">
        <v>24</v>
      </c>
      <c r="E23" s="48" t="s">
        <v>38</v>
      </c>
      <c r="F23" s="49"/>
      <c r="G23" s="49">
        <v>230.67727477693211</v>
      </c>
      <c r="H23" s="49">
        <v>43.828682207617099</v>
      </c>
      <c r="I23" s="49">
        <v>7.4895797803146449</v>
      </c>
      <c r="J23" s="49">
        <v>4.105111865719631</v>
      </c>
      <c r="K23" s="48">
        <v>29.346210555073643</v>
      </c>
      <c r="L23" s="49">
        <v>5.9063927782146592</v>
      </c>
      <c r="M23" s="49"/>
      <c r="N23" s="49"/>
      <c r="O23" s="50"/>
      <c r="P23" s="50"/>
      <c r="Q23" s="51">
        <v>85.414175373533539</v>
      </c>
      <c r="R23" s="51">
        <v>0.96031739728565479</v>
      </c>
      <c r="S23" s="35"/>
      <c r="T23" s="35"/>
      <c r="U23" s="49">
        <f t="shared" si="2"/>
        <v>7.8605472534187379</v>
      </c>
      <c r="V23" s="83" t="s">
        <v>36</v>
      </c>
    </row>
    <row r="24" spans="1:22" x14ac:dyDescent="0.15">
      <c r="A24" s="85" t="s">
        <v>33</v>
      </c>
      <c r="B24" s="30" t="s">
        <v>42</v>
      </c>
      <c r="C24" s="75">
        <v>1</v>
      </c>
      <c r="D24" s="64" t="s">
        <v>24</v>
      </c>
      <c r="E24" s="48">
        <v>6.4376781859300385</v>
      </c>
      <c r="F24" s="49">
        <v>2.3866711125667401</v>
      </c>
      <c r="G24" s="49">
        <v>184.24937575394466</v>
      </c>
      <c r="H24" s="49">
        <v>35.007381393249489</v>
      </c>
      <c r="I24" s="49">
        <v>13.87934802384539</v>
      </c>
      <c r="J24" s="49">
        <v>6.4233048441998069</v>
      </c>
      <c r="K24" s="48">
        <v>104.12828485580248</v>
      </c>
      <c r="L24" s="49">
        <v>20.590660744411085</v>
      </c>
      <c r="M24" s="49"/>
      <c r="N24" s="49"/>
      <c r="O24" s="50"/>
      <c r="P24" s="50"/>
      <c r="Q24" s="51">
        <v>52.037942979461107</v>
      </c>
      <c r="R24" s="51">
        <v>0.51261488177757342</v>
      </c>
      <c r="S24" s="35"/>
      <c r="T24" s="35"/>
      <c r="U24" s="49">
        <f t="shared" si="2"/>
        <v>1.7694459868333987</v>
      </c>
      <c r="V24" s="83" t="s">
        <v>36</v>
      </c>
    </row>
    <row r="25" spans="1:22" x14ac:dyDescent="0.15">
      <c r="A25" s="85" t="s">
        <v>33</v>
      </c>
      <c r="B25" s="30" t="s">
        <v>43</v>
      </c>
      <c r="C25" s="75">
        <v>1</v>
      </c>
      <c r="D25" s="64" t="s">
        <v>24</v>
      </c>
      <c r="E25" s="48" t="s">
        <v>35</v>
      </c>
      <c r="F25" s="49"/>
      <c r="G25" s="49">
        <v>122.38033076299632</v>
      </c>
      <c r="H25" s="49">
        <v>23.252262844969302</v>
      </c>
      <c r="I25" s="49">
        <v>3.7519895330123263</v>
      </c>
      <c r="J25" s="49">
        <v>2.2747571420355395</v>
      </c>
      <c r="K25" s="48" t="s">
        <v>37</v>
      </c>
      <c r="L25" s="49"/>
      <c r="M25" s="49"/>
      <c r="N25" s="49"/>
      <c r="O25" s="50"/>
      <c r="P25" s="50"/>
      <c r="Q25" s="51">
        <v>41.795549461070109</v>
      </c>
      <c r="R25" s="51">
        <v>0.38738867958642448</v>
      </c>
      <c r="S25" s="35"/>
      <c r="T25" s="35"/>
      <c r="U25" s="35"/>
      <c r="V25" s="83" t="s">
        <v>36</v>
      </c>
    </row>
    <row r="26" spans="1:22" x14ac:dyDescent="0.15">
      <c r="A26" s="85" t="s">
        <v>33</v>
      </c>
      <c r="B26" s="30" t="s">
        <v>43</v>
      </c>
      <c r="C26" s="75">
        <v>2</v>
      </c>
      <c r="D26" s="64" t="s">
        <v>24</v>
      </c>
      <c r="E26" s="48" t="s">
        <v>35</v>
      </c>
      <c r="F26" s="49"/>
      <c r="G26" s="49">
        <v>85.28401269852634</v>
      </c>
      <c r="H26" s="49">
        <v>16.203962412720006</v>
      </c>
      <c r="I26" s="49">
        <v>11.490647435282284</v>
      </c>
      <c r="J26" s="49">
        <v>5.6621500974212768</v>
      </c>
      <c r="K26" s="48">
        <v>5.2612078489622602</v>
      </c>
      <c r="L26" s="49">
        <v>2.488745229125835</v>
      </c>
      <c r="M26" s="49"/>
      <c r="N26" s="49"/>
      <c r="O26" s="50"/>
      <c r="P26" s="50"/>
      <c r="Q26" s="51">
        <v>23.585877511328857</v>
      </c>
      <c r="R26" s="51">
        <v>0.2078964351143581</v>
      </c>
      <c r="S26" s="35"/>
      <c r="T26" s="35"/>
      <c r="U26" s="49">
        <f t="shared" ref="U26:U35" si="3">G26/K26</f>
        <v>16.209968346973419</v>
      </c>
      <c r="V26" s="83" t="s">
        <v>36</v>
      </c>
    </row>
    <row r="27" spans="1:22" x14ac:dyDescent="0.15">
      <c r="A27" s="85" t="s">
        <v>33</v>
      </c>
      <c r="B27" s="30" t="s">
        <v>43</v>
      </c>
      <c r="C27" s="75">
        <v>3</v>
      </c>
      <c r="D27" s="64" t="s">
        <v>24</v>
      </c>
      <c r="E27" s="48" t="s">
        <v>38</v>
      </c>
      <c r="F27" s="49"/>
      <c r="G27" s="49">
        <v>111.62514275334054</v>
      </c>
      <c r="H27" s="49">
        <v>21.208777123134702</v>
      </c>
      <c r="I27" s="49">
        <v>22.035278002397344</v>
      </c>
      <c r="J27" s="49">
        <v>8.2734674488276401</v>
      </c>
      <c r="K27" s="48">
        <v>9.5146878497247371</v>
      </c>
      <c r="L27" s="49">
        <v>3.094564705984661</v>
      </c>
      <c r="M27" s="49"/>
      <c r="N27" s="49"/>
      <c r="O27" s="50"/>
      <c r="P27" s="50"/>
      <c r="Q27" s="51">
        <v>79.215879703430403</v>
      </c>
      <c r="R27" s="51">
        <v>0.75545384711293828</v>
      </c>
      <c r="S27" s="35"/>
      <c r="T27" s="35"/>
      <c r="U27" s="49">
        <f t="shared" si="3"/>
        <v>11.731876496249942</v>
      </c>
      <c r="V27" s="83" t="s">
        <v>36</v>
      </c>
    </row>
    <row r="28" spans="1:22" x14ac:dyDescent="0.15">
      <c r="A28" s="85" t="s">
        <v>33</v>
      </c>
      <c r="B28" s="30" t="s">
        <v>44</v>
      </c>
      <c r="C28" s="75">
        <v>2</v>
      </c>
      <c r="D28" s="64" t="s">
        <v>24</v>
      </c>
      <c r="E28" s="48" t="s">
        <v>35</v>
      </c>
      <c r="F28" s="49"/>
      <c r="G28" s="49">
        <v>68.152079473341502</v>
      </c>
      <c r="H28" s="49">
        <v>12.948895099934886</v>
      </c>
      <c r="I28" s="49">
        <v>11.545569083742595</v>
      </c>
      <c r="J28" s="49">
        <v>5.6809725155448136</v>
      </c>
      <c r="K28" s="48">
        <v>8.8518083915400059</v>
      </c>
      <c r="L28" s="49">
        <v>3.0228086884124856</v>
      </c>
      <c r="M28" s="49"/>
      <c r="N28" s="49"/>
      <c r="O28" s="50"/>
      <c r="P28" s="50"/>
      <c r="Q28" s="51">
        <v>11.636640458825116</v>
      </c>
      <c r="R28" s="51">
        <v>0.11045599240217246</v>
      </c>
      <c r="S28" s="35"/>
      <c r="T28" s="35"/>
      <c r="U28" s="49">
        <f t="shared" si="3"/>
        <v>7.699226695697222</v>
      </c>
      <c r="V28" s="83" t="s">
        <v>36</v>
      </c>
    </row>
    <row r="29" spans="1:22" x14ac:dyDescent="0.15">
      <c r="A29" s="85" t="s">
        <v>33</v>
      </c>
      <c r="B29" s="30" t="s">
        <v>44</v>
      </c>
      <c r="C29" s="75">
        <v>3</v>
      </c>
      <c r="D29" s="64" t="s">
        <v>24</v>
      </c>
      <c r="E29" s="48" t="s">
        <v>35</v>
      </c>
      <c r="F29" s="49"/>
      <c r="G29" s="49">
        <v>96.715444858534212</v>
      </c>
      <c r="H29" s="49">
        <v>18.375934523121501</v>
      </c>
      <c r="I29" s="49">
        <v>8.7660410272557634</v>
      </c>
      <c r="J29" s="49">
        <v>4.6434917523074555</v>
      </c>
      <c r="K29" s="48">
        <v>15.756669707071939</v>
      </c>
      <c r="L29" s="49">
        <v>3.7649910553937915</v>
      </c>
      <c r="M29" s="49"/>
      <c r="N29" s="49"/>
      <c r="O29" s="50"/>
      <c r="P29" s="50"/>
      <c r="Q29" s="51">
        <v>24.080222741256517</v>
      </c>
      <c r="R29" s="51">
        <v>0.21510162623052917</v>
      </c>
      <c r="S29" s="35"/>
      <c r="T29" s="35"/>
      <c r="U29" s="49">
        <f t="shared" si="3"/>
        <v>6.138063858451396</v>
      </c>
      <c r="V29" s="83" t="s">
        <v>36</v>
      </c>
    </row>
    <row r="30" spans="1:22" x14ac:dyDescent="0.15">
      <c r="A30" s="84" t="s">
        <v>33</v>
      </c>
      <c r="B30" s="30" t="s">
        <v>45</v>
      </c>
      <c r="C30" s="75">
        <v>1</v>
      </c>
      <c r="D30" s="64" t="s">
        <v>24</v>
      </c>
      <c r="E30" s="48">
        <v>12.127186662276124</v>
      </c>
      <c r="F30" s="49">
        <v>2.9958374128539074</v>
      </c>
      <c r="G30" s="49">
        <v>104.45676186280568</v>
      </c>
      <c r="H30" s="49">
        <v>19.846784753933079</v>
      </c>
      <c r="I30" s="49">
        <v>267.35177953374597</v>
      </c>
      <c r="J30" s="49">
        <v>17.694872764849197</v>
      </c>
      <c r="K30" s="48">
        <v>9.0254946998505172</v>
      </c>
      <c r="L30" s="49">
        <v>3.0419761356288273</v>
      </c>
      <c r="M30" s="49"/>
      <c r="N30" s="49"/>
      <c r="O30" s="50"/>
      <c r="P30" s="50"/>
      <c r="Q30" s="51">
        <v>36.930204752714658</v>
      </c>
      <c r="R30" s="51">
        <v>0.3843923160991411</v>
      </c>
      <c r="S30" s="35"/>
      <c r="T30" s="35"/>
      <c r="U30" s="49">
        <f t="shared" si="3"/>
        <v>11.573522043565736</v>
      </c>
      <c r="V30" s="83" t="s">
        <v>36</v>
      </c>
    </row>
    <row r="31" spans="1:22" x14ac:dyDescent="0.15">
      <c r="A31" s="85" t="s">
        <v>33</v>
      </c>
      <c r="B31" s="30" t="s">
        <v>45</v>
      </c>
      <c r="C31" s="75">
        <v>2</v>
      </c>
      <c r="D31" s="64" t="s">
        <v>24</v>
      </c>
      <c r="E31" s="48" t="s">
        <v>35</v>
      </c>
      <c r="F31" s="49"/>
      <c r="G31" s="49">
        <v>85.005025063231557</v>
      </c>
      <c r="H31" s="49">
        <v>16.150954762013995</v>
      </c>
      <c r="I31" s="49">
        <v>13.8092590850899</v>
      </c>
      <c r="J31" s="49">
        <v>6.402585663122097</v>
      </c>
      <c r="K31" s="48" t="s">
        <v>35</v>
      </c>
      <c r="L31" s="49"/>
      <c r="M31" s="49"/>
      <c r="N31" s="49"/>
      <c r="O31" s="50"/>
      <c r="P31" s="50"/>
      <c r="Q31" s="65">
        <v>0.39291224872026204</v>
      </c>
      <c r="R31" s="65">
        <v>1.0541921585859803E-2</v>
      </c>
      <c r="S31" s="35"/>
      <c r="T31" s="35"/>
      <c r="U31" s="35"/>
      <c r="V31" s="83" t="s">
        <v>36</v>
      </c>
    </row>
    <row r="32" spans="1:22" x14ac:dyDescent="0.15">
      <c r="A32" s="85" t="s">
        <v>33</v>
      </c>
      <c r="B32" s="30" t="s">
        <v>45</v>
      </c>
      <c r="C32" s="75">
        <v>3</v>
      </c>
      <c r="D32" s="64" t="s">
        <v>24</v>
      </c>
      <c r="E32" s="48" t="s">
        <v>35</v>
      </c>
      <c r="F32" s="49"/>
      <c r="G32" s="49">
        <v>93.735099063353218</v>
      </c>
      <c r="H32" s="49">
        <v>17.809668822037111</v>
      </c>
      <c r="I32" s="49">
        <v>6.6050224696179347</v>
      </c>
      <c r="J32" s="49">
        <v>3.7072949115019718</v>
      </c>
      <c r="K32" s="48">
        <v>10.337448265877162</v>
      </c>
      <c r="L32" s="49">
        <v>3.179829885361082</v>
      </c>
      <c r="M32" s="49"/>
      <c r="N32" s="49"/>
      <c r="O32" s="50"/>
      <c r="P32" s="50"/>
      <c r="Q32" s="51">
        <v>65.926622281403453</v>
      </c>
      <c r="R32" s="51">
        <v>0.58101212094740962</v>
      </c>
      <c r="S32" s="35"/>
      <c r="T32" s="35"/>
      <c r="U32" s="49">
        <f t="shared" si="3"/>
        <v>9.0675277546745257</v>
      </c>
      <c r="V32" s="83" t="s">
        <v>36</v>
      </c>
    </row>
    <row r="33" spans="1:22" x14ac:dyDescent="0.15">
      <c r="A33" s="85" t="s">
        <v>33</v>
      </c>
      <c r="B33" s="30" t="s">
        <v>45</v>
      </c>
      <c r="C33" s="75">
        <v>4</v>
      </c>
      <c r="D33" s="64" t="s">
        <v>24</v>
      </c>
      <c r="E33" s="48" t="s">
        <v>35</v>
      </c>
      <c r="F33" s="49"/>
      <c r="G33" s="49">
        <v>113.58223480971401</v>
      </c>
      <c r="H33" s="49">
        <v>21.580624613845661</v>
      </c>
      <c r="I33" s="49">
        <v>5.3958299076913736</v>
      </c>
      <c r="J33" s="49">
        <v>3.1289238136195636</v>
      </c>
      <c r="K33" s="48">
        <v>28.071024610021652</v>
      </c>
      <c r="L33" s="49">
        <v>5.6754089572701085</v>
      </c>
      <c r="M33" s="49"/>
      <c r="N33" s="49"/>
      <c r="O33" s="50"/>
      <c r="P33" s="50"/>
      <c r="Q33" s="65">
        <v>3.0059999731778251</v>
      </c>
      <c r="R33" s="65">
        <v>3.7863416837923616E-2</v>
      </c>
      <c r="S33" s="35"/>
      <c r="T33" s="35"/>
      <c r="U33" s="49">
        <f t="shared" si="3"/>
        <v>4.0462447091854266</v>
      </c>
      <c r="V33" s="83" t="s">
        <v>36</v>
      </c>
    </row>
    <row r="34" spans="1:22" x14ac:dyDescent="0.15">
      <c r="A34" s="85" t="s">
        <v>33</v>
      </c>
      <c r="B34" s="30" t="s">
        <v>45</v>
      </c>
      <c r="C34" s="75">
        <v>5</v>
      </c>
      <c r="D34" s="64" t="s">
        <v>24</v>
      </c>
      <c r="E34" s="48" t="s">
        <v>35</v>
      </c>
      <c r="F34" s="49"/>
      <c r="G34" s="49">
        <v>90.132242821968276</v>
      </c>
      <c r="H34" s="49">
        <v>17.125126136173972</v>
      </c>
      <c r="I34" s="49">
        <v>9.4737894847538691</v>
      </c>
      <c r="J34" s="49">
        <v>4.9246461708494982</v>
      </c>
      <c r="K34" s="48" t="s">
        <v>28</v>
      </c>
      <c r="L34" s="49"/>
      <c r="M34" s="49"/>
      <c r="N34" s="49"/>
      <c r="O34" s="50"/>
      <c r="P34" s="50"/>
      <c r="Q34" s="65">
        <v>3.209303671281833</v>
      </c>
      <c r="R34" s="65">
        <v>3.7733911901232119E-2</v>
      </c>
      <c r="S34" s="35"/>
      <c r="T34" s="35"/>
      <c r="U34" s="35"/>
      <c r="V34" s="83" t="s">
        <v>36</v>
      </c>
    </row>
    <row r="35" spans="1:22" x14ac:dyDescent="0.15">
      <c r="A35" s="84" t="s">
        <v>33</v>
      </c>
      <c r="B35" s="30" t="s">
        <v>45</v>
      </c>
      <c r="C35" s="75">
        <v>7</v>
      </c>
      <c r="D35" s="64" t="s">
        <v>24</v>
      </c>
      <c r="E35" s="48" t="s">
        <v>35</v>
      </c>
      <c r="F35" s="49"/>
      <c r="G35" s="49">
        <v>111.0692808456341</v>
      </c>
      <c r="H35" s="49">
        <v>21.103163360670479</v>
      </c>
      <c r="I35" s="49">
        <v>7.5271600765350835</v>
      </c>
      <c r="J35" s="49">
        <v>4.1215558480874703</v>
      </c>
      <c r="K35" s="48">
        <v>27.745032021556717</v>
      </c>
      <c r="L35" s="49">
        <v>5.6169808191243789</v>
      </c>
      <c r="M35" s="49"/>
      <c r="N35" s="49"/>
      <c r="O35" s="50"/>
      <c r="P35" s="50"/>
      <c r="Q35" s="51">
        <v>51.702400771302777</v>
      </c>
      <c r="R35" s="51">
        <v>0.43468932365103385</v>
      </c>
      <c r="S35" s="35"/>
      <c r="T35" s="35"/>
      <c r="U35" s="49">
        <f t="shared" si="3"/>
        <v>4.0032132873134891</v>
      </c>
      <c r="V35" s="83" t="s">
        <v>36</v>
      </c>
    </row>
    <row r="36" spans="1:22" x14ac:dyDescent="0.15">
      <c r="A36" s="85" t="s">
        <v>33</v>
      </c>
      <c r="B36" s="30" t="s">
        <v>46</v>
      </c>
      <c r="C36" s="75">
        <v>1</v>
      </c>
      <c r="D36" s="64" t="s">
        <v>24</v>
      </c>
      <c r="E36" s="48" t="s">
        <v>35</v>
      </c>
      <c r="F36" s="49"/>
      <c r="G36" s="49">
        <v>91.189593313081104</v>
      </c>
      <c r="H36" s="49">
        <v>17.326022729485409</v>
      </c>
      <c r="I36" s="49">
        <v>8.5886091527682176</v>
      </c>
      <c r="J36" s="49">
        <v>4.5710995947389508</v>
      </c>
      <c r="K36" s="48" t="s">
        <v>28</v>
      </c>
      <c r="L36" s="49"/>
      <c r="M36" s="49"/>
      <c r="N36" s="49"/>
      <c r="O36" s="50"/>
      <c r="P36" s="50"/>
      <c r="Q36" s="65">
        <v>1.331126722659379</v>
      </c>
      <c r="R36" s="65">
        <v>2.1338367240291225E-2</v>
      </c>
      <c r="S36" s="35"/>
      <c r="T36" s="35"/>
      <c r="U36" s="35"/>
      <c r="V36" s="83" t="s">
        <v>36</v>
      </c>
    </row>
    <row r="37" spans="1:22" x14ac:dyDescent="0.15">
      <c r="A37" s="82" t="s">
        <v>47</v>
      </c>
      <c r="B37" s="30" t="s">
        <v>27</v>
      </c>
      <c r="C37" s="75">
        <v>1</v>
      </c>
      <c r="D37" s="64" t="s">
        <v>24</v>
      </c>
      <c r="E37" s="48">
        <v>3.4268787130445291</v>
      </c>
      <c r="F37" s="49">
        <v>2.235719038268996</v>
      </c>
      <c r="G37" s="49">
        <v>103.04608538043796</v>
      </c>
      <c r="H37" s="49">
        <v>8.7256764765198991</v>
      </c>
      <c r="I37" s="49">
        <v>13.559326039781055</v>
      </c>
      <c r="J37" s="49">
        <v>2.9995005802652663</v>
      </c>
      <c r="K37" s="48" t="s">
        <v>28</v>
      </c>
      <c r="L37" s="49"/>
      <c r="M37" s="49">
        <v>9.7380580004127903</v>
      </c>
      <c r="N37" s="49">
        <v>1.962832073905441</v>
      </c>
      <c r="O37" s="50">
        <v>7.5991962188392496E-3</v>
      </c>
      <c r="P37" s="50">
        <v>3.6433988607543176E-3</v>
      </c>
      <c r="Q37" s="51">
        <v>17.663770991118362</v>
      </c>
      <c r="R37" s="51">
        <v>0.11767089560472072</v>
      </c>
      <c r="S37" s="52">
        <v>7.6554847359221537E-2</v>
      </c>
      <c r="T37" s="52">
        <v>8.1793814637390154E-4</v>
      </c>
      <c r="U37" s="52"/>
      <c r="V37" s="83" t="s">
        <v>25</v>
      </c>
    </row>
    <row r="38" spans="1:22" x14ac:dyDescent="0.15">
      <c r="A38" s="82" t="s">
        <v>47</v>
      </c>
      <c r="B38" s="30" t="s">
        <v>27</v>
      </c>
      <c r="C38" s="75">
        <v>2</v>
      </c>
      <c r="D38" s="64" t="s">
        <v>24</v>
      </c>
      <c r="E38" s="48">
        <v>3.6037663533010034</v>
      </c>
      <c r="F38" s="49">
        <v>2.2709151786552422</v>
      </c>
      <c r="G38" s="49">
        <v>124.1583714405579</v>
      </c>
      <c r="H38" s="49">
        <v>10.872786067808651</v>
      </c>
      <c r="I38" s="49">
        <v>10.27304789249224</v>
      </c>
      <c r="J38" s="49">
        <v>2.4553152362859736</v>
      </c>
      <c r="K38" s="48" t="s">
        <v>28</v>
      </c>
      <c r="L38" s="49"/>
      <c r="M38" s="49">
        <v>6.7719974391769338</v>
      </c>
      <c r="N38" s="49">
        <v>1.3601292192099597</v>
      </c>
      <c r="O38" s="50">
        <v>3.5295569056602999E-2</v>
      </c>
      <c r="P38" s="50">
        <v>1.6910078564460716E-2</v>
      </c>
      <c r="Q38" s="65">
        <v>4.7191682074222827</v>
      </c>
      <c r="R38" s="65">
        <v>7.4009294683181071E-2</v>
      </c>
      <c r="S38" s="52">
        <v>0.10706068554576204</v>
      </c>
      <c r="T38" s="52">
        <v>1.7934993778037874E-3</v>
      </c>
      <c r="U38" s="52"/>
      <c r="V38" s="83" t="s">
        <v>25</v>
      </c>
    </row>
    <row r="39" spans="1:22" x14ac:dyDescent="0.15">
      <c r="A39" s="82" t="s">
        <v>47</v>
      </c>
      <c r="B39" s="30" t="s">
        <v>27</v>
      </c>
      <c r="C39" s="75">
        <v>3</v>
      </c>
      <c r="D39" s="64" t="s">
        <v>24</v>
      </c>
      <c r="E39" s="48">
        <v>44.216721056318491</v>
      </c>
      <c r="F39" s="49">
        <v>6.7844696772801347</v>
      </c>
      <c r="G39" s="49">
        <v>139.18152744774542</v>
      </c>
      <c r="H39" s="49">
        <v>12.475061243719407</v>
      </c>
      <c r="I39" s="49">
        <v>49.98552041331817</v>
      </c>
      <c r="J39" s="49">
        <v>4.7389262757992396</v>
      </c>
      <c r="K39" s="48">
        <v>10.649849719469179</v>
      </c>
      <c r="L39" s="49">
        <v>2.253346626154292</v>
      </c>
      <c r="M39" s="49">
        <v>29.20116397434947</v>
      </c>
      <c r="N39" s="49">
        <v>6.0232429526666946</v>
      </c>
      <c r="O39" s="50">
        <v>1.3101033111457588E-2</v>
      </c>
      <c r="P39" s="50">
        <v>6.2803276662176093E-3</v>
      </c>
      <c r="Q39" s="51">
        <v>19.747704164016625</v>
      </c>
      <c r="R39" s="51">
        <v>0.20831296038734026</v>
      </c>
      <c r="S39" s="52">
        <v>0.20056896152809667</v>
      </c>
      <c r="T39" s="52">
        <v>2.56229164784169E-3</v>
      </c>
      <c r="U39" s="49">
        <f t="shared" ref="U39" si="4">G39/K39</f>
        <v>13.068872436134495</v>
      </c>
      <c r="V39" s="83" t="s">
        <v>25</v>
      </c>
    </row>
    <row r="40" spans="1:22" x14ac:dyDescent="0.15">
      <c r="A40" s="82" t="s">
        <v>47</v>
      </c>
      <c r="B40" s="30" t="s">
        <v>29</v>
      </c>
      <c r="C40" s="75">
        <v>1</v>
      </c>
      <c r="D40" s="64" t="s">
        <v>24</v>
      </c>
      <c r="E40" s="48">
        <v>3.2041275105246161</v>
      </c>
      <c r="F40" s="49">
        <v>2.1849514769822647</v>
      </c>
      <c r="G40" s="49">
        <v>52.774861920879623</v>
      </c>
      <c r="H40" s="49">
        <v>4.1051049611059529</v>
      </c>
      <c r="I40" s="49">
        <v>13.310456490869129</v>
      </c>
      <c r="J40" s="49">
        <v>2.9617363125846583</v>
      </c>
      <c r="K40" s="48" t="s">
        <v>28</v>
      </c>
      <c r="L40" s="49"/>
      <c r="M40" s="49">
        <v>30.935057804592098</v>
      </c>
      <c r="N40" s="49">
        <v>6.3938527453042928</v>
      </c>
      <c r="O40" s="50">
        <v>2.9217234091675399E-3</v>
      </c>
      <c r="P40" s="50">
        <v>1.4009773889662102E-3</v>
      </c>
      <c r="Q40" s="51">
        <v>144.28263048534109</v>
      </c>
      <c r="R40" s="51">
        <v>0.72861937135510846</v>
      </c>
      <c r="S40" s="52">
        <v>0.19539076621446583</v>
      </c>
      <c r="T40" s="52">
        <v>1.3701227467444465E-3</v>
      </c>
      <c r="U40" s="52"/>
      <c r="V40" s="83" t="s">
        <v>25</v>
      </c>
    </row>
    <row r="41" spans="1:22" x14ac:dyDescent="0.15">
      <c r="A41" s="82" t="s">
        <v>47</v>
      </c>
      <c r="B41" s="30" t="s">
        <v>29</v>
      </c>
      <c r="C41" s="75">
        <v>2</v>
      </c>
      <c r="D41" s="64" t="s">
        <v>24</v>
      </c>
      <c r="E41" s="48">
        <v>129.32917309415967</v>
      </c>
      <c r="F41" s="49">
        <v>19.842108522377696</v>
      </c>
      <c r="G41" s="49">
        <v>56.949193561961664</v>
      </c>
      <c r="H41" s="49">
        <v>4.4623983957104345</v>
      </c>
      <c r="I41" s="49">
        <v>19.845177332891261</v>
      </c>
      <c r="J41" s="49">
        <v>3.7874435177525365</v>
      </c>
      <c r="K41" s="48" t="s">
        <v>28</v>
      </c>
      <c r="L41" s="49"/>
      <c r="M41" s="49">
        <v>29.196242322971358</v>
      </c>
      <c r="N41" s="49">
        <v>6.0221930465389253</v>
      </c>
      <c r="O41" s="50">
        <v>7.8020291763833665E-3</v>
      </c>
      <c r="P41" s="50">
        <v>3.7406263848232587E-3</v>
      </c>
      <c r="Q41" s="49">
        <v>406.5255095156183</v>
      </c>
      <c r="R41" s="49">
        <v>2.3357883655414753</v>
      </c>
      <c r="S41" s="52">
        <v>0.16487433484743441</v>
      </c>
      <c r="T41" s="52">
        <v>1.3970489399283983E-3</v>
      </c>
      <c r="U41" s="52"/>
      <c r="V41" s="83" t="s">
        <v>25</v>
      </c>
    </row>
    <row r="42" spans="1:22" x14ac:dyDescent="0.15">
      <c r="A42" s="82" t="s">
        <v>47</v>
      </c>
      <c r="B42" s="30" t="s">
        <v>29</v>
      </c>
      <c r="C42" s="75">
        <v>3</v>
      </c>
      <c r="D42" s="64" t="s">
        <v>24</v>
      </c>
      <c r="E42" s="48">
        <v>174.89648860825065</v>
      </c>
      <c r="F42" s="49">
        <v>26.833196440690223</v>
      </c>
      <c r="G42" s="49">
        <v>64.658604806183817</v>
      </c>
      <c r="H42" s="49">
        <v>5.134830429913924</v>
      </c>
      <c r="I42" s="49">
        <v>81.817775551208641</v>
      </c>
      <c r="J42" s="49">
        <v>3.7992307739714528</v>
      </c>
      <c r="K42" s="48">
        <v>31.162455633433389</v>
      </c>
      <c r="L42" s="49">
        <v>2.302153054647857</v>
      </c>
      <c r="M42" s="49">
        <v>62.583055262032588</v>
      </c>
      <c r="N42" s="49">
        <v>13.413778230004258</v>
      </c>
      <c r="O42" s="50">
        <v>2.3293739110389879E-2</v>
      </c>
      <c r="P42" s="50">
        <v>1.1163504389444317E-2</v>
      </c>
      <c r="Q42" s="49">
        <v>200.71601781970944</v>
      </c>
      <c r="R42" s="49">
        <v>1.2061624469469889</v>
      </c>
      <c r="S42" s="52">
        <v>0.55328615860888342</v>
      </c>
      <c r="T42" s="52">
        <v>3.8122853247709075E-3</v>
      </c>
      <c r="U42" s="49">
        <f t="shared" ref="U42:U48" si="5">G42/K42</f>
        <v>2.074887985939506</v>
      </c>
      <c r="V42" s="83" t="s">
        <v>25</v>
      </c>
    </row>
    <row r="43" spans="1:22" x14ac:dyDescent="0.15">
      <c r="A43" s="82" t="s">
        <v>47</v>
      </c>
      <c r="B43" s="30" t="s">
        <v>39</v>
      </c>
      <c r="C43" s="75">
        <v>1</v>
      </c>
      <c r="D43" s="64" t="s">
        <v>24</v>
      </c>
      <c r="E43" s="48">
        <v>22.731477336563096</v>
      </c>
      <c r="F43" s="49">
        <v>3.5655337349008653</v>
      </c>
      <c r="G43" s="49">
        <v>66.629649453848216</v>
      </c>
      <c r="H43" s="49">
        <v>5.3093652895866841</v>
      </c>
      <c r="I43" s="49">
        <v>52.366399808273435</v>
      </c>
      <c r="J43" s="49">
        <v>4.7013648914170236</v>
      </c>
      <c r="K43" s="48">
        <v>7.1105938847980834</v>
      </c>
      <c r="L43" s="49">
        <v>2.5824521685824955</v>
      </c>
      <c r="M43" s="49">
        <v>59.863271086730037</v>
      </c>
      <c r="N43" s="49">
        <v>12.791479162029374</v>
      </c>
      <c r="O43" s="50">
        <v>6.1235222300709737E-3</v>
      </c>
      <c r="P43" s="50">
        <v>2.936006876871471E-3</v>
      </c>
      <c r="Q43" s="49">
        <v>238.39551364807591</v>
      </c>
      <c r="R43" s="49">
        <v>1.130304943729753</v>
      </c>
      <c r="S43" s="52">
        <v>0.17508056600863561</v>
      </c>
      <c r="T43" s="52">
        <v>1.1972039895991307E-3</v>
      </c>
      <c r="U43" s="49">
        <f t="shared" si="5"/>
        <v>9.3704760155543987</v>
      </c>
      <c r="V43" s="83" t="s">
        <v>25</v>
      </c>
    </row>
    <row r="44" spans="1:22" x14ac:dyDescent="0.15">
      <c r="A44" s="82" t="s">
        <v>47</v>
      </c>
      <c r="B44" s="30" t="s">
        <v>40</v>
      </c>
      <c r="C44" s="75">
        <v>1</v>
      </c>
      <c r="D44" s="64" t="s">
        <v>24</v>
      </c>
      <c r="E44" s="48">
        <v>15.499467910199726</v>
      </c>
      <c r="F44" s="49">
        <v>2.7214915024669133</v>
      </c>
      <c r="G44" s="49">
        <v>124.67434014597048</v>
      </c>
      <c r="H44" s="49">
        <v>10.926789810983411</v>
      </c>
      <c r="I44" s="49">
        <v>22.804905532786591</v>
      </c>
      <c r="J44" s="49">
        <v>4.0606929649683146</v>
      </c>
      <c r="K44" s="48">
        <v>3.8235349150044398</v>
      </c>
      <c r="L44" s="49">
        <v>2.4788887581076069</v>
      </c>
      <c r="M44" s="49">
        <v>35.468506859694209</v>
      </c>
      <c r="N44" s="49">
        <v>7.3697186439544184</v>
      </c>
      <c r="O44" s="50">
        <v>1.229173847066096E-2</v>
      </c>
      <c r="P44" s="50">
        <v>5.8924951552034033E-3</v>
      </c>
      <c r="Q44" s="51">
        <v>22.336549202693032</v>
      </c>
      <c r="R44" s="51">
        <v>0.14210499223213641</v>
      </c>
      <c r="S44" s="52">
        <v>0.57327490331813991</v>
      </c>
      <c r="T44" s="52">
        <v>3.687146141325788E-3</v>
      </c>
      <c r="U44" s="49">
        <f t="shared" si="5"/>
        <v>32.607088183429262</v>
      </c>
      <c r="V44" s="83" t="s">
        <v>25</v>
      </c>
    </row>
    <row r="45" spans="1:22" x14ac:dyDescent="0.15">
      <c r="A45" s="82" t="s">
        <v>47</v>
      </c>
      <c r="B45" s="30" t="s">
        <v>40</v>
      </c>
      <c r="C45" s="75">
        <v>2</v>
      </c>
      <c r="D45" s="64" t="s">
        <v>24</v>
      </c>
      <c r="E45" s="48">
        <v>3.2498688630958741</v>
      </c>
      <c r="F45" s="49">
        <v>2.1959969989621753</v>
      </c>
      <c r="G45" s="49">
        <v>196.49014420484261</v>
      </c>
      <c r="H45" s="49">
        <v>19.155548830740429</v>
      </c>
      <c r="I45" s="49">
        <v>123.94504967442505</v>
      </c>
      <c r="J45" s="49">
        <v>2.4271039501027514</v>
      </c>
      <c r="K45" s="48">
        <v>112.99229968639231</v>
      </c>
      <c r="L45" s="49">
        <v>8.1243723413608766</v>
      </c>
      <c r="M45" s="49">
        <v>44.396526650407502</v>
      </c>
      <c r="N45" s="49">
        <v>9.3206041630115593</v>
      </c>
      <c r="O45" s="50">
        <v>2.4123387255280231E-2</v>
      </c>
      <c r="P45" s="50">
        <v>1.1560862462284813E-2</v>
      </c>
      <c r="Q45" s="51">
        <v>42.465176831017317</v>
      </c>
      <c r="R45" s="51">
        <v>0.39810891287869715</v>
      </c>
      <c r="S45" s="52">
        <v>0.87745860760228211</v>
      </c>
      <c r="T45" s="52">
        <v>8.4337950146778345E-3</v>
      </c>
      <c r="U45" s="49">
        <f t="shared" si="5"/>
        <v>1.7389693346378183</v>
      </c>
      <c r="V45" s="83" t="s">
        <v>25</v>
      </c>
    </row>
    <row r="46" spans="1:22" x14ac:dyDescent="0.15">
      <c r="A46" s="82" t="s">
        <v>47</v>
      </c>
      <c r="B46" s="30" t="s">
        <v>40</v>
      </c>
      <c r="C46" s="75">
        <v>3</v>
      </c>
      <c r="D46" s="64" t="s">
        <v>24</v>
      </c>
      <c r="E46" s="48">
        <v>26.667198002084298</v>
      </c>
      <c r="F46" s="49">
        <v>4.1245215728929967</v>
      </c>
      <c r="G46" s="49">
        <v>140.38435501604297</v>
      </c>
      <c r="H46" s="49">
        <v>12.6060230434822</v>
      </c>
      <c r="I46" s="49">
        <v>24.053708276268637</v>
      </c>
      <c r="J46" s="49">
        <v>4.1596860946655596</v>
      </c>
      <c r="K46" s="48">
        <v>5.782632768528214</v>
      </c>
      <c r="L46" s="49">
        <v>2.6349728660030594</v>
      </c>
      <c r="M46" s="49">
        <v>45.490679331367893</v>
      </c>
      <c r="N46" s="49">
        <v>9.562340826813557</v>
      </c>
      <c r="O46" s="50">
        <v>8.4478881509381584E-3</v>
      </c>
      <c r="P46" s="50">
        <v>4.0502105868284047E-3</v>
      </c>
      <c r="Q46" s="51">
        <v>41.872163424945164</v>
      </c>
      <c r="R46" s="51">
        <v>0.2685103440704768</v>
      </c>
      <c r="S46" s="52">
        <v>0.73537714323396086</v>
      </c>
      <c r="T46" s="52">
        <v>4.9156637353001001E-3</v>
      </c>
      <c r="U46" s="49">
        <f t="shared" si="5"/>
        <v>24.276892660395131</v>
      </c>
      <c r="V46" s="83" t="s">
        <v>25</v>
      </c>
    </row>
    <row r="47" spans="1:22" x14ac:dyDescent="0.15">
      <c r="A47" s="82" t="s">
        <v>47</v>
      </c>
      <c r="B47" s="30" t="s">
        <v>48</v>
      </c>
      <c r="C47" s="75">
        <v>1</v>
      </c>
      <c r="D47" s="64" t="s">
        <v>24</v>
      </c>
      <c r="E47" s="48" t="s">
        <v>30</v>
      </c>
      <c r="F47" s="49"/>
      <c r="G47" s="49">
        <v>96.638627399229335</v>
      </c>
      <c r="H47" s="49">
        <v>8.0982160675888792</v>
      </c>
      <c r="I47" s="49">
        <v>19.537220108855081</v>
      </c>
      <c r="J47" s="49">
        <v>3.7556974569095933</v>
      </c>
      <c r="K47" s="48">
        <v>4.5062708970463792</v>
      </c>
      <c r="L47" s="49">
        <v>2.5781896425374873</v>
      </c>
      <c r="M47" s="49">
        <v>38.029221490716886</v>
      </c>
      <c r="N47" s="49">
        <v>7.9253263745044906</v>
      </c>
      <c r="O47" s="50">
        <v>5.4457581946602751E-3</v>
      </c>
      <c r="P47" s="50">
        <v>2.6110897392872152E-3</v>
      </c>
      <c r="Q47" s="51">
        <v>17.195402583213948</v>
      </c>
      <c r="R47" s="51">
        <v>0.11922995777687793</v>
      </c>
      <c r="S47" s="52">
        <v>0.51163585906393672</v>
      </c>
      <c r="T47" s="52">
        <v>3.5167691014954257E-3</v>
      </c>
      <c r="U47" s="49">
        <f t="shared" si="5"/>
        <v>21.44536571526821</v>
      </c>
      <c r="V47" s="83" t="s">
        <v>25</v>
      </c>
    </row>
    <row r="48" spans="1:22" x14ac:dyDescent="0.15">
      <c r="A48" s="82" t="s">
        <v>47</v>
      </c>
      <c r="B48" s="30" t="s">
        <v>49</v>
      </c>
      <c r="C48" s="75">
        <v>1</v>
      </c>
      <c r="D48" s="64" t="s">
        <v>24</v>
      </c>
      <c r="E48" s="48">
        <v>45.52913094536386</v>
      </c>
      <c r="F48" s="49">
        <v>6.9856657990948934</v>
      </c>
      <c r="G48" s="49">
        <v>107.04844236267583</v>
      </c>
      <c r="H48" s="49">
        <v>9.1233256905812272</v>
      </c>
      <c r="I48" s="49">
        <v>49.295176405702257</v>
      </c>
      <c r="J48" s="49">
        <v>4.7480262668605722</v>
      </c>
      <c r="K48" s="48">
        <v>18.135201436539546</v>
      </c>
      <c r="L48" s="49">
        <v>1.8393050676522831</v>
      </c>
      <c r="M48" s="49">
        <v>44.285122931505335</v>
      </c>
      <c r="N48" s="49">
        <v>9.2960236393253748</v>
      </c>
      <c r="O48" s="50">
        <v>1.7114398612255936E-2</v>
      </c>
      <c r="P48" s="50">
        <v>8.2033823834932532E-3</v>
      </c>
      <c r="Q48" s="51">
        <v>27.977876639961771</v>
      </c>
      <c r="R48" s="51">
        <v>0.19432403297989168</v>
      </c>
      <c r="S48" s="52">
        <v>1.1594440717894512</v>
      </c>
      <c r="T48" s="52">
        <v>7.7829264076686036E-3</v>
      </c>
      <c r="U48" s="49">
        <f t="shared" si="5"/>
        <v>5.902798639280082</v>
      </c>
      <c r="V48" s="83" t="s">
        <v>25</v>
      </c>
    </row>
    <row r="49" spans="1:22" x14ac:dyDescent="0.15">
      <c r="A49" s="82" t="s">
        <v>47</v>
      </c>
      <c r="B49" s="30" t="s">
        <v>41</v>
      </c>
      <c r="C49" s="75">
        <v>1</v>
      </c>
      <c r="D49" s="64" t="s">
        <v>24</v>
      </c>
      <c r="E49" s="48" t="s">
        <v>30</v>
      </c>
      <c r="F49" s="49"/>
      <c r="G49" s="49">
        <v>93.249226661639554</v>
      </c>
      <c r="H49" s="49">
        <v>7.7708561363607922</v>
      </c>
      <c r="I49" s="49">
        <v>17.979622863039442</v>
      </c>
      <c r="J49" s="49">
        <v>3.5849306191336958</v>
      </c>
      <c r="K49" s="48" t="s">
        <v>28</v>
      </c>
      <c r="L49" s="49"/>
      <c r="M49" s="49">
        <v>23.310725693927179</v>
      </c>
      <c r="N49" s="49">
        <v>4.775050694634893</v>
      </c>
      <c r="O49" s="50">
        <v>4.4127270323508607E-3</v>
      </c>
      <c r="P49" s="50">
        <v>2.1158369899447974E-3</v>
      </c>
      <c r="Q49" s="65">
        <v>9.2588391802713215</v>
      </c>
      <c r="R49" s="65">
        <v>6.4651925514220152E-2</v>
      </c>
      <c r="S49" s="52">
        <v>0.14854916812930841</v>
      </c>
      <c r="T49" s="52">
        <v>1.1937845323475816E-3</v>
      </c>
      <c r="U49" s="52"/>
      <c r="V49" s="83" t="s">
        <v>25</v>
      </c>
    </row>
    <row r="50" spans="1:22" x14ac:dyDescent="0.15">
      <c r="A50" s="82" t="s">
        <v>50</v>
      </c>
      <c r="B50" s="30" t="s">
        <v>51</v>
      </c>
      <c r="C50" s="75">
        <v>1</v>
      </c>
      <c r="D50" s="64" t="s">
        <v>24</v>
      </c>
      <c r="E50" s="48" t="s">
        <v>52</v>
      </c>
      <c r="F50" s="49"/>
      <c r="G50" s="49">
        <v>70.455624594171638</v>
      </c>
      <c r="H50" s="49">
        <v>5.6511939435603988</v>
      </c>
      <c r="I50" s="49">
        <v>30.787064433825925</v>
      </c>
      <c r="J50" s="49">
        <v>4.5495887787878271</v>
      </c>
      <c r="K50" s="48" t="s">
        <v>28</v>
      </c>
      <c r="L50" s="49"/>
      <c r="M50" s="49">
        <v>59.280066865515842</v>
      </c>
      <c r="N50" s="49">
        <v>12.658504957608697</v>
      </c>
      <c r="O50" s="50"/>
      <c r="P50" s="50"/>
      <c r="Q50" s="51">
        <v>64.061837207745583</v>
      </c>
      <c r="R50" s="51">
        <v>0.36684985154926536</v>
      </c>
      <c r="S50" s="52">
        <v>4.4342703370819969E-2</v>
      </c>
      <c r="T50" s="52">
        <v>5.6538607788118715E-4</v>
      </c>
      <c r="U50" s="52"/>
      <c r="V50" s="83" t="s">
        <v>25</v>
      </c>
    </row>
    <row r="51" spans="1:22" x14ac:dyDescent="0.15">
      <c r="A51" s="82" t="s">
        <v>50</v>
      </c>
      <c r="B51" s="30" t="s">
        <v>51</v>
      </c>
      <c r="C51" s="75">
        <v>2</v>
      </c>
      <c r="D51" s="64" t="s">
        <v>24</v>
      </c>
      <c r="E51" s="48" t="s">
        <v>30</v>
      </c>
      <c r="F51" s="49"/>
      <c r="G51" s="49">
        <v>66.207727095747046</v>
      </c>
      <c r="H51" s="49">
        <v>5.2719146997965867</v>
      </c>
      <c r="I51" s="49">
        <v>15.437181071837328</v>
      </c>
      <c r="J51" s="49">
        <v>3.2674053605968956</v>
      </c>
      <c r="K51" s="48" t="s">
        <v>28</v>
      </c>
      <c r="L51" s="49"/>
      <c r="M51" s="49">
        <v>21.115127560533953</v>
      </c>
      <c r="N51" s="49">
        <v>4.3140913902403311</v>
      </c>
      <c r="O51" s="50"/>
      <c r="P51" s="50"/>
      <c r="Q51" s="51">
        <v>30.183393623996302</v>
      </c>
      <c r="R51" s="51">
        <v>0.18610893466906395</v>
      </c>
      <c r="S51" s="52">
        <v>2.4345223420267806E-2</v>
      </c>
      <c r="T51" s="52">
        <v>4.097710764337272E-4</v>
      </c>
      <c r="U51" s="52"/>
      <c r="V51" s="83" t="s">
        <v>25</v>
      </c>
    </row>
    <row r="52" spans="1:22" x14ac:dyDescent="0.15">
      <c r="A52" s="82" t="s">
        <v>50</v>
      </c>
      <c r="B52" s="30" t="s">
        <v>51</v>
      </c>
      <c r="C52" s="75">
        <v>3</v>
      </c>
      <c r="D52" s="64" t="s">
        <v>24</v>
      </c>
      <c r="E52" s="48">
        <v>5.278690453707239</v>
      </c>
      <c r="F52" s="49">
        <v>2.4435228921863756</v>
      </c>
      <c r="G52" s="49">
        <v>93.005406306998623</v>
      </c>
      <c r="H52" s="49">
        <v>7.7474285819569202</v>
      </c>
      <c r="I52" s="49">
        <v>37.701402532325822</v>
      </c>
      <c r="J52" s="49">
        <v>4.7443660471134992</v>
      </c>
      <c r="K52" s="48">
        <v>13.458117846542585</v>
      </c>
      <c r="L52" s="49">
        <v>2.016912249245268</v>
      </c>
      <c r="M52" s="49">
        <v>34.585621760197945</v>
      </c>
      <c r="N52" s="49">
        <v>7.1788906376185917</v>
      </c>
      <c r="O52" s="50"/>
      <c r="P52" s="50"/>
      <c r="Q52" s="51">
        <v>18.88611800605749</v>
      </c>
      <c r="R52" s="51">
        <v>0.11656727172130606</v>
      </c>
      <c r="S52" s="52">
        <v>1.9156946464915444E-2</v>
      </c>
      <c r="T52" s="52">
        <v>3.406571519088476E-4</v>
      </c>
      <c r="U52" s="49">
        <f t="shared" ref="U52" si="6">G52/K52</f>
        <v>6.9107290757519912</v>
      </c>
      <c r="V52" s="83" t="s">
        <v>25</v>
      </c>
    </row>
    <row r="53" spans="1:22" x14ac:dyDescent="0.15">
      <c r="A53" s="82" t="s">
        <v>50</v>
      </c>
      <c r="B53" s="30" t="s">
        <v>51</v>
      </c>
      <c r="C53" s="75">
        <v>4</v>
      </c>
      <c r="D53" s="64" t="s">
        <v>24</v>
      </c>
      <c r="E53" s="48">
        <v>6.9391325122651519</v>
      </c>
      <c r="F53" s="49">
        <v>2.4639626139225452</v>
      </c>
      <c r="G53" s="49">
        <v>68.812615453127933</v>
      </c>
      <c r="H53" s="49">
        <v>5.5039088935331435</v>
      </c>
      <c r="I53" s="49">
        <v>10.881317570629202</v>
      </c>
      <c r="J53" s="49">
        <v>2.563699956585578</v>
      </c>
      <c r="K53" s="48" t="s">
        <v>28</v>
      </c>
      <c r="L53" s="51"/>
      <c r="M53" s="49">
        <v>7.3507457549397701</v>
      </c>
      <c r="N53" s="49">
        <v>1.477396804363788</v>
      </c>
      <c r="O53" s="50"/>
      <c r="P53" s="50"/>
      <c r="Q53" s="65">
        <v>9.0152789323674813</v>
      </c>
      <c r="R53" s="65">
        <v>6.061755371720301E-2</v>
      </c>
      <c r="S53" s="52">
        <v>4.75330759862602E-2</v>
      </c>
      <c r="T53" s="52">
        <v>5.4478829788382431E-4</v>
      </c>
      <c r="U53" s="52"/>
      <c r="V53" s="83" t="s">
        <v>25</v>
      </c>
    </row>
    <row r="54" spans="1:22" x14ac:dyDescent="0.15">
      <c r="A54" s="82" t="s">
        <v>50</v>
      </c>
      <c r="B54" s="30" t="s">
        <v>51</v>
      </c>
      <c r="C54" s="75">
        <v>5</v>
      </c>
      <c r="D54" s="64" t="s">
        <v>24</v>
      </c>
      <c r="E54" s="48">
        <v>3.5184789169447823</v>
      </c>
      <c r="F54" s="49">
        <v>2.2544821829220316</v>
      </c>
      <c r="G54" s="49">
        <v>98.059772150610925</v>
      </c>
      <c r="H54" s="49">
        <v>8.2364123764120674</v>
      </c>
      <c r="I54" s="49">
        <v>48.348072197325919</v>
      </c>
      <c r="J54" s="49">
        <v>4.7591032961948496</v>
      </c>
      <c r="K54" s="48">
        <v>31.604668041115502</v>
      </c>
      <c r="L54" s="49">
        <v>2.3293487318965078</v>
      </c>
      <c r="M54" s="49">
        <v>5.2409925511642621</v>
      </c>
      <c r="N54" s="49">
        <v>1.0506934737287394</v>
      </c>
      <c r="O54" s="50"/>
      <c r="P54" s="50"/>
      <c r="Q54" s="65">
        <v>3.8654941498047668</v>
      </c>
      <c r="R54" s="65">
        <v>3.3812959446967536E-2</v>
      </c>
      <c r="S54" s="52">
        <v>1.7514709883366886E-2</v>
      </c>
      <c r="T54" s="52">
        <v>3.1993763017485756E-4</v>
      </c>
      <c r="U54" s="49">
        <f t="shared" ref="U54" si="7">G54/K54</f>
        <v>3.1026990070910379</v>
      </c>
      <c r="V54" s="83" t="s">
        <v>25</v>
      </c>
    </row>
    <row r="55" spans="1:22" x14ac:dyDescent="0.15">
      <c r="A55" s="82" t="s">
        <v>50</v>
      </c>
      <c r="B55" s="30" t="s">
        <v>53</v>
      </c>
      <c r="C55" s="75">
        <v>1</v>
      </c>
      <c r="D55" s="64" t="s">
        <v>24</v>
      </c>
      <c r="E55" s="48">
        <v>35.006721842246726</v>
      </c>
      <c r="F55" s="49">
        <v>5.3759100341120458</v>
      </c>
      <c r="G55" s="49">
        <v>59.254337645180968</v>
      </c>
      <c r="H55" s="49">
        <v>4.6617502622313323</v>
      </c>
      <c r="I55" s="49">
        <v>11.282389848485627</v>
      </c>
      <c r="J55" s="49">
        <v>2.6332067952441833</v>
      </c>
      <c r="K55" s="48" t="s">
        <v>28</v>
      </c>
      <c r="L55" s="49"/>
      <c r="M55" s="49">
        <v>10.524332756981634</v>
      </c>
      <c r="N55" s="49">
        <v>2.1233160353664693</v>
      </c>
      <c r="O55" s="50"/>
      <c r="P55" s="50"/>
      <c r="Q55" s="65">
        <v>3.1000534104798669</v>
      </c>
      <c r="R55" s="65">
        <v>3.0034856277397607E-2</v>
      </c>
      <c r="S55" s="52">
        <v>2.6603654300359287E-2</v>
      </c>
      <c r="T55" s="52">
        <v>4.1384087373216459E-4</v>
      </c>
      <c r="U55" s="52"/>
      <c r="V55" s="83" t="s">
        <v>25</v>
      </c>
    </row>
    <row r="56" spans="1:22" x14ac:dyDescent="0.15">
      <c r="A56" s="82" t="s">
        <v>50</v>
      </c>
      <c r="B56" s="30" t="s">
        <v>53</v>
      </c>
      <c r="C56" s="75">
        <v>2</v>
      </c>
      <c r="D56" s="64" t="s">
        <v>24</v>
      </c>
      <c r="E56" s="48" t="s">
        <v>30</v>
      </c>
      <c r="F56" s="49"/>
      <c r="G56" s="49">
        <v>83.837390662062035</v>
      </c>
      <c r="H56" s="49">
        <v>6.8783470205418258</v>
      </c>
      <c r="I56" s="49">
        <v>18.016482026460718</v>
      </c>
      <c r="J56" s="49">
        <v>3.5891732200476132</v>
      </c>
      <c r="K56" s="48" t="s">
        <v>28</v>
      </c>
      <c r="L56" s="49"/>
      <c r="M56" s="49">
        <v>6.8377377715834493</v>
      </c>
      <c r="N56" s="49">
        <v>1.3734415558589199</v>
      </c>
      <c r="O56" s="50"/>
      <c r="P56" s="50"/>
      <c r="Q56" s="65">
        <v>3.2620364628899501</v>
      </c>
      <c r="R56" s="65">
        <v>3.012613250442633E-2</v>
      </c>
      <c r="S56" s="52">
        <v>3.8720012583519606E-2</v>
      </c>
      <c r="T56" s="52">
        <v>4.9715557477032323E-4</v>
      </c>
      <c r="U56" s="52"/>
      <c r="V56" s="83" t="s">
        <v>25</v>
      </c>
    </row>
    <row r="57" spans="1:22" x14ac:dyDescent="0.15">
      <c r="A57" s="82" t="s">
        <v>50</v>
      </c>
      <c r="B57" s="30" t="s">
        <v>53</v>
      </c>
      <c r="C57" s="75">
        <v>3</v>
      </c>
      <c r="D57" s="64" t="s">
        <v>24</v>
      </c>
      <c r="E57" s="48">
        <v>19.680354346844787</v>
      </c>
      <c r="F57" s="49">
        <v>3.1677737220029853</v>
      </c>
      <c r="G57" s="49">
        <v>75.447170184307566</v>
      </c>
      <c r="H57" s="49">
        <v>6.1031937365860651</v>
      </c>
      <c r="I57" s="49">
        <v>14.433065869601943</v>
      </c>
      <c r="J57" s="49">
        <v>3.1278441763432898</v>
      </c>
      <c r="K57" s="48" t="s">
        <v>28</v>
      </c>
      <c r="L57" s="49"/>
      <c r="M57" s="49">
        <v>11.018854064338546</v>
      </c>
      <c r="N57" s="49">
        <v>2.2244042454792377</v>
      </c>
      <c r="O57" s="50"/>
      <c r="P57" s="50"/>
      <c r="Q57" s="65">
        <v>1.8649089534692276</v>
      </c>
      <c r="R57" s="65">
        <v>2.1126693354606148E-2</v>
      </c>
      <c r="S57" s="52">
        <v>1.7136357364481328E-2</v>
      </c>
      <c r="T57" s="52">
        <v>3.1442689768573101E-4</v>
      </c>
      <c r="U57" s="52"/>
      <c r="V57" s="83" t="s">
        <v>25</v>
      </c>
    </row>
    <row r="58" spans="1:22" x14ac:dyDescent="0.15">
      <c r="A58" s="82" t="s">
        <v>50</v>
      </c>
      <c r="B58" s="30" t="s">
        <v>53</v>
      </c>
      <c r="C58" s="75">
        <v>4</v>
      </c>
      <c r="D58" s="64" t="s">
        <v>24</v>
      </c>
      <c r="E58" s="48">
        <v>16.265561889431122</v>
      </c>
      <c r="F58" s="49">
        <v>2.791365546593489</v>
      </c>
      <c r="G58" s="49">
        <v>93.731011369867772</v>
      </c>
      <c r="H58" s="49">
        <v>7.8171964976524437</v>
      </c>
      <c r="I58" s="49">
        <v>47.51929006954672</v>
      </c>
      <c r="J58" s="49">
        <v>4.7674012821942053</v>
      </c>
      <c r="K58" s="48" t="s">
        <v>28</v>
      </c>
      <c r="L58" s="49"/>
      <c r="M58" s="49">
        <v>59.022096916756055</v>
      </c>
      <c r="N58" s="49">
        <v>12.599738646658926</v>
      </c>
      <c r="O58" s="50"/>
      <c r="P58" s="50"/>
      <c r="Q58" s="51">
        <v>86.539530910655401</v>
      </c>
      <c r="R58" s="51">
        <v>0.46819752877290688</v>
      </c>
      <c r="S58" s="52">
        <v>0.51821759016046343</v>
      </c>
      <c r="T58" s="52">
        <v>3.1723198317758234E-3</v>
      </c>
      <c r="U58" s="52"/>
      <c r="V58" s="83" t="s">
        <v>25</v>
      </c>
    </row>
    <row r="59" spans="1:22" x14ac:dyDescent="0.15">
      <c r="A59" s="82" t="s">
        <v>50</v>
      </c>
      <c r="B59" s="30" t="s">
        <v>53</v>
      </c>
      <c r="C59" s="75">
        <v>5</v>
      </c>
      <c r="D59" s="64" t="s">
        <v>24</v>
      </c>
      <c r="E59" s="48">
        <v>12.372102851840729</v>
      </c>
      <c r="F59" s="49">
        <v>2.5125236919724179</v>
      </c>
      <c r="G59" s="49">
        <v>95.61722378847081</v>
      </c>
      <c r="H59" s="49">
        <v>7.9992338076273466</v>
      </c>
      <c r="I59" s="49">
        <v>19.376172694372141</v>
      </c>
      <c r="J59" s="49">
        <v>3.7388354539240694</v>
      </c>
      <c r="K59" s="48" t="s">
        <v>28</v>
      </c>
      <c r="L59" s="49"/>
      <c r="M59" s="49">
        <v>41.458020319385305</v>
      </c>
      <c r="N59" s="49">
        <v>8.6742492995861014</v>
      </c>
      <c r="O59" s="50"/>
      <c r="P59" s="50"/>
      <c r="Q59" s="51">
        <v>37.848422678414565</v>
      </c>
      <c r="R59" s="51">
        <v>0.21006487871867896</v>
      </c>
      <c r="S59" s="52">
        <v>0.20060521061536804</v>
      </c>
      <c r="T59" s="52">
        <v>1.4430945385276342E-3</v>
      </c>
      <c r="U59" s="52"/>
      <c r="V59" s="83" t="s">
        <v>25</v>
      </c>
    </row>
    <row r="60" spans="1:22" x14ac:dyDescent="0.15">
      <c r="A60" s="82" t="s">
        <v>50</v>
      </c>
      <c r="B60" s="30" t="s">
        <v>53</v>
      </c>
      <c r="C60" s="75">
        <v>6</v>
      </c>
      <c r="D60" s="64" t="s">
        <v>24</v>
      </c>
      <c r="E60" s="48">
        <v>173.69935473371086</v>
      </c>
      <c r="F60" s="49">
        <v>26.649528211116543</v>
      </c>
      <c r="G60" s="49">
        <v>79.993214757580986</v>
      </c>
      <c r="H60" s="49">
        <v>6.5207964677387</v>
      </c>
      <c r="I60" s="49">
        <v>25.319193205142088</v>
      </c>
      <c r="J60" s="49">
        <v>4.2508412046055906</v>
      </c>
      <c r="K60" s="48" t="s">
        <v>28</v>
      </c>
      <c r="L60" s="49"/>
      <c r="M60" s="49">
        <v>42.540525919290722</v>
      </c>
      <c r="N60" s="49">
        <v>8.9118719967186557</v>
      </c>
      <c r="O60" s="50"/>
      <c r="P60" s="50"/>
      <c r="Q60" s="51">
        <v>43.78477769525616</v>
      </c>
      <c r="R60" s="51">
        <v>0.26278694974702027</v>
      </c>
      <c r="S60" s="52">
        <v>0.40977954301363539</v>
      </c>
      <c r="T60" s="52">
        <v>2.7818072067590026E-3</v>
      </c>
      <c r="U60" s="52"/>
      <c r="V60" s="83" t="s">
        <v>25</v>
      </c>
    </row>
    <row r="61" spans="1:22" x14ac:dyDescent="0.15">
      <c r="A61" s="82" t="s">
        <v>50</v>
      </c>
      <c r="B61" s="30" t="s">
        <v>53</v>
      </c>
      <c r="C61" s="75">
        <v>7</v>
      </c>
      <c r="D61" s="64" t="s">
        <v>24</v>
      </c>
      <c r="E61" s="48">
        <v>26.165324181043243</v>
      </c>
      <c r="F61" s="49">
        <v>4.0513943359119278</v>
      </c>
      <c r="G61" s="49">
        <v>101.96828565798148</v>
      </c>
      <c r="H61" s="49">
        <v>8.6193436980052613</v>
      </c>
      <c r="I61" s="49">
        <v>25.723522304203879</v>
      </c>
      <c r="J61" s="49">
        <v>4.2780980881225723</v>
      </c>
      <c r="K61" s="48" t="s">
        <v>28</v>
      </c>
      <c r="L61" s="49"/>
      <c r="M61" s="49">
        <v>49.804083683857918</v>
      </c>
      <c r="N61" s="49">
        <v>10.520960627661751</v>
      </c>
      <c r="O61" s="50"/>
      <c r="P61" s="50"/>
      <c r="Q61" s="51">
        <v>88.371030235316269</v>
      </c>
      <c r="R61" s="51">
        <v>0.50166160092186418</v>
      </c>
      <c r="S61" s="52">
        <v>0.80210130956469672</v>
      </c>
      <c r="T61" s="52">
        <v>4.8954550557309719E-3</v>
      </c>
      <c r="U61" s="52"/>
      <c r="V61" s="83" t="s">
        <v>25</v>
      </c>
    </row>
    <row r="62" spans="1:22" x14ac:dyDescent="0.15">
      <c r="A62" s="82" t="s">
        <v>50</v>
      </c>
      <c r="B62" s="30" t="s">
        <v>53</v>
      </c>
      <c r="C62" s="75">
        <v>8</v>
      </c>
      <c r="D62" s="64" t="s">
        <v>24</v>
      </c>
      <c r="E62" s="48">
        <v>3.3848152377627572</v>
      </c>
      <c r="F62" s="49">
        <v>2.2267022669977865</v>
      </c>
      <c r="G62" s="49">
        <v>102.34891733302099</v>
      </c>
      <c r="H62" s="49">
        <v>8.6568593986051834</v>
      </c>
      <c r="I62" s="49">
        <v>23.729037596027243</v>
      </c>
      <c r="J62" s="49">
        <v>4.1348318699594238</v>
      </c>
      <c r="K62" s="48">
        <v>9.5859870967726266</v>
      </c>
      <c r="L62" s="49">
        <v>2.359261530566112</v>
      </c>
      <c r="M62" s="49">
        <v>14.247424266953788</v>
      </c>
      <c r="N62" s="49">
        <v>2.8872818800681093</v>
      </c>
      <c r="O62" s="50"/>
      <c r="P62" s="50"/>
      <c r="Q62" s="51">
        <v>48.261542385043008</v>
      </c>
      <c r="R62" s="51">
        <v>0.27380807222645831</v>
      </c>
      <c r="S62" s="52">
        <v>0.42854706268678061</v>
      </c>
      <c r="T62" s="52">
        <v>2.7481579155308931E-3</v>
      </c>
      <c r="U62" s="49">
        <f t="shared" ref="U62" si="8">G62/K62</f>
        <v>10.676930429781137</v>
      </c>
      <c r="V62" s="83" t="s">
        <v>25</v>
      </c>
    </row>
    <row r="63" spans="1:22" x14ac:dyDescent="0.15">
      <c r="A63" s="82" t="s">
        <v>50</v>
      </c>
      <c r="B63" s="30" t="s">
        <v>53</v>
      </c>
      <c r="C63" s="75">
        <v>9</v>
      </c>
      <c r="D63" s="64" t="s">
        <v>24</v>
      </c>
      <c r="E63" s="48">
        <v>27.72804409438092</v>
      </c>
      <c r="F63" s="49">
        <v>4.2803465630394433</v>
      </c>
      <c r="G63" s="49">
        <v>68.194775917968187</v>
      </c>
      <c r="H63" s="49">
        <v>5.4487151171664818</v>
      </c>
      <c r="I63" s="49">
        <v>24.768699955263539</v>
      </c>
      <c r="J63" s="49">
        <v>4.2122912781616808</v>
      </c>
      <c r="K63" s="48" t="s">
        <v>28</v>
      </c>
      <c r="L63" s="49"/>
      <c r="M63" s="49">
        <v>41.565947179896106</v>
      </c>
      <c r="N63" s="49">
        <v>8.6979150906753713</v>
      </c>
      <c r="O63" s="50"/>
      <c r="P63" s="50"/>
      <c r="Q63" s="51">
        <v>25.245838879586174</v>
      </c>
      <c r="R63" s="51">
        <v>0.14931554509738384</v>
      </c>
      <c r="S63" s="52">
        <v>0.62703696397729813</v>
      </c>
      <c r="T63" s="52">
        <v>3.7602993630219991E-3</v>
      </c>
      <c r="U63" s="52"/>
      <c r="V63" s="83" t="s">
        <v>25</v>
      </c>
    </row>
    <row r="64" spans="1:22" x14ac:dyDescent="0.15">
      <c r="A64" s="82" t="s">
        <v>50</v>
      </c>
      <c r="B64" s="30" t="s">
        <v>53</v>
      </c>
      <c r="C64" s="75">
        <v>10</v>
      </c>
      <c r="D64" s="64" t="s">
        <v>24</v>
      </c>
      <c r="E64" s="48" t="s">
        <v>30</v>
      </c>
      <c r="F64" s="49"/>
      <c r="G64" s="49">
        <v>75.219306341624645</v>
      </c>
      <c r="H64" s="49">
        <v>6.0824111473175808</v>
      </c>
      <c r="I64" s="49">
        <v>13.593374216176887</v>
      </c>
      <c r="J64" s="49">
        <v>3.0046250680263107</v>
      </c>
      <c r="K64" s="48" t="s">
        <v>28</v>
      </c>
      <c r="L64" s="49"/>
      <c r="M64" s="49">
        <v>4.5761763324990552</v>
      </c>
      <c r="N64" s="49">
        <v>0.91667841779467818</v>
      </c>
      <c r="O64" s="50"/>
      <c r="P64" s="50"/>
      <c r="Q64" s="65">
        <v>3.2533458779240858</v>
      </c>
      <c r="R64" s="65">
        <v>2.9568428154771047E-2</v>
      </c>
      <c r="S64" s="52">
        <v>1.1629410439876055E-2</v>
      </c>
      <c r="T64" s="52">
        <v>2.5222759781361078E-4</v>
      </c>
      <c r="U64" s="52"/>
      <c r="V64" s="83" t="s">
        <v>25</v>
      </c>
    </row>
    <row r="65" spans="1:22" x14ac:dyDescent="0.15">
      <c r="A65" s="82" t="s">
        <v>50</v>
      </c>
      <c r="B65" s="30" t="s">
        <v>53</v>
      </c>
      <c r="C65" s="75">
        <v>11</v>
      </c>
      <c r="D65" s="64" t="s">
        <v>24</v>
      </c>
      <c r="E65" s="48">
        <v>3.7336348870484661</v>
      </c>
      <c r="F65" s="49">
        <v>2.2941122122947237</v>
      </c>
      <c r="G65" s="49">
        <v>107.14676978670001</v>
      </c>
      <c r="H65" s="49">
        <v>9.1331501698994995</v>
      </c>
      <c r="I65" s="49">
        <v>34.377068936984919</v>
      </c>
      <c r="J65" s="49">
        <v>4.6730012400861476</v>
      </c>
      <c r="K65" s="48">
        <v>21.49103317176067</v>
      </c>
      <c r="L65" s="49">
        <v>1.8612881412226441</v>
      </c>
      <c r="M65" s="49">
        <v>5.2556994194497015</v>
      </c>
      <c r="N65" s="49">
        <v>1.0536605307318652</v>
      </c>
      <c r="O65" s="50"/>
      <c r="P65" s="50"/>
      <c r="Q65" s="65">
        <v>0.89327731565182966</v>
      </c>
      <c r="R65" s="65">
        <v>1.3679357378641904E-2</v>
      </c>
      <c r="S65" s="52">
        <v>3.9860597854562425E-2</v>
      </c>
      <c r="T65" s="52">
        <v>4.9922957524802317E-4</v>
      </c>
      <c r="U65" s="49">
        <f t="shared" ref="U65:U66" si="9">G65/K65</f>
        <v>4.9856500118147613</v>
      </c>
      <c r="V65" s="83" t="s">
        <v>25</v>
      </c>
    </row>
    <row r="66" spans="1:22" x14ac:dyDescent="0.15">
      <c r="A66" s="82" t="s">
        <v>50</v>
      </c>
      <c r="B66" s="30" t="s">
        <v>54</v>
      </c>
      <c r="C66" s="75">
        <v>1</v>
      </c>
      <c r="D66" s="64" t="s">
        <v>24</v>
      </c>
      <c r="E66" s="48">
        <v>5.4320661900883502</v>
      </c>
      <c r="F66" s="49">
        <v>2.4493084284565487</v>
      </c>
      <c r="G66" s="49">
        <v>124.96786329221084</v>
      </c>
      <c r="H66" s="49">
        <v>10.957543917625832</v>
      </c>
      <c r="I66" s="49">
        <v>44.522883468401027</v>
      </c>
      <c r="J66" s="49">
        <v>4.7855958826570246</v>
      </c>
      <c r="K66" s="48">
        <v>17.961679650444495</v>
      </c>
      <c r="L66" s="49">
        <v>1.8411592517538617</v>
      </c>
      <c r="M66" s="49">
        <v>32.917351703804044</v>
      </c>
      <c r="N66" s="49">
        <v>6.8193371196081003</v>
      </c>
      <c r="O66" s="50"/>
      <c r="P66" s="50"/>
      <c r="Q66" s="51">
        <v>48.074863568969484</v>
      </c>
      <c r="R66" s="51">
        <v>0.27478590053752511</v>
      </c>
      <c r="S66" s="52">
        <v>0.1553762078699856</v>
      </c>
      <c r="T66" s="52">
        <v>1.2532352740134204E-3</v>
      </c>
      <c r="U66" s="49">
        <f t="shared" si="9"/>
        <v>6.957470889372992</v>
      </c>
      <c r="V66" s="83" t="s">
        <v>25</v>
      </c>
    </row>
    <row r="67" spans="1:22" x14ac:dyDescent="0.15">
      <c r="A67" s="82" t="s">
        <v>50</v>
      </c>
      <c r="B67" s="30" t="s">
        <v>55</v>
      </c>
      <c r="C67" s="75">
        <v>2</v>
      </c>
      <c r="D67" s="64" t="s">
        <v>24</v>
      </c>
      <c r="E67" s="48">
        <v>15.023551417204457</v>
      </c>
      <c r="F67" s="49">
        <v>2.6814181356133835</v>
      </c>
      <c r="G67" s="49">
        <v>48.863255062771806</v>
      </c>
      <c r="H67" s="49">
        <v>3.774635258057212</v>
      </c>
      <c r="I67" s="49">
        <v>10.897281186115674</v>
      </c>
      <c r="J67" s="49">
        <v>2.5664959981843469</v>
      </c>
      <c r="K67" s="48" t="s">
        <v>28</v>
      </c>
      <c r="L67" s="49"/>
      <c r="M67" s="49">
        <v>9.8300429393960176</v>
      </c>
      <c r="N67" s="49">
        <v>1.9815913820978353</v>
      </c>
      <c r="O67" s="50"/>
      <c r="P67" s="50"/>
      <c r="Q67" s="65">
        <v>6.9881877034829607</v>
      </c>
      <c r="R67" s="65">
        <v>6.1612816102912721E-2</v>
      </c>
      <c r="S67" s="52">
        <v>0.19235733778982722</v>
      </c>
      <c r="T67" s="52">
        <v>1.7033226033573903E-3</v>
      </c>
      <c r="U67" s="52"/>
      <c r="V67" s="83" t="s">
        <v>25</v>
      </c>
    </row>
    <row r="68" spans="1:22" x14ac:dyDescent="0.15">
      <c r="A68" s="82" t="s">
        <v>50</v>
      </c>
      <c r="B68" s="30" t="s">
        <v>56</v>
      </c>
      <c r="C68" s="75">
        <v>2</v>
      </c>
      <c r="D68" s="64" t="s">
        <v>24</v>
      </c>
      <c r="E68" s="48" t="s">
        <v>52</v>
      </c>
      <c r="F68" s="49"/>
      <c r="G68" s="49">
        <v>65.217272011387507</v>
      </c>
      <c r="H68" s="49">
        <v>5.1841919081050483</v>
      </c>
      <c r="I68" s="49">
        <v>19.304036494377407</v>
      </c>
      <c r="J68" s="49">
        <v>3.7312242625404224</v>
      </c>
      <c r="K68" s="48" t="s">
        <v>28</v>
      </c>
      <c r="L68" s="49"/>
      <c r="M68" s="49">
        <v>23.788811603374207</v>
      </c>
      <c r="N68" s="49">
        <v>4.8757323639880035</v>
      </c>
      <c r="O68" s="50"/>
      <c r="P68" s="50"/>
      <c r="Q68" s="65">
        <v>12.340590873946791</v>
      </c>
      <c r="R68" s="65">
        <v>8.4559711188752176E-2</v>
      </c>
      <c r="S68" s="52">
        <v>0.31873070072542542</v>
      </c>
      <c r="T68" s="52">
        <v>2.2174075915378706E-3</v>
      </c>
      <c r="U68" s="52"/>
      <c r="V68" s="83" t="s">
        <v>25</v>
      </c>
    </row>
    <row r="69" spans="1:22" x14ac:dyDescent="0.15">
      <c r="A69" s="82" t="s">
        <v>50</v>
      </c>
      <c r="B69" s="30" t="s">
        <v>56</v>
      </c>
      <c r="C69" s="75">
        <v>3</v>
      </c>
      <c r="D69" s="64" t="s">
        <v>24</v>
      </c>
      <c r="E69" s="48">
        <v>10.407549802745617</v>
      </c>
      <c r="F69" s="49">
        <v>2.4546041747024603</v>
      </c>
      <c r="G69" s="49">
        <v>79.460004776762659</v>
      </c>
      <c r="H69" s="49">
        <v>6.4715220874354324</v>
      </c>
      <c r="I69" s="49">
        <v>72.367245104608202</v>
      </c>
      <c r="J69" s="49">
        <v>4.1377312449673429</v>
      </c>
      <c r="K69" s="48" t="s">
        <v>28</v>
      </c>
      <c r="L69" s="49"/>
      <c r="M69" s="49">
        <v>93.048991468513137</v>
      </c>
      <c r="N69" s="49">
        <v>20.628890806524879</v>
      </c>
      <c r="O69" s="50"/>
      <c r="P69" s="50"/>
      <c r="Q69" s="51">
        <v>169.26333235288539</v>
      </c>
      <c r="R69" s="51">
        <v>0.95779540190894341</v>
      </c>
      <c r="S69" s="52">
        <v>0.52714345030716192</v>
      </c>
      <c r="T69" s="52">
        <v>3.4316963330039032E-3</v>
      </c>
      <c r="U69" s="52"/>
      <c r="V69" s="83" t="s">
        <v>25</v>
      </c>
    </row>
    <row r="70" spans="1:22" x14ac:dyDescent="0.15">
      <c r="A70" s="82" t="s">
        <v>50</v>
      </c>
      <c r="B70" s="30" t="s">
        <v>57</v>
      </c>
      <c r="C70" s="75">
        <v>1</v>
      </c>
      <c r="D70" s="64" t="s">
        <v>24</v>
      </c>
      <c r="E70" s="48">
        <v>4.3623241931881296</v>
      </c>
      <c r="F70" s="49">
        <v>2.3793313091628638</v>
      </c>
      <c r="G70" s="49">
        <v>44.552391155867674</v>
      </c>
      <c r="H70" s="49">
        <v>3.4152942085296485</v>
      </c>
      <c r="I70" s="49">
        <v>31.947818209295512</v>
      </c>
      <c r="J70" s="49">
        <v>4.5952127917070191</v>
      </c>
      <c r="K70" s="48" t="s">
        <v>28</v>
      </c>
      <c r="L70" s="49"/>
      <c r="M70" s="49">
        <v>54.293783694087203</v>
      </c>
      <c r="N70" s="49">
        <v>11.528313516938699</v>
      </c>
      <c r="O70" s="50"/>
      <c r="P70" s="50"/>
      <c r="Q70" s="51">
        <v>215.5887173221013</v>
      </c>
      <c r="R70" s="51">
        <v>0.81415812032661916</v>
      </c>
      <c r="S70" s="52">
        <v>0.46280985765341881</v>
      </c>
      <c r="T70" s="52">
        <v>2.0577880021514896E-3</v>
      </c>
      <c r="U70" s="52"/>
      <c r="V70" s="83" t="s">
        <v>25</v>
      </c>
    </row>
    <row r="71" spans="1:22" x14ac:dyDescent="0.15">
      <c r="A71" s="82" t="s">
        <v>50</v>
      </c>
      <c r="B71" s="30" t="s">
        <v>58</v>
      </c>
      <c r="C71" s="75">
        <v>1</v>
      </c>
      <c r="D71" s="64" t="s">
        <v>24</v>
      </c>
      <c r="E71" s="48">
        <v>5.2688719173414436</v>
      </c>
      <c r="F71" s="49">
        <v>2.4431129695562039</v>
      </c>
      <c r="G71" s="49">
        <v>84.183650183849934</v>
      </c>
      <c r="H71" s="49">
        <v>6.9107518857203267</v>
      </c>
      <c r="I71" s="49">
        <v>47.003230120115738</v>
      </c>
      <c r="J71" s="49">
        <v>4.7718835857298787</v>
      </c>
      <c r="K71" s="48" t="s">
        <v>28</v>
      </c>
      <c r="L71" s="49"/>
      <c r="M71" s="49">
        <v>57.320188948353895</v>
      </c>
      <c r="N71" s="49">
        <v>12.212845217831141</v>
      </c>
      <c r="O71" s="50"/>
      <c r="P71" s="50"/>
      <c r="Q71" s="65">
        <v>11.057117009670128</v>
      </c>
      <c r="R71" s="65">
        <v>7.6834259074021347E-2</v>
      </c>
      <c r="S71" s="52">
        <v>0.11469147539642954</v>
      </c>
      <c r="T71" s="52">
        <v>1.0289792769053296E-3</v>
      </c>
      <c r="U71" s="52"/>
      <c r="V71" s="83" t="s">
        <v>25</v>
      </c>
    </row>
    <row r="72" spans="1:22" x14ac:dyDescent="0.15">
      <c r="A72" s="82" t="s">
        <v>50</v>
      </c>
      <c r="B72" s="30" t="s">
        <v>58</v>
      </c>
      <c r="C72" s="75">
        <v>2</v>
      </c>
      <c r="D72" s="64" t="s">
        <v>24</v>
      </c>
      <c r="E72" s="48">
        <v>51.640976724915895</v>
      </c>
      <c r="F72" s="49">
        <v>7.9230313416823961</v>
      </c>
      <c r="G72" s="49">
        <v>91.946478699671701</v>
      </c>
      <c r="H72" s="49">
        <v>7.6458703259625036</v>
      </c>
      <c r="I72" s="49">
        <v>35.96770327718194</v>
      </c>
      <c r="J72" s="49">
        <v>4.7119085651719095</v>
      </c>
      <c r="K72" s="48" t="s">
        <v>28</v>
      </c>
      <c r="L72" s="49"/>
      <c r="M72" s="49">
        <v>54.287774189028219</v>
      </c>
      <c r="N72" s="49">
        <v>11.526958653214997</v>
      </c>
      <c r="O72" s="50"/>
      <c r="P72" s="50"/>
      <c r="Q72" s="51">
        <v>35.403718626673985</v>
      </c>
      <c r="R72" s="51">
        <v>0.21287940771796771</v>
      </c>
      <c r="S72" s="52">
        <v>0.51586071955473056</v>
      </c>
      <c r="T72" s="52">
        <v>3.3331695262278447E-3</v>
      </c>
      <c r="U72" s="52"/>
      <c r="V72" s="83" t="s">
        <v>25</v>
      </c>
    </row>
    <row r="73" spans="1:22" x14ac:dyDescent="0.15">
      <c r="A73" s="82" t="s">
        <v>50</v>
      </c>
      <c r="B73" s="30" t="s">
        <v>59</v>
      </c>
      <c r="C73" s="75">
        <v>1</v>
      </c>
      <c r="D73" s="64" t="s">
        <v>24</v>
      </c>
      <c r="E73" s="48">
        <v>7.3361693927991158</v>
      </c>
      <c r="F73" s="49">
        <v>2.4609282706639619</v>
      </c>
      <c r="G73" s="49">
        <v>105.72236145792246</v>
      </c>
      <c r="H73" s="49">
        <v>8.9910880047321875</v>
      </c>
      <c r="I73" s="49">
        <v>27.810898504765408</v>
      </c>
      <c r="J73" s="49">
        <v>4.4051494392001169</v>
      </c>
      <c r="K73" s="48">
        <v>9.6659288807647368</v>
      </c>
      <c r="L73" s="49">
        <v>2.3512143513499781</v>
      </c>
      <c r="M73" s="49">
        <v>24.253895156705635</v>
      </c>
      <c r="N73" s="49">
        <v>4.973781847137575</v>
      </c>
      <c r="O73" s="50"/>
      <c r="P73" s="50"/>
      <c r="Q73" s="51">
        <v>20.623742892805947</v>
      </c>
      <c r="R73" s="51">
        <v>0.1237825435585542</v>
      </c>
      <c r="S73" s="52">
        <v>0.19426989659011115</v>
      </c>
      <c r="T73" s="52">
        <v>1.4315742279897719E-3</v>
      </c>
      <c r="U73" s="49">
        <f t="shared" ref="U73" si="10">G73/K73</f>
        <v>10.937630802178843</v>
      </c>
      <c r="V73" s="83" t="s">
        <v>25</v>
      </c>
    </row>
    <row r="74" spans="1:22" x14ac:dyDescent="0.15">
      <c r="A74" s="82" t="s">
        <v>60</v>
      </c>
      <c r="B74" s="30" t="s">
        <v>27</v>
      </c>
      <c r="C74" s="75">
        <v>1</v>
      </c>
      <c r="D74" s="64" t="s">
        <v>24</v>
      </c>
      <c r="E74" s="48">
        <v>3.7624378322964547</v>
      </c>
      <c r="F74" s="49">
        <v>2.2989703256466831</v>
      </c>
      <c r="G74" s="49">
        <v>119.9052636317366</v>
      </c>
      <c r="H74" s="49">
        <v>10.430416393174639</v>
      </c>
      <c r="I74" s="49">
        <v>22.892084979473612</v>
      </c>
      <c r="J74" s="49">
        <v>4.0679049993976992</v>
      </c>
      <c r="K74" s="48" t="s">
        <v>28</v>
      </c>
      <c r="L74" s="49"/>
      <c r="M74" s="49">
        <v>14.9531851414892</v>
      </c>
      <c r="N74" s="49">
        <v>3.0328571199846102</v>
      </c>
      <c r="O74" s="50"/>
      <c r="P74" s="50"/>
      <c r="Q74" s="65">
        <v>8.0647611005695943</v>
      </c>
      <c r="R74" s="65">
        <v>5.7879146279591676E-2</v>
      </c>
      <c r="S74" s="52">
        <v>0.1970647515582109</v>
      </c>
      <c r="T74" s="52">
        <v>1.3669621454998693E-3</v>
      </c>
      <c r="U74" s="52"/>
      <c r="V74" s="83" t="s">
        <v>25</v>
      </c>
    </row>
    <row r="75" spans="1:22" x14ac:dyDescent="0.15">
      <c r="A75" s="82" t="s">
        <v>60</v>
      </c>
      <c r="B75" s="30" t="s">
        <v>31</v>
      </c>
      <c r="C75" s="75">
        <v>1</v>
      </c>
      <c r="D75" s="64" t="s">
        <v>24</v>
      </c>
      <c r="E75" s="48">
        <v>32.317777990822009</v>
      </c>
      <c r="F75" s="49">
        <v>4.9676532272367053</v>
      </c>
      <c r="G75" s="49">
        <v>117.66020374337138</v>
      </c>
      <c r="H75" s="49">
        <v>10.198905760064232</v>
      </c>
      <c r="I75" s="49">
        <v>19.89220852903259</v>
      </c>
      <c r="J75" s="49">
        <v>3.7922346325808678</v>
      </c>
      <c r="K75" s="48" t="s">
        <v>28</v>
      </c>
      <c r="L75" s="49"/>
      <c r="M75" s="49">
        <v>19.60853846072462</v>
      </c>
      <c r="N75" s="49">
        <v>3.9991356092467623</v>
      </c>
      <c r="O75" s="50"/>
      <c r="P75" s="50"/>
      <c r="Q75" s="49">
        <v>196.15045342700947</v>
      </c>
      <c r="R75" s="49">
        <v>1.4265730040578752</v>
      </c>
      <c r="S75" s="52">
        <v>0.18734994150280934</v>
      </c>
      <c r="T75" s="52">
        <v>1.3707754016211511E-3</v>
      </c>
      <c r="U75" s="52"/>
      <c r="V75" s="83" t="s">
        <v>25</v>
      </c>
    </row>
    <row r="76" spans="1:22" x14ac:dyDescent="0.15">
      <c r="A76" s="82" t="s">
        <v>60</v>
      </c>
      <c r="B76" s="30" t="s">
        <v>31</v>
      </c>
      <c r="C76" s="75">
        <v>2</v>
      </c>
      <c r="D76" s="64" t="s">
        <v>24</v>
      </c>
      <c r="E76" s="48" t="s">
        <v>30</v>
      </c>
      <c r="F76" s="65"/>
      <c r="G76" s="49">
        <v>128.26894450984659</v>
      </c>
      <c r="H76" s="49">
        <v>11.305044004810146</v>
      </c>
      <c r="I76" s="49">
        <v>9.8463164267275385</v>
      </c>
      <c r="J76" s="49">
        <v>2.3771024315285385</v>
      </c>
      <c r="K76" s="48" t="s">
        <v>28</v>
      </c>
      <c r="L76" s="49"/>
      <c r="M76" s="49">
        <v>10.741433242475599</v>
      </c>
      <c r="N76" s="49">
        <v>2.1676803536346827</v>
      </c>
      <c r="O76" s="50"/>
      <c r="P76" s="50"/>
      <c r="Q76" s="49">
        <v>281.13061208236905</v>
      </c>
      <c r="R76" s="49">
        <v>1.9380231705500293</v>
      </c>
      <c r="S76" s="52">
        <v>6.380204759193045E-2</v>
      </c>
      <c r="T76" s="52">
        <v>6.7790384230873935E-4</v>
      </c>
      <c r="U76" s="52"/>
      <c r="V76" s="83" t="s">
        <v>25</v>
      </c>
    </row>
    <row r="77" spans="1:22" x14ac:dyDescent="0.15">
      <c r="A77" s="82" t="s">
        <v>61</v>
      </c>
      <c r="B77" s="30" t="s">
        <v>41</v>
      </c>
      <c r="C77" s="75">
        <v>1</v>
      </c>
      <c r="D77" s="64" t="s">
        <v>24</v>
      </c>
      <c r="E77" s="48">
        <v>354.85797168986164</v>
      </c>
      <c r="F77" s="49">
        <v>54.443481047965157</v>
      </c>
      <c r="G77" s="49">
        <v>153.20386097550812</v>
      </c>
      <c r="H77" s="49">
        <v>14.026433846790669</v>
      </c>
      <c r="I77" s="49">
        <v>323.8836821184301</v>
      </c>
      <c r="J77" s="49">
        <v>1.4023826206886998</v>
      </c>
      <c r="K77" s="48">
        <v>40.661627092816872</v>
      </c>
      <c r="L77" s="49">
        <v>2.934817453846033</v>
      </c>
      <c r="M77" s="49">
        <v>272.61474566748757</v>
      </c>
      <c r="N77" s="49">
        <v>72.270246506626066</v>
      </c>
      <c r="O77" s="50"/>
      <c r="P77" s="50"/>
      <c r="Q77" s="51">
        <v>48.680989170992895</v>
      </c>
      <c r="R77" s="51">
        <v>0.29326340285934466</v>
      </c>
      <c r="S77" s="52">
        <v>9.3397333616461298E-2</v>
      </c>
      <c r="T77" s="52">
        <v>8.4539939355969323E-4</v>
      </c>
      <c r="U77" s="49">
        <f t="shared" ref="U77:U83" si="11">G77/K77</f>
        <v>3.7677749743214908</v>
      </c>
      <c r="V77" s="83" t="s">
        <v>25</v>
      </c>
    </row>
    <row r="78" spans="1:22" x14ac:dyDescent="0.15">
      <c r="A78" s="82" t="s">
        <v>61</v>
      </c>
      <c r="B78" s="30" t="s">
        <v>41</v>
      </c>
      <c r="C78" s="75">
        <v>2</v>
      </c>
      <c r="D78" s="64" t="s">
        <v>24</v>
      </c>
      <c r="E78" s="48">
        <v>419.51590821072267</v>
      </c>
      <c r="F78" s="49">
        <v>64.363515040186172</v>
      </c>
      <c r="G78" s="49">
        <v>74.088190088571906</v>
      </c>
      <c r="H78" s="49">
        <v>5.9794571068540403</v>
      </c>
      <c r="I78" s="49">
        <v>290.72396182862582</v>
      </c>
      <c r="J78" s="49">
        <v>1.3037589858999046</v>
      </c>
      <c r="K78" s="48">
        <v>8.6423187664345402</v>
      </c>
      <c r="L78" s="49">
        <v>2.4529236816879765</v>
      </c>
      <c r="M78" s="49">
        <v>276.52537023427669</v>
      </c>
      <c r="N78" s="49">
        <v>73.568325405231448</v>
      </c>
      <c r="O78" s="50"/>
      <c r="P78" s="50"/>
      <c r="Q78" s="51">
        <v>53.725845398661697</v>
      </c>
      <c r="R78" s="51">
        <v>0.34425834060106858</v>
      </c>
      <c r="S78" s="52">
        <v>9.6760392024682881E-2</v>
      </c>
      <c r="T78" s="52">
        <v>8.2056644615592633E-4</v>
      </c>
      <c r="U78" s="49">
        <f t="shared" si="11"/>
        <v>8.5727212905313372</v>
      </c>
      <c r="V78" s="83" t="s">
        <v>25</v>
      </c>
    </row>
    <row r="79" spans="1:22" x14ac:dyDescent="0.15">
      <c r="A79" s="82" t="s">
        <v>61</v>
      </c>
      <c r="B79" s="30" t="s">
        <v>41</v>
      </c>
      <c r="C79" s="75">
        <v>3</v>
      </c>
      <c r="D79" s="64" t="s">
        <v>24</v>
      </c>
      <c r="E79" s="48">
        <v>47.732051736280383</v>
      </c>
      <c r="F79" s="49">
        <v>7.3234680136732226</v>
      </c>
      <c r="G79" s="49">
        <v>151.40775173394576</v>
      </c>
      <c r="H79" s="49">
        <v>13.824709132070597</v>
      </c>
      <c r="I79" s="49">
        <v>326.47686203429777</v>
      </c>
      <c r="J79" s="49">
        <v>1.4111053264297995</v>
      </c>
      <c r="K79" s="48">
        <v>15.818624464014036</v>
      </c>
      <c r="L79" s="49">
        <v>1.8928157937885184</v>
      </c>
      <c r="M79" s="49">
        <v>336.46955657227073</v>
      </c>
      <c r="N79" s="49">
        <v>94.391147832308079</v>
      </c>
      <c r="O79" s="50"/>
      <c r="P79" s="50"/>
      <c r="Q79" s="51">
        <v>53.759568967702393</v>
      </c>
      <c r="R79" s="51">
        <v>0.34901620983513282</v>
      </c>
      <c r="S79" s="52">
        <v>0.23290621891602922</v>
      </c>
      <c r="T79" s="52">
        <v>1.6602177469191457E-3</v>
      </c>
      <c r="U79" s="49">
        <f t="shared" si="11"/>
        <v>9.5714865776341629</v>
      </c>
      <c r="V79" s="83" t="s">
        <v>25</v>
      </c>
    </row>
    <row r="80" spans="1:22" x14ac:dyDescent="0.15">
      <c r="A80" s="82" t="s">
        <v>61</v>
      </c>
      <c r="B80" s="30" t="s">
        <v>62</v>
      </c>
      <c r="C80" s="75">
        <v>1</v>
      </c>
      <c r="D80" s="64" t="s">
        <v>24</v>
      </c>
      <c r="E80" s="48">
        <v>220.58060648891487</v>
      </c>
      <c r="F80" s="49">
        <v>33.842204563530736</v>
      </c>
      <c r="G80" s="49">
        <v>157.27441005641541</v>
      </c>
      <c r="H80" s="49">
        <v>14.486879586631265</v>
      </c>
      <c r="I80" s="49">
        <v>53.205940385505443</v>
      </c>
      <c r="J80" s="49">
        <v>4.6859941294015863</v>
      </c>
      <c r="K80" s="48">
        <v>21.165784844523017</v>
      </c>
      <c r="L80" s="49">
        <v>1.8548665854553406</v>
      </c>
      <c r="M80" s="49">
        <v>58.763442675066024</v>
      </c>
      <c r="N80" s="49">
        <v>12.540848749427759</v>
      </c>
      <c r="O80" s="50"/>
      <c r="P80" s="50"/>
      <c r="Q80" s="51">
        <v>101.69677702704116</v>
      </c>
      <c r="R80" s="51">
        <v>0.60844790992545672</v>
      </c>
      <c r="S80" s="52">
        <v>0.54132881633389074</v>
      </c>
      <c r="T80" s="52">
        <v>3.2734989168638562E-3</v>
      </c>
      <c r="U80" s="49">
        <f t="shared" si="11"/>
        <v>7.4305966545394915</v>
      </c>
      <c r="V80" s="83" t="s">
        <v>25</v>
      </c>
    </row>
    <row r="81" spans="1:22" x14ac:dyDescent="0.15">
      <c r="A81" s="82" t="s">
        <v>61</v>
      </c>
      <c r="B81" s="30" t="s">
        <v>62</v>
      </c>
      <c r="C81" s="75">
        <v>2</v>
      </c>
      <c r="D81" s="64" t="s">
        <v>24</v>
      </c>
      <c r="E81" s="48" t="s">
        <v>52</v>
      </c>
      <c r="F81" s="49"/>
      <c r="G81" s="49">
        <v>153.51479174001733</v>
      </c>
      <c r="H81" s="49">
        <v>14.061444939196557</v>
      </c>
      <c r="I81" s="49">
        <v>67.207351806084858</v>
      </c>
      <c r="J81" s="49">
        <v>4.3116183634492122</v>
      </c>
      <c r="K81" s="48">
        <v>42.90300866597201</v>
      </c>
      <c r="L81" s="49">
        <v>3.0922088524380023</v>
      </c>
      <c r="M81" s="49">
        <v>35.520628529376502</v>
      </c>
      <c r="N81" s="49">
        <v>7.3809960727532982</v>
      </c>
      <c r="O81" s="50"/>
      <c r="P81" s="50"/>
      <c r="Q81" s="65">
        <v>0.57259173706834798</v>
      </c>
      <c r="R81" s="65">
        <v>1.1267463514029592E-2</v>
      </c>
      <c r="S81" s="52">
        <v>0.204003204561123</v>
      </c>
      <c r="T81" s="52">
        <v>1.5299421859073683E-3</v>
      </c>
      <c r="U81" s="49">
        <f t="shared" si="11"/>
        <v>3.57818242853853</v>
      </c>
      <c r="V81" s="83" t="s">
        <v>25</v>
      </c>
    </row>
    <row r="82" spans="1:22" x14ac:dyDescent="0.15">
      <c r="A82" s="82" t="s">
        <v>61</v>
      </c>
      <c r="B82" s="30" t="s">
        <v>62</v>
      </c>
      <c r="C82" s="75">
        <v>3</v>
      </c>
      <c r="D82" s="64" t="s">
        <v>24</v>
      </c>
      <c r="E82" s="48">
        <v>4.6133943539340825</v>
      </c>
      <c r="F82" s="49">
        <v>2.4028598912025072</v>
      </c>
      <c r="G82" s="49">
        <v>177.76555341571313</v>
      </c>
      <c r="H82" s="49">
        <v>16.873765400989679</v>
      </c>
      <c r="I82" s="49">
        <v>102.33582584866404</v>
      </c>
      <c r="J82" s="49">
        <v>3.0725138798761567</v>
      </c>
      <c r="K82" s="48">
        <v>54.333635216423609</v>
      </c>
      <c r="L82" s="49">
        <v>3.9075696207229216</v>
      </c>
      <c r="M82" s="49">
        <v>94.219956429169386</v>
      </c>
      <c r="N82" s="49">
        <v>20.915159192091007</v>
      </c>
      <c r="O82" s="50"/>
      <c r="P82" s="50"/>
      <c r="Q82" s="49">
        <v>178.7485053716432</v>
      </c>
      <c r="R82" s="49">
        <v>1.0206970890622744</v>
      </c>
      <c r="S82" s="52">
        <v>0.33117638516950881</v>
      </c>
      <c r="T82" s="52">
        <v>2.2745113122548317E-3</v>
      </c>
      <c r="U82" s="49">
        <f t="shared" si="11"/>
        <v>3.271740473605921</v>
      </c>
      <c r="V82" s="83" t="s">
        <v>25</v>
      </c>
    </row>
    <row r="83" spans="1:22" x14ac:dyDescent="0.15">
      <c r="A83" s="82" t="s">
        <v>61</v>
      </c>
      <c r="B83" s="30" t="s">
        <v>62</v>
      </c>
      <c r="C83" s="75">
        <v>4</v>
      </c>
      <c r="D83" s="64" t="s">
        <v>24</v>
      </c>
      <c r="E83" s="48" t="s">
        <v>30</v>
      </c>
      <c r="F83" s="49"/>
      <c r="G83" s="49">
        <v>130.41340636049762</v>
      </c>
      <c r="H83" s="49">
        <v>11.532389450228804</v>
      </c>
      <c r="I83" s="49">
        <v>32.158633730193486</v>
      </c>
      <c r="J83" s="49">
        <v>4.6028934031223212</v>
      </c>
      <c r="K83" s="48">
        <v>18.577621122876714</v>
      </c>
      <c r="L83" s="49">
        <v>1.8360402600318608</v>
      </c>
      <c r="M83" s="49">
        <v>28.721631348693297</v>
      </c>
      <c r="N83" s="49">
        <v>5.9210021661729666</v>
      </c>
      <c r="O83" s="50"/>
      <c r="P83" s="50"/>
      <c r="Q83" s="51">
        <v>54.153009145700139</v>
      </c>
      <c r="R83" s="51">
        <v>0.32021265819315214</v>
      </c>
      <c r="S83" s="52">
        <v>0.24681732909083581</v>
      </c>
      <c r="T83" s="52">
        <v>1.822141103454346E-3</v>
      </c>
      <c r="U83" s="49">
        <f t="shared" si="11"/>
        <v>7.0199195848549696</v>
      </c>
      <c r="V83" s="83" t="s">
        <v>25</v>
      </c>
    </row>
    <row r="84" spans="1:22" x14ac:dyDescent="0.15">
      <c r="A84" s="82" t="s">
        <v>61</v>
      </c>
      <c r="B84" s="30" t="s">
        <v>63</v>
      </c>
      <c r="C84" s="75">
        <v>1</v>
      </c>
      <c r="D84" s="64" t="s">
        <v>24</v>
      </c>
      <c r="E84" s="48" t="s">
        <v>52</v>
      </c>
      <c r="F84" s="49"/>
      <c r="G84" s="49">
        <v>128.24729394497189</v>
      </c>
      <c r="H84" s="49">
        <v>11.302755146575898</v>
      </c>
      <c r="I84" s="49">
        <v>42.416183942539185</v>
      </c>
      <c r="J84" s="49">
        <v>4.786145158857523</v>
      </c>
      <c r="K84" s="48" t="s">
        <v>28</v>
      </c>
      <c r="L84" s="49"/>
      <c r="M84" s="49">
        <v>47.505649482513078</v>
      </c>
      <c r="N84" s="49">
        <v>10.00903253276377</v>
      </c>
      <c r="O84" s="50"/>
      <c r="P84" s="50"/>
      <c r="Q84" s="51">
        <v>104.98917740237255</v>
      </c>
      <c r="R84" s="51">
        <v>0.62167245484618039</v>
      </c>
      <c r="S84" s="52">
        <v>0.25511802755824281</v>
      </c>
      <c r="T84" s="52">
        <v>1.7709546770188346E-3</v>
      </c>
      <c r="U84" s="52"/>
      <c r="V84" s="83" t="s">
        <v>25</v>
      </c>
    </row>
    <row r="85" spans="1:22" x14ac:dyDescent="0.15">
      <c r="A85" s="82" t="s">
        <v>61</v>
      </c>
      <c r="B85" s="30" t="s">
        <v>63</v>
      </c>
      <c r="C85" s="75">
        <v>2</v>
      </c>
      <c r="D85" s="64" t="s">
        <v>24</v>
      </c>
      <c r="E85" s="48">
        <v>71.635912262726109</v>
      </c>
      <c r="F85" s="49">
        <v>10.9906188743172</v>
      </c>
      <c r="G85" s="49">
        <v>97.154079136748734</v>
      </c>
      <c r="H85" s="49">
        <v>8.1482761115197064</v>
      </c>
      <c r="I85" s="49">
        <v>124.08607401789033</v>
      </c>
      <c r="J85" s="49">
        <v>2.4234230457315635</v>
      </c>
      <c r="K85" s="48" t="s">
        <v>28</v>
      </c>
      <c r="L85" s="49"/>
      <c r="M85" s="49">
        <v>247.50982942670285</v>
      </c>
      <c r="N85" s="49">
        <v>64.113071518920222</v>
      </c>
      <c r="O85" s="50"/>
      <c r="P85" s="50"/>
      <c r="Q85" s="49">
        <v>407.13430917331868</v>
      </c>
      <c r="R85" s="49">
        <v>4.7933554033943304</v>
      </c>
      <c r="S85" s="52">
        <v>0.70832535649453976</v>
      </c>
      <c r="T85" s="52">
        <v>3.6903800965401522E-3</v>
      </c>
      <c r="U85" s="52"/>
      <c r="V85" s="83" t="s">
        <v>25</v>
      </c>
    </row>
    <row r="86" spans="1:22" x14ac:dyDescent="0.15">
      <c r="A86" s="82" t="s">
        <v>61</v>
      </c>
      <c r="B86" s="30" t="s">
        <v>63</v>
      </c>
      <c r="C86" s="75">
        <v>3</v>
      </c>
      <c r="D86" s="64" t="s">
        <v>24</v>
      </c>
      <c r="E86" s="48">
        <v>320.52848194648982</v>
      </c>
      <c r="F86" s="49">
        <v>49.176537444220898</v>
      </c>
      <c r="G86" s="49">
        <v>62.63517914977956</v>
      </c>
      <c r="H86" s="49">
        <v>4.9567653749439522</v>
      </c>
      <c r="I86" s="49">
        <v>32.027722868414592</v>
      </c>
      <c r="J86" s="49">
        <v>4.5981454642214397</v>
      </c>
      <c r="K86" s="48" t="s">
        <v>28</v>
      </c>
      <c r="L86" s="49"/>
      <c r="M86" s="49">
        <v>42.725815984326353</v>
      </c>
      <c r="N86" s="49">
        <v>8.9526021206304218</v>
      </c>
      <c r="O86" s="50"/>
      <c r="P86" s="50"/>
      <c r="Q86" s="49">
        <v>319.33777563911036</v>
      </c>
      <c r="R86" s="49">
        <v>2.0754684967093628</v>
      </c>
      <c r="S86" s="52">
        <v>0.23475135365221145</v>
      </c>
      <c r="T86" s="52">
        <v>1.6151195691580854E-3</v>
      </c>
      <c r="U86" s="52"/>
      <c r="V86" s="83" t="s">
        <v>25</v>
      </c>
    </row>
    <row r="87" spans="1:22" x14ac:dyDescent="0.15">
      <c r="A87" s="82" t="s">
        <v>61</v>
      </c>
      <c r="B87" s="30" t="s">
        <v>46</v>
      </c>
      <c r="C87" s="75">
        <v>1</v>
      </c>
      <c r="D87" s="64" t="s">
        <v>24</v>
      </c>
      <c r="E87" s="48">
        <v>121.94467759481945</v>
      </c>
      <c r="F87" s="49">
        <v>18.709154854036477</v>
      </c>
      <c r="G87" s="49">
        <v>146.24039371998245</v>
      </c>
      <c r="H87" s="49">
        <v>13.249285781627995</v>
      </c>
      <c r="I87" s="49">
        <v>68.161130457611364</v>
      </c>
      <c r="J87" s="49">
        <v>4.2804110740547809</v>
      </c>
      <c r="K87" s="48">
        <v>12.516397410899314</v>
      </c>
      <c r="L87" s="49">
        <v>2.0865339570999719</v>
      </c>
      <c r="M87" s="49">
        <v>78.025199804714433</v>
      </c>
      <c r="N87" s="49">
        <v>17.014798552620807</v>
      </c>
      <c r="O87" s="50"/>
      <c r="P87" s="50"/>
      <c r="Q87" s="51">
        <v>43.039474528015297</v>
      </c>
      <c r="R87" s="51">
        <v>0.27101762972086135</v>
      </c>
      <c r="S87" s="52">
        <v>0.21137873087353048</v>
      </c>
      <c r="T87" s="52">
        <v>1.5144731755535349E-3</v>
      </c>
      <c r="U87" s="49">
        <f t="shared" ref="U87:U95" si="12">G87/K87</f>
        <v>11.683904634782202</v>
      </c>
      <c r="V87" s="83" t="s">
        <v>25</v>
      </c>
    </row>
    <row r="88" spans="1:22" x14ac:dyDescent="0.15">
      <c r="A88" s="82" t="s">
        <v>61</v>
      </c>
      <c r="B88" s="30" t="s">
        <v>64</v>
      </c>
      <c r="C88" s="75">
        <v>1</v>
      </c>
      <c r="D88" s="64" t="s">
        <v>24</v>
      </c>
      <c r="E88" s="48">
        <v>195.16344946401244</v>
      </c>
      <c r="F88" s="49">
        <v>29.942620456152024</v>
      </c>
      <c r="G88" s="49">
        <v>230.39123250335436</v>
      </c>
      <c r="H88" s="49">
        <v>23.5313398288414</v>
      </c>
      <c r="I88" s="49">
        <v>151.87386383842968</v>
      </c>
      <c r="J88" s="49">
        <v>1.8338464296562651</v>
      </c>
      <c r="K88" s="48">
        <v>86.929341552110884</v>
      </c>
      <c r="L88" s="49">
        <v>6.2503951210810751</v>
      </c>
      <c r="M88" s="49">
        <v>91.19365308871194</v>
      </c>
      <c r="N88" s="49">
        <v>20.176669243542815</v>
      </c>
      <c r="O88" s="50"/>
      <c r="P88" s="50"/>
      <c r="Q88" s="49">
        <v>602.27073966755563</v>
      </c>
      <c r="R88" s="49">
        <v>4.0975430133140263</v>
      </c>
      <c r="S88" s="52">
        <v>0.69501832224489868</v>
      </c>
      <c r="T88" s="52">
        <v>4.7543605371620726E-3</v>
      </c>
      <c r="U88" s="49">
        <f t="shared" si="12"/>
        <v>2.6503275923842522</v>
      </c>
      <c r="V88" s="83" t="s">
        <v>25</v>
      </c>
    </row>
    <row r="89" spans="1:22" x14ac:dyDescent="0.15">
      <c r="A89" s="82" t="s">
        <v>61</v>
      </c>
      <c r="B89" s="30" t="s">
        <v>64</v>
      </c>
      <c r="C89" s="75">
        <v>2</v>
      </c>
      <c r="D89" s="64" t="s">
        <v>24</v>
      </c>
      <c r="E89" s="48">
        <v>9.9624698530147544</v>
      </c>
      <c r="F89" s="49">
        <v>2.4495346747666971</v>
      </c>
      <c r="G89" s="49">
        <v>250.84453883928515</v>
      </c>
      <c r="H89" s="49">
        <v>26.323772969642974</v>
      </c>
      <c r="I89" s="49">
        <v>109.94610223590843</v>
      </c>
      <c r="J89" s="49">
        <v>2.8274599628287755</v>
      </c>
      <c r="K89" s="48">
        <v>68.497703026429448</v>
      </c>
      <c r="L89" s="49">
        <v>4.9251799324061949</v>
      </c>
      <c r="M89" s="49">
        <v>84.954599341358815</v>
      </c>
      <c r="N89" s="49">
        <v>18.66816379710647</v>
      </c>
      <c r="O89" s="50"/>
      <c r="P89" s="50"/>
      <c r="Q89" s="49">
        <v>448.07868134518446</v>
      </c>
      <c r="R89" s="49">
        <v>2.37922084953914</v>
      </c>
      <c r="S89" s="52">
        <v>0.82404723366290789</v>
      </c>
      <c r="T89" s="52">
        <v>5.3981137394591393E-3</v>
      </c>
      <c r="U89" s="49">
        <f t="shared" si="12"/>
        <v>3.6620868694312012</v>
      </c>
      <c r="V89" s="83" t="s">
        <v>25</v>
      </c>
    </row>
    <row r="90" spans="1:22" x14ac:dyDescent="0.15">
      <c r="A90" s="82" t="s">
        <v>61</v>
      </c>
      <c r="B90" s="30" t="s">
        <v>64</v>
      </c>
      <c r="C90" s="75">
        <v>3</v>
      </c>
      <c r="D90" s="64" t="s">
        <v>24</v>
      </c>
      <c r="E90" s="48">
        <v>10.371355548022972</v>
      </c>
      <c r="F90" s="49">
        <v>2.4540865128739964</v>
      </c>
      <c r="G90" s="49">
        <v>120.55385493236751</v>
      </c>
      <c r="H90" s="49">
        <v>10.497556453551889</v>
      </c>
      <c r="I90" s="49">
        <v>51.918397038528028</v>
      </c>
      <c r="J90" s="49">
        <v>4.7091298546922626</v>
      </c>
      <c r="K90" s="48">
        <v>14.791405169650302</v>
      </c>
      <c r="L90" s="49">
        <v>1.9378443174255702</v>
      </c>
      <c r="M90" s="49">
        <v>66.973730755916051</v>
      </c>
      <c r="N90" s="49">
        <v>14.425930686041651</v>
      </c>
      <c r="O90" s="50"/>
      <c r="P90" s="50"/>
      <c r="Q90" s="51">
        <v>210.13001489288655</v>
      </c>
      <c r="R90" s="51">
        <v>0.96925181516042336</v>
      </c>
      <c r="S90" s="52">
        <v>0.84632838059860127</v>
      </c>
      <c r="T90" s="52">
        <v>4.1461074042210702E-3</v>
      </c>
      <c r="U90" s="49">
        <f t="shared" si="12"/>
        <v>8.1502638559131331</v>
      </c>
      <c r="V90" s="83" t="s">
        <v>25</v>
      </c>
    </row>
    <row r="91" spans="1:22" x14ac:dyDescent="0.15">
      <c r="A91" s="84" t="s">
        <v>65</v>
      </c>
      <c r="B91" s="30" t="s">
        <v>29</v>
      </c>
      <c r="C91" s="75">
        <v>1</v>
      </c>
      <c r="D91" s="64" t="s">
        <v>24</v>
      </c>
      <c r="E91" s="48">
        <v>4.2924458165327009</v>
      </c>
      <c r="F91" s="49">
        <v>2.3718231459135088</v>
      </c>
      <c r="G91" s="49">
        <v>79.818083296833606</v>
      </c>
      <c r="H91" s="49">
        <v>6.5046038253187657</v>
      </c>
      <c r="I91" s="49">
        <v>15.938433501429266</v>
      </c>
      <c r="J91" s="49">
        <v>3.3339950626135284</v>
      </c>
      <c r="K91" s="48">
        <v>4.0493549280117476</v>
      </c>
      <c r="L91" s="49">
        <v>2.5183699428863706</v>
      </c>
      <c r="M91" s="49">
        <v>6.5947996692645594</v>
      </c>
      <c r="N91" s="49">
        <v>1.3242572929476319</v>
      </c>
      <c r="O91" s="50">
        <v>6.9107749251935977E-3</v>
      </c>
      <c r="P91" s="50">
        <v>3.3133979856523866E-3</v>
      </c>
      <c r="Q91" s="65">
        <v>0.57259173706834798</v>
      </c>
      <c r="R91" s="65">
        <v>1.1267463514029592E-2</v>
      </c>
      <c r="S91" s="52">
        <v>1.0075849704218459E-2</v>
      </c>
      <c r="T91" s="52">
        <v>2.4663342152204677E-4</v>
      </c>
      <c r="U91" s="49">
        <f t="shared" si="12"/>
        <v>19.711308273988386</v>
      </c>
      <c r="V91" s="83" t="s">
        <v>25</v>
      </c>
    </row>
    <row r="92" spans="1:22" x14ac:dyDescent="0.15">
      <c r="A92" s="84" t="s">
        <v>65</v>
      </c>
      <c r="B92" s="30" t="s">
        <v>29</v>
      </c>
      <c r="C92" s="75">
        <v>2</v>
      </c>
      <c r="D92" s="64" t="s">
        <v>24</v>
      </c>
      <c r="E92" s="48" t="s">
        <v>52</v>
      </c>
      <c r="F92" s="49"/>
      <c r="G92" s="49">
        <v>97.999243058647039</v>
      </c>
      <c r="H92" s="49">
        <v>8.2305150577922284</v>
      </c>
      <c r="I92" s="49">
        <v>36.210626082402641</v>
      </c>
      <c r="J92" s="49">
        <v>4.7170644198280778</v>
      </c>
      <c r="K92" s="48">
        <v>5.2460276293905839</v>
      </c>
      <c r="L92" s="49">
        <v>2.6277595124365232</v>
      </c>
      <c r="M92" s="49">
        <v>32.55009514252928</v>
      </c>
      <c r="N92" s="49">
        <v>6.7403649195651472</v>
      </c>
      <c r="O92" s="50">
        <v>7.5400256847456522E-3</v>
      </c>
      <c r="P92" s="50">
        <v>3.6150354039350338E-3</v>
      </c>
      <c r="Q92" s="49">
        <v>178.7485053716432</v>
      </c>
      <c r="R92" s="49">
        <v>1.0206970890622744</v>
      </c>
      <c r="S92" s="52">
        <v>1.2973473040251331</v>
      </c>
      <c r="T92" s="52">
        <v>7.8043270484823655E-3</v>
      </c>
      <c r="U92" s="49">
        <f t="shared" si="12"/>
        <v>18.680657057467943</v>
      </c>
      <c r="V92" s="83" t="s">
        <v>25</v>
      </c>
    </row>
    <row r="93" spans="1:22" x14ac:dyDescent="0.15">
      <c r="A93" s="84" t="s">
        <v>65</v>
      </c>
      <c r="B93" s="30" t="s">
        <v>29</v>
      </c>
      <c r="C93" s="75">
        <v>3</v>
      </c>
      <c r="D93" s="64" t="s">
        <v>24</v>
      </c>
      <c r="E93" s="48">
        <v>9.6705368763356621</v>
      </c>
      <c r="F93" s="49">
        <v>2.44768301546855</v>
      </c>
      <c r="G93" s="49">
        <v>107.70854189987531</v>
      </c>
      <c r="H93" s="49">
        <v>9.1893310120806593</v>
      </c>
      <c r="I93" s="49">
        <v>30.316917164226691</v>
      </c>
      <c r="J93" s="49">
        <v>4.5294603036078893</v>
      </c>
      <c r="K93" s="48">
        <v>5.247363809771886</v>
      </c>
      <c r="L93" s="49">
        <v>2.6278043118390584</v>
      </c>
      <c r="M93" s="49">
        <v>27.596083977160813</v>
      </c>
      <c r="N93" s="49">
        <v>5.6814617205877909</v>
      </c>
      <c r="O93" s="50">
        <v>9.9047301998146028E-3</v>
      </c>
      <c r="P93" s="50">
        <v>4.7484908181349948E-3</v>
      </c>
      <c r="Q93" s="51">
        <v>54.153009145700139</v>
      </c>
      <c r="R93" s="51">
        <v>0.32021265819315214</v>
      </c>
      <c r="S93" s="52">
        <v>0.25653072992691422</v>
      </c>
      <c r="T93" s="52">
        <v>1.9020253966237214E-3</v>
      </c>
      <c r="U93" s="49">
        <f t="shared" si="12"/>
        <v>20.526219603698038</v>
      </c>
      <c r="V93" s="83" t="s">
        <v>25</v>
      </c>
    </row>
    <row r="94" spans="1:22" x14ac:dyDescent="0.15">
      <c r="A94" s="84" t="s">
        <v>65</v>
      </c>
      <c r="B94" s="30" t="s">
        <v>31</v>
      </c>
      <c r="C94" s="75">
        <v>1</v>
      </c>
      <c r="D94" s="64" t="s">
        <v>24</v>
      </c>
      <c r="E94" s="48">
        <v>133.66376847003633</v>
      </c>
      <c r="F94" s="49">
        <v>20.507136449109097</v>
      </c>
      <c r="G94" s="49">
        <v>82.494183325441156</v>
      </c>
      <c r="H94" s="49">
        <v>6.7529534325082752</v>
      </c>
      <c r="I94" s="49">
        <v>57.00374910481834</v>
      </c>
      <c r="J94" s="49">
        <v>4.6043318266248416</v>
      </c>
      <c r="K94" s="48">
        <v>4.915667886478845</v>
      </c>
      <c r="L94" s="49">
        <v>2.6120204440322508</v>
      </c>
      <c r="M94" s="49">
        <v>57.707411228109869</v>
      </c>
      <c r="N94" s="49">
        <v>12.300749117148055</v>
      </c>
      <c r="O94" s="50">
        <v>2.8623717756516721E-2</v>
      </c>
      <c r="P94" s="50">
        <v>1.3715985803079186E-2</v>
      </c>
      <c r="Q94" s="51">
        <v>43.039474528015297</v>
      </c>
      <c r="R94" s="51">
        <v>0.27101762972086135</v>
      </c>
      <c r="S94" s="52">
        <v>1.7195883871904629</v>
      </c>
      <c r="T94" s="52">
        <v>1.0595097387943408E-2</v>
      </c>
      <c r="U94" s="49">
        <f t="shared" si="12"/>
        <v>16.781887066120081</v>
      </c>
      <c r="V94" s="83" t="s">
        <v>25</v>
      </c>
    </row>
    <row r="95" spans="1:22" x14ac:dyDescent="0.15">
      <c r="A95" s="84" t="s">
        <v>65</v>
      </c>
      <c r="B95" s="30" t="s">
        <v>31</v>
      </c>
      <c r="C95" s="75">
        <v>2</v>
      </c>
      <c r="D95" s="64" t="s">
        <v>24</v>
      </c>
      <c r="E95" s="48">
        <v>4.9392761065095465</v>
      </c>
      <c r="F95" s="49">
        <v>2.4262743259474648</v>
      </c>
      <c r="G95" s="49">
        <v>120.81760005812185</v>
      </c>
      <c r="H95" s="49">
        <v>10.524891480110053</v>
      </c>
      <c r="I95" s="49">
        <v>51.930579896091125</v>
      </c>
      <c r="J95" s="49">
        <v>4.7089228188133028</v>
      </c>
      <c r="K95" s="48">
        <v>5.7694233192056315</v>
      </c>
      <c r="L95" s="49">
        <v>2.6350351753825811</v>
      </c>
      <c r="M95" s="49">
        <v>39.543326145638865</v>
      </c>
      <c r="N95" s="49">
        <v>8.2553384822754268</v>
      </c>
      <c r="O95" s="50">
        <v>4.2721357041236425E-2</v>
      </c>
      <c r="P95" s="50">
        <v>2.0463805097227367E-2</v>
      </c>
      <c r="Q95" s="51">
        <v>38.948477666571364</v>
      </c>
      <c r="R95" s="51">
        <v>0.22505800804701778</v>
      </c>
      <c r="S95" s="52">
        <v>0.99589142270451936</v>
      </c>
      <c r="T95" s="52">
        <v>5.7968418972345025E-3</v>
      </c>
      <c r="U95" s="49">
        <f t="shared" si="12"/>
        <v>20.941018430028592</v>
      </c>
      <c r="V95" s="83" t="s">
        <v>25</v>
      </c>
    </row>
    <row r="96" spans="1:22" x14ac:dyDescent="0.15">
      <c r="A96" s="86" t="s">
        <v>66</v>
      </c>
      <c r="B96" s="41"/>
      <c r="C96" s="73"/>
      <c r="D96" s="42"/>
      <c r="E96" s="43"/>
      <c r="F96" s="44"/>
      <c r="G96" s="44"/>
      <c r="H96" s="44"/>
      <c r="I96" s="44"/>
      <c r="J96" s="44"/>
      <c r="K96" s="43"/>
      <c r="L96" s="44"/>
      <c r="M96" s="44"/>
      <c r="N96" s="44"/>
      <c r="O96" s="45"/>
      <c r="P96" s="45"/>
      <c r="Q96" s="46"/>
      <c r="R96" s="46"/>
      <c r="S96" s="47"/>
      <c r="T96" s="47"/>
      <c r="U96" s="47"/>
      <c r="V96" s="87"/>
    </row>
    <row r="97" spans="1:22" x14ac:dyDescent="0.15">
      <c r="A97" s="84" t="s">
        <v>67</v>
      </c>
      <c r="B97" s="30" t="s">
        <v>68</v>
      </c>
      <c r="C97" s="75">
        <v>1</v>
      </c>
      <c r="D97" s="88" t="s">
        <v>69</v>
      </c>
      <c r="E97" s="48">
        <v>32.313113598995834</v>
      </c>
      <c r="F97" s="49">
        <v>4.9669475096311286</v>
      </c>
      <c r="G97" s="49">
        <v>75.18656724537648</v>
      </c>
      <c r="H97" s="49">
        <v>6.0794263093349379</v>
      </c>
      <c r="I97" s="49">
        <v>55.076987976027674</v>
      </c>
      <c r="J97" s="49">
        <v>4.6481155319528442</v>
      </c>
      <c r="K97" s="48" t="s">
        <v>28</v>
      </c>
      <c r="L97" s="49"/>
      <c r="M97" s="49">
        <v>9.1395102665117491</v>
      </c>
      <c r="N97" s="49">
        <v>1.8408648001348704</v>
      </c>
      <c r="O97" s="50">
        <v>8.7253021971929343E-2</v>
      </c>
      <c r="P97" s="50">
        <v>4.1746260767192782E-2</v>
      </c>
      <c r="Q97" s="65">
        <v>1.5434609807326252</v>
      </c>
      <c r="R97" s="65">
        <v>2.2241557186342027E-2</v>
      </c>
      <c r="S97" s="52">
        <v>7.9252602610963976</v>
      </c>
      <c r="T97" s="52">
        <v>4.8744419665117986E-2</v>
      </c>
      <c r="U97" s="52"/>
      <c r="V97" s="83" t="s">
        <v>25</v>
      </c>
    </row>
    <row r="98" spans="1:22" x14ac:dyDescent="0.15">
      <c r="A98" s="84" t="s">
        <v>67</v>
      </c>
      <c r="B98" s="88" t="s">
        <v>70</v>
      </c>
      <c r="C98" s="89">
        <v>2</v>
      </c>
      <c r="D98" s="88" t="s">
        <v>24</v>
      </c>
      <c r="E98" s="48">
        <v>6.403538285340181</v>
      </c>
      <c r="F98" s="49">
        <v>2.465102178373674</v>
      </c>
      <c r="G98" s="49">
        <v>98.435667279278775</v>
      </c>
      <c r="H98" s="49">
        <v>8.2730581386811437</v>
      </c>
      <c r="I98" s="49">
        <v>108.56485683407566</v>
      </c>
      <c r="J98" s="49">
        <v>2.8705932044138174</v>
      </c>
      <c r="K98" s="48" t="s">
        <v>28</v>
      </c>
      <c r="L98" s="49"/>
      <c r="M98" s="49">
        <v>44.958995740273863</v>
      </c>
      <c r="N98" s="49">
        <v>9.4448010108432445</v>
      </c>
      <c r="O98" s="50">
        <v>5.3555877669968888E-2</v>
      </c>
      <c r="P98" s="50">
        <v>2.5646364364291303E-2</v>
      </c>
      <c r="Q98" s="51">
        <v>48.680989170992895</v>
      </c>
      <c r="R98" s="51">
        <v>0.29326340285934466</v>
      </c>
      <c r="S98" s="52">
        <v>0.99055395765830656</v>
      </c>
      <c r="T98" s="52">
        <v>6.1091656962357511E-3</v>
      </c>
      <c r="U98" s="52"/>
      <c r="V98" s="83" t="s">
        <v>25</v>
      </c>
    </row>
    <row r="99" spans="1:22" x14ac:dyDescent="0.15">
      <c r="A99" s="84" t="s">
        <v>67</v>
      </c>
      <c r="B99" s="88" t="s">
        <v>70</v>
      </c>
      <c r="C99" s="89">
        <v>3</v>
      </c>
      <c r="D99" s="88" t="s">
        <v>24</v>
      </c>
      <c r="E99" s="48">
        <v>11.699664835843729</v>
      </c>
      <c r="F99" s="49">
        <v>2.4860053865738538</v>
      </c>
      <c r="G99" s="49">
        <v>128.15357074984578</v>
      </c>
      <c r="H99" s="49">
        <v>11.292848383800257</v>
      </c>
      <c r="I99" s="49">
        <v>135.18973842352122</v>
      </c>
      <c r="J99" s="49">
        <v>2.1559108440773791</v>
      </c>
      <c r="K99" s="48">
        <v>4.9701053774755337</v>
      </c>
      <c r="L99" s="49">
        <v>2.6152788510966056</v>
      </c>
      <c r="M99" s="49">
        <v>84.321226417792545</v>
      </c>
      <c r="N99" s="49">
        <v>18.516076221415933</v>
      </c>
      <c r="O99" s="50">
        <v>3.7765431123711619E-2</v>
      </c>
      <c r="P99" s="50">
        <v>1.8092222349259137E-2</v>
      </c>
      <c r="Q99" s="51">
        <v>53.725845398661697</v>
      </c>
      <c r="R99" s="51">
        <v>0.34425834060106858</v>
      </c>
      <c r="S99" s="52">
        <v>1.149803801497665</v>
      </c>
      <c r="T99" s="52">
        <v>7.4996848385319326E-3</v>
      </c>
      <c r="U99" s="49">
        <f t="shared" ref="U99:U100" si="13">G99/K99</f>
        <v>25.784880000862042</v>
      </c>
      <c r="V99" s="83" t="s">
        <v>25</v>
      </c>
    </row>
    <row r="100" spans="1:22" x14ac:dyDescent="0.15">
      <c r="A100" s="84" t="s">
        <v>67</v>
      </c>
      <c r="B100" s="88" t="s">
        <v>71</v>
      </c>
      <c r="C100" s="89">
        <v>1</v>
      </c>
      <c r="D100" s="88" t="s">
        <v>69</v>
      </c>
      <c r="E100" s="48">
        <v>55.55542712762535</v>
      </c>
      <c r="F100" s="49">
        <v>8.5235370481715815</v>
      </c>
      <c r="G100" s="49">
        <v>150.48470608167105</v>
      </c>
      <c r="H100" s="49">
        <v>13.721384088531833</v>
      </c>
      <c r="I100" s="49">
        <v>145.54122555991393</v>
      </c>
      <c r="J100" s="49">
        <v>1.945262512632864</v>
      </c>
      <c r="K100" s="48">
        <v>5.8746870755987128</v>
      </c>
      <c r="L100" s="49">
        <v>2.6342338223919892</v>
      </c>
      <c r="M100" s="49">
        <v>108.72533698836732</v>
      </c>
      <c r="N100" s="49">
        <v>24.516282048628426</v>
      </c>
      <c r="O100" s="50">
        <v>2.061595025837137E-2</v>
      </c>
      <c r="P100" s="50">
        <v>9.8808662426687188E-3</v>
      </c>
      <c r="Q100" s="51">
        <v>23.174526580743191</v>
      </c>
      <c r="R100" s="51">
        <v>0.15242123762067308</v>
      </c>
      <c r="S100" s="52">
        <v>2.0006353867904947</v>
      </c>
      <c r="T100" s="52">
        <v>1.2065691228062106E-2</v>
      </c>
      <c r="U100" s="49">
        <f t="shared" si="13"/>
        <v>25.615782448520385</v>
      </c>
      <c r="V100" s="83" t="s">
        <v>25</v>
      </c>
    </row>
    <row r="101" spans="1:22" x14ac:dyDescent="0.15">
      <c r="A101" s="86" t="s">
        <v>72</v>
      </c>
      <c r="B101" s="41"/>
      <c r="C101" s="73"/>
      <c r="D101" s="42"/>
      <c r="E101" s="43"/>
      <c r="F101" s="44"/>
      <c r="G101" s="44"/>
      <c r="H101" s="44"/>
      <c r="I101" s="44"/>
      <c r="J101" s="44"/>
      <c r="K101" s="43"/>
      <c r="L101" s="44"/>
      <c r="M101" s="44"/>
      <c r="N101" s="44"/>
      <c r="O101" s="45"/>
      <c r="P101" s="45"/>
      <c r="Q101" s="46"/>
      <c r="R101" s="46"/>
      <c r="S101" s="47"/>
      <c r="T101" s="47"/>
      <c r="U101" s="47"/>
      <c r="V101" s="87"/>
    </row>
    <row r="102" spans="1:22" x14ac:dyDescent="0.15">
      <c r="A102" s="82" t="s">
        <v>47</v>
      </c>
      <c r="B102" s="30" t="s">
        <v>73</v>
      </c>
      <c r="C102" s="75">
        <v>1</v>
      </c>
      <c r="D102" s="88" t="s">
        <v>74</v>
      </c>
      <c r="E102" s="48">
        <v>62.682661680901049</v>
      </c>
      <c r="F102" s="49">
        <v>9.6169880017076093</v>
      </c>
      <c r="G102" s="49">
        <v>63.427053018073153</v>
      </c>
      <c r="H102" s="49">
        <v>5.0263179785942853</v>
      </c>
      <c r="I102" s="49">
        <v>34.238314506690735</v>
      </c>
      <c r="J102" s="49">
        <v>4.6691711391727324</v>
      </c>
      <c r="K102" s="48">
        <v>14.850905525853317</v>
      </c>
      <c r="L102" s="49">
        <v>1.9348606129252541</v>
      </c>
      <c r="M102" s="49">
        <v>13.655238129110733</v>
      </c>
      <c r="N102" s="49">
        <v>2.7653191472387282</v>
      </c>
      <c r="O102" s="50">
        <v>6.653567854178327E-3</v>
      </c>
      <c r="P102" s="50">
        <v>3.1901004463653197E-3</v>
      </c>
      <c r="Q102" s="51">
        <v>240.44314438665785</v>
      </c>
      <c r="R102" s="51">
        <v>0.94784095043335947</v>
      </c>
      <c r="S102" s="52">
        <v>5.974964042260672E-2</v>
      </c>
      <c r="T102" s="52">
        <v>4.8396209833970259E-4</v>
      </c>
      <c r="U102" s="49">
        <f t="shared" ref="U102:U109" si="14">G102/K102</f>
        <v>4.270921588428104</v>
      </c>
      <c r="V102" s="83" t="s">
        <v>25</v>
      </c>
    </row>
    <row r="103" spans="1:22" x14ac:dyDescent="0.15">
      <c r="A103" s="82" t="s">
        <v>47</v>
      </c>
      <c r="B103" s="30" t="s">
        <v>73</v>
      </c>
      <c r="C103" s="75">
        <v>2</v>
      </c>
      <c r="D103" s="88" t="s">
        <v>74</v>
      </c>
      <c r="E103" s="48">
        <v>436.90391761184634</v>
      </c>
      <c r="F103" s="49">
        <v>67.03124082293759</v>
      </c>
      <c r="G103" s="49">
        <v>100.87326987469616</v>
      </c>
      <c r="H103" s="49">
        <v>8.5116386274675815</v>
      </c>
      <c r="I103" s="49">
        <v>38.037908570790698</v>
      </c>
      <c r="J103" s="49">
        <v>4.749528337117745</v>
      </c>
      <c r="K103" s="48">
        <v>3.6072941668500347</v>
      </c>
      <c r="L103" s="49">
        <v>2.4341879282203074</v>
      </c>
      <c r="M103" s="49">
        <v>77.195276978086298</v>
      </c>
      <c r="N103" s="49">
        <v>16.818334167503444</v>
      </c>
      <c r="O103" s="50">
        <v>3.2985856478165612E-2</v>
      </c>
      <c r="P103" s="50">
        <v>1.5804448884496794E-2</v>
      </c>
      <c r="Q103" s="51">
        <v>54.699910119113866</v>
      </c>
      <c r="R103" s="51">
        <v>0.58991837807194125</v>
      </c>
      <c r="S103" s="52">
        <v>1.8926861360501239</v>
      </c>
      <c r="T103" s="52">
        <v>2.0185778880243949E-2</v>
      </c>
      <c r="U103" s="49">
        <f t="shared" si="14"/>
        <v>27.963693896020914</v>
      </c>
      <c r="V103" s="83" t="s">
        <v>25</v>
      </c>
    </row>
    <row r="104" spans="1:22" x14ac:dyDescent="0.15">
      <c r="A104" s="82" t="s">
        <v>47</v>
      </c>
      <c r="B104" s="30" t="s">
        <v>75</v>
      </c>
      <c r="C104" s="75">
        <v>1</v>
      </c>
      <c r="D104" s="88" t="s">
        <v>74</v>
      </c>
      <c r="E104" s="48">
        <v>32.00350892915764</v>
      </c>
      <c r="F104" s="49">
        <v>4.9201282005121598</v>
      </c>
      <c r="G104" s="49">
        <v>82.240116388710831</v>
      </c>
      <c r="H104" s="49">
        <v>6.7292909407517669</v>
      </c>
      <c r="I104" s="49">
        <v>34.329635390988969</v>
      </c>
      <c r="J104" s="49">
        <v>4.6716999759919675</v>
      </c>
      <c r="K104" s="48">
        <v>4.4890040589407807</v>
      </c>
      <c r="L104" s="49">
        <v>2.5763763449759871</v>
      </c>
      <c r="M104" s="49">
        <v>39.862289422646043</v>
      </c>
      <c r="N104" s="49">
        <v>8.325000584206899</v>
      </c>
      <c r="O104" s="50">
        <v>3.0915106268542884E-2</v>
      </c>
      <c r="P104" s="50">
        <v>1.4813094147113058E-2</v>
      </c>
      <c r="Q104" s="49">
        <v>143.45798559907644</v>
      </c>
      <c r="R104" s="49">
        <v>1.4432837339895743</v>
      </c>
      <c r="S104" s="52">
        <v>0.49935551852809457</v>
      </c>
      <c r="T104" s="52">
        <v>5.8026928353232827E-3</v>
      </c>
      <c r="U104" s="49">
        <f t="shared" si="14"/>
        <v>18.32034796781095</v>
      </c>
      <c r="V104" s="83" t="s">
        <v>25</v>
      </c>
    </row>
    <row r="105" spans="1:22" x14ac:dyDescent="0.15">
      <c r="A105" s="82" t="s">
        <v>60</v>
      </c>
      <c r="B105" s="30" t="s">
        <v>76</v>
      </c>
      <c r="C105" s="75">
        <v>1</v>
      </c>
      <c r="D105" s="88" t="s">
        <v>74</v>
      </c>
      <c r="E105" s="48">
        <v>850.45629040208746</v>
      </c>
      <c r="F105" s="49">
        <v>130.47981057924659</v>
      </c>
      <c r="G105" s="49">
        <v>108.15958063957731</v>
      </c>
      <c r="H105" s="49">
        <v>9.2345004308201695</v>
      </c>
      <c r="I105" s="49">
        <v>63.968115066952173</v>
      </c>
      <c r="J105" s="49">
        <v>4.4135556072320945</v>
      </c>
      <c r="K105" s="48">
        <v>8.0374581976497659</v>
      </c>
      <c r="L105" s="49">
        <v>2.509198637368673</v>
      </c>
      <c r="M105" s="49">
        <v>77.680158236547555</v>
      </c>
      <c r="N105" s="49">
        <v>16.933077774141299</v>
      </c>
      <c r="O105" s="50"/>
      <c r="P105" s="50"/>
      <c r="Q105" s="65">
        <v>1.5434609807326252</v>
      </c>
      <c r="R105" s="65">
        <v>2.2241557186342027E-2</v>
      </c>
      <c r="S105" s="52">
        <v>0.44208108447961686</v>
      </c>
      <c r="T105" s="52">
        <v>2.3849764088654767E-3</v>
      </c>
      <c r="U105" s="49">
        <f t="shared" si="14"/>
        <v>13.456938497198564</v>
      </c>
      <c r="V105" s="83" t="s">
        <v>25</v>
      </c>
    </row>
    <row r="106" spans="1:22" x14ac:dyDescent="0.15">
      <c r="A106" s="84" t="s">
        <v>61</v>
      </c>
      <c r="B106" s="30" t="s">
        <v>77</v>
      </c>
      <c r="C106" s="75">
        <v>1</v>
      </c>
      <c r="D106" s="88" t="s">
        <v>74</v>
      </c>
      <c r="E106" s="48" t="s">
        <v>30</v>
      </c>
      <c r="F106" s="49"/>
      <c r="G106" s="49">
        <v>139.35207560539908</v>
      </c>
      <c r="H106" s="49">
        <v>12.493606097291339</v>
      </c>
      <c r="I106" s="49">
        <v>44.678300566598168</v>
      </c>
      <c r="J106" s="49">
        <v>4.7851360617470462</v>
      </c>
      <c r="K106" s="48">
        <v>17.982726910393914</v>
      </c>
      <c r="L106" s="49">
        <v>1.8409168129119864</v>
      </c>
      <c r="M106" s="49">
        <v>32.477231089363265</v>
      </c>
      <c r="N106" s="49">
        <v>6.7247045105826446</v>
      </c>
      <c r="O106" s="50"/>
      <c r="P106" s="50"/>
      <c r="Q106" s="51">
        <v>38.948477666571364</v>
      </c>
      <c r="R106" s="51">
        <v>0.22505800804701778</v>
      </c>
      <c r="S106" s="52">
        <v>0.88105692630531085</v>
      </c>
      <c r="T106" s="52">
        <v>5.1338755188241403E-3</v>
      </c>
      <c r="U106" s="49">
        <f t="shared" si="14"/>
        <v>7.7492182525918452</v>
      </c>
      <c r="V106" s="83" t="s">
        <v>25</v>
      </c>
    </row>
    <row r="107" spans="1:22" x14ac:dyDescent="0.15">
      <c r="A107" s="84" t="s">
        <v>61</v>
      </c>
      <c r="B107" s="30" t="s">
        <v>77</v>
      </c>
      <c r="C107" s="75">
        <v>2</v>
      </c>
      <c r="D107" s="88" t="s">
        <v>74</v>
      </c>
      <c r="E107" s="48">
        <v>3.4888396584350323</v>
      </c>
      <c r="F107" s="49">
        <v>2.2485395928880854</v>
      </c>
      <c r="G107" s="49">
        <v>180.93746628653224</v>
      </c>
      <c r="H107" s="49">
        <v>17.253532134440238</v>
      </c>
      <c r="I107" s="49">
        <v>41.585729024506975</v>
      </c>
      <c r="J107" s="49">
        <v>4.7833017687724144</v>
      </c>
      <c r="K107" s="48">
        <v>35.048016207849962</v>
      </c>
      <c r="L107" s="49">
        <v>2.5508954488797051</v>
      </c>
      <c r="M107" s="49">
        <v>32.023593529565829</v>
      </c>
      <c r="N107" s="49">
        <v>6.6272635486429117</v>
      </c>
      <c r="O107" s="50"/>
      <c r="P107" s="50"/>
      <c r="Q107" s="51">
        <v>106.35399662251329</v>
      </c>
      <c r="R107" s="51">
        <v>0.65256197963299478</v>
      </c>
      <c r="S107" s="52">
        <v>1.7537855095767063</v>
      </c>
      <c r="T107" s="52">
        <v>1.0055850637353448E-2</v>
      </c>
      <c r="U107" s="49">
        <f t="shared" si="14"/>
        <v>5.1625594217228858</v>
      </c>
      <c r="V107" s="83" t="s">
        <v>25</v>
      </c>
    </row>
    <row r="108" spans="1:22" x14ac:dyDescent="0.15">
      <c r="A108" s="84" t="s">
        <v>61</v>
      </c>
      <c r="B108" s="30" t="s">
        <v>77</v>
      </c>
      <c r="C108" s="75">
        <v>3</v>
      </c>
      <c r="D108" s="88" t="s">
        <v>74</v>
      </c>
      <c r="E108" s="48">
        <v>540.56313342045473</v>
      </c>
      <c r="F108" s="49">
        <v>82.934979787706453</v>
      </c>
      <c r="G108" s="49">
        <v>59.685940352705899</v>
      </c>
      <c r="H108" s="49">
        <v>4.6992377680256965</v>
      </c>
      <c r="I108" s="49">
        <v>208.12500224346024</v>
      </c>
      <c r="J108" s="49">
        <v>1.2999024107635297</v>
      </c>
      <c r="K108" s="48">
        <v>12.740698974420473</v>
      </c>
      <c r="L108" s="49">
        <v>2.068959841549133</v>
      </c>
      <c r="M108" s="49">
        <v>129.85474492839344</v>
      </c>
      <c r="N108" s="49">
        <v>29.943879819290864</v>
      </c>
      <c r="O108" s="50"/>
      <c r="P108" s="50"/>
      <c r="Q108" s="51">
        <v>132.31774871428448</v>
      </c>
      <c r="R108" s="51">
        <v>0.79120118146471285</v>
      </c>
      <c r="S108" s="52">
        <v>0.25819124303492452</v>
      </c>
      <c r="T108" s="52">
        <v>1.1245580909300735E-3</v>
      </c>
      <c r="U108" s="49">
        <f t="shared" si="14"/>
        <v>4.6846676522644071</v>
      </c>
      <c r="V108" s="83" t="s">
        <v>25</v>
      </c>
    </row>
    <row r="109" spans="1:22" x14ac:dyDescent="0.15">
      <c r="A109" s="82" t="s">
        <v>61</v>
      </c>
      <c r="B109" s="30" t="s">
        <v>78</v>
      </c>
      <c r="C109" s="75">
        <v>1</v>
      </c>
      <c r="D109" s="88" t="s">
        <v>74</v>
      </c>
      <c r="E109" s="48"/>
      <c r="F109" s="49"/>
      <c r="G109" s="49">
        <v>127.33953706853262</v>
      </c>
      <c r="H109" s="49">
        <v>11.206904413061107</v>
      </c>
      <c r="I109" s="49">
        <v>121.85933636367464</v>
      </c>
      <c r="J109" s="49">
        <v>2.4823754520412762</v>
      </c>
      <c r="K109" s="48">
        <v>6.6363954868861414</v>
      </c>
      <c r="L109" s="49">
        <v>2.6102581049958511</v>
      </c>
      <c r="M109" s="49">
        <v>158.86366975556143</v>
      </c>
      <c r="N109" s="49">
        <v>37.747064215271493</v>
      </c>
      <c r="O109" s="50"/>
      <c r="P109" s="50"/>
      <c r="Q109" s="49">
        <v>250.6957404212215</v>
      </c>
      <c r="R109" s="49">
        <v>1.6801734633036804</v>
      </c>
      <c r="S109" s="52">
        <v>2.1143372003791101</v>
      </c>
      <c r="T109" s="52">
        <v>1.2067623086094457E-2</v>
      </c>
      <c r="U109" s="49">
        <f t="shared" si="14"/>
        <v>19.188057330242312</v>
      </c>
      <c r="V109" s="83" t="s">
        <v>25</v>
      </c>
    </row>
    <row r="110" spans="1:22" x14ac:dyDescent="0.15">
      <c r="A110" s="84" t="s">
        <v>65</v>
      </c>
      <c r="B110" s="30" t="s">
        <v>27</v>
      </c>
      <c r="C110" s="75">
        <v>1</v>
      </c>
      <c r="D110" s="88" t="s">
        <v>74</v>
      </c>
      <c r="E110" s="48" t="s">
        <v>52</v>
      </c>
      <c r="F110" s="49"/>
      <c r="G110" s="49">
        <v>123.99435544287736</v>
      </c>
      <c r="H110" s="49">
        <v>10.855634662534239</v>
      </c>
      <c r="I110" s="49">
        <v>34.465195645677852</v>
      </c>
      <c r="J110" s="49">
        <v>4.6753966872018431</v>
      </c>
      <c r="K110" s="48" t="s">
        <v>28</v>
      </c>
      <c r="L110" s="49"/>
      <c r="M110" s="49">
        <v>45.89558634298831</v>
      </c>
      <c r="N110" s="49">
        <v>9.6519456796980698</v>
      </c>
      <c r="O110" s="50">
        <v>7.6610751837592073E-3</v>
      </c>
      <c r="P110" s="50">
        <v>3.6730605130684876E-3</v>
      </c>
      <c r="Q110" s="51">
        <v>70.759200169140129</v>
      </c>
      <c r="R110" s="51">
        <v>0.41905442606593934</v>
      </c>
      <c r="S110" s="52">
        <v>0.78692978918268841</v>
      </c>
      <c r="T110" s="52">
        <v>4.9741128341931817E-3</v>
      </c>
      <c r="U110" s="52"/>
      <c r="V110" s="83" t="s">
        <v>25</v>
      </c>
    </row>
    <row r="111" spans="1:22" x14ac:dyDescent="0.15">
      <c r="A111" s="84" t="s">
        <v>65</v>
      </c>
      <c r="B111" s="30" t="s">
        <v>27</v>
      </c>
      <c r="C111" s="75">
        <v>2</v>
      </c>
      <c r="D111" s="88" t="s">
        <v>74</v>
      </c>
      <c r="E111" s="48" t="s">
        <v>30</v>
      </c>
      <c r="F111" s="49"/>
      <c r="G111" s="49">
        <v>66.859952495743087</v>
      </c>
      <c r="H111" s="49">
        <v>5.3298279968483735</v>
      </c>
      <c r="I111" s="49">
        <v>18.937092637180932</v>
      </c>
      <c r="J111" s="49">
        <v>3.6919438739696284</v>
      </c>
      <c r="K111" s="48" t="s">
        <v>28</v>
      </c>
      <c r="L111" s="49"/>
      <c r="M111" s="49">
        <v>32.87643716462059</v>
      </c>
      <c r="N111" s="49">
        <v>6.8105359252165583</v>
      </c>
      <c r="O111" s="50">
        <v>6.459678416324186E-3</v>
      </c>
      <c r="P111" s="50">
        <v>3.097154433293415E-3</v>
      </c>
      <c r="Q111" s="51">
        <v>27.208173451679635</v>
      </c>
      <c r="R111" s="51">
        <v>0.17357025450690319</v>
      </c>
      <c r="S111" s="52">
        <v>0.2545134185314214</v>
      </c>
      <c r="T111" s="52">
        <v>1.9310095325195302E-3</v>
      </c>
      <c r="U111" s="52"/>
      <c r="V111" s="83" t="s">
        <v>25</v>
      </c>
    </row>
    <row r="112" spans="1:22" x14ac:dyDescent="0.15">
      <c r="A112" s="84" t="s">
        <v>65</v>
      </c>
      <c r="B112" s="30" t="s">
        <v>27</v>
      </c>
      <c r="C112" s="75">
        <v>3</v>
      </c>
      <c r="D112" s="88" t="s">
        <v>74</v>
      </c>
      <c r="E112" s="48">
        <v>444.97628085647108</v>
      </c>
      <c r="F112" s="49">
        <v>68.269729430726628</v>
      </c>
      <c r="G112" s="49">
        <v>116.85478704670632</v>
      </c>
      <c r="H112" s="49">
        <v>10.116188011348452</v>
      </c>
      <c r="I112" s="49">
        <v>198.97108256941536</v>
      </c>
      <c r="J112" s="49">
        <v>1.3425139285591312</v>
      </c>
      <c r="K112" s="48">
        <v>4.9800716649935808</v>
      </c>
      <c r="L112" s="49">
        <v>2.6158459030775307</v>
      </c>
      <c r="M112" s="49">
        <v>125.15307605422937</v>
      </c>
      <c r="N112" s="49">
        <v>28.71747445776829</v>
      </c>
      <c r="O112" s="50">
        <v>5.4890492744266058E-3</v>
      </c>
      <c r="P112" s="50">
        <v>2.6318436384308369E-3</v>
      </c>
      <c r="Q112" s="49">
        <v>177.05264557464102</v>
      </c>
      <c r="R112" s="49">
        <v>1.2201519917759713</v>
      </c>
      <c r="S112" s="52">
        <v>2.6146261601926071</v>
      </c>
      <c r="T112" s="52">
        <v>1.8328983183524706E-2</v>
      </c>
      <c r="U112" s="49">
        <f t="shared" ref="U112:U113" si="15">G112/K112</f>
        <v>23.464479009029873</v>
      </c>
      <c r="V112" s="83" t="s">
        <v>25</v>
      </c>
    </row>
    <row r="113" spans="1:22" x14ac:dyDescent="0.15">
      <c r="A113" s="84" t="s">
        <v>65</v>
      </c>
      <c r="B113" s="30" t="s">
        <v>27</v>
      </c>
      <c r="C113" s="75">
        <v>4</v>
      </c>
      <c r="D113" s="88" t="s">
        <v>74</v>
      </c>
      <c r="E113" s="48">
        <v>12.318590079441558</v>
      </c>
      <c r="F113" s="49">
        <v>2.5101586062543997</v>
      </c>
      <c r="G113" s="49">
        <v>126.49633779728879</v>
      </c>
      <c r="H113" s="49">
        <v>11.11807278090801</v>
      </c>
      <c r="I113" s="49">
        <v>92.476997480407377</v>
      </c>
      <c r="J113" s="49">
        <v>3.4133202726168999</v>
      </c>
      <c r="K113" s="48">
        <v>6.6678648678368946</v>
      </c>
      <c r="L113" s="49">
        <v>2.6086766232381353</v>
      </c>
      <c r="M113" s="49">
        <v>75.509875369349857</v>
      </c>
      <c r="N113" s="49">
        <v>16.420380282379266</v>
      </c>
      <c r="O113" s="50">
        <v>1.20649216821112E-2</v>
      </c>
      <c r="P113" s="50">
        <v>5.7837964229244965E-3</v>
      </c>
      <c r="Q113" s="51">
        <v>101.69677702704116</v>
      </c>
      <c r="R113" s="51">
        <v>0.60844790992545672</v>
      </c>
      <c r="S113" s="52">
        <v>1.467077963941966</v>
      </c>
      <c r="T113" s="52">
        <v>9.0444221423783919E-3</v>
      </c>
      <c r="U113" s="49">
        <f t="shared" si="15"/>
        <v>18.97104100106413</v>
      </c>
      <c r="V113" s="83" t="s">
        <v>25</v>
      </c>
    </row>
    <row r="114" spans="1:22" x14ac:dyDescent="0.15">
      <c r="A114" s="84" t="s">
        <v>65</v>
      </c>
      <c r="B114" s="30" t="s">
        <v>32</v>
      </c>
      <c r="C114" s="75">
        <v>1</v>
      </c>
      <c r="D114" s="88" t="s">
        <v>74</v>
      </c>
      <c r="E114" s="48">
        <v>83.474012879651625</v>
      </c>
      <c r="F114" s="49">
        <v>12.806858565130049</v>
      </c>
      <c r="G114" s="49">
        <v>137.89558355709622</v>
      </c>
      <c r="H114" s="49">
        <v>12.335488659176519</v>
      </c>
      <c r="I114" s="49">
        <v>91.308778827208116</v>
      </c>
      <c r="J114" s="49">
        <v>3.4550422890791896</v>
      </c>
      <c r="K114" s="48" t="s">
        <v>28</v>
      </c>
      <c r="L114" s="49"/>
      <c r="M114" s="49">
        <v>138.24578404718358</v>
      </c>
      <c r="N114" s="49">
        <v>32.159191326199128</v>
      </c>
      <c r="O114" s="50">
        <v>8.4837257025997717E-2</v>
      </c>
      <c r="P114" s="50">
        <v>4.0592993264620021E-2</v>
      </c>
      <c r="Q114" s="51">
        <v>106.35399662251329</v>
      </c>
      <c r="R114" s="51">
        <v>0.65256197963299478</v>
      </c>
      <c r="S114" s="52">
        <v>1.7430165787780298</v>
      </c>
      <c r="T114" s="52">
        <v>1.0930548616066451E-2</v>
      </c>
      <c r="U114" s="52"/>
      <c r="V114" s="83" t="s">
        <v>25</v>
      </c>
    </row>
    <row r="115" spans="1:22" x14ac:dyDescent="0.15">
      <c r="A115" s="84" t="s">
        <v>79</v>
      </c>
      <c r="B115" s="30" t="s">
        <v>80</v>
      </c>
      <c r="C115" s="75">
        <v>1</v>
      </c>
      <c r="D115" s="88" t="s">
        <v>74</v>
      </c>
      <c r="E115" s="48">
        <v>11.299659764058672</v>
      </c>
      <c r="F115" s="49">
        <v>2.4735500756890119</v>
      </c>
      <c r="G115" s="49">
        <v>197.38606680829432</v>
      </c>
      <c r="H115" s="49">
        <v>19.26713619574544</v>
      </c>
      <c r="I115" s="49">
        <v>125.75617578203672</v>
      </c>
      <c r="J115" s="49">
        <v>2.3803736823146657</v>
      </c>
      <c r="K115" s="48">
        <v>19.03240579123192</v>
      </c>
      <c r="L115" s="49">
        <v>1.8348023921669134</v>
      </c>
      <c r="M115" s="49">
        <v>155.98338581945396</v>
      </c>
      <c r="N115" s="49">
        <v>36.954099485439386</v>
      </c>
      <c r="O115" s="50">
        <v>1.4228966242941524E-2</v>
      </c>
      <c r="P115" s="50">
        <v>6.8208317269466516E-3</v>
      </c>
      <c r="Q115" s="49">
        <v>304.80302545782189</v>
      </c>
      <c r="R115" s="49">
        <v>1.837262510399706</v>
      </c>
      <c r="S115" s="52">
        <v>3.5545805677144022</v>
      </c>
      <c r="T115" s="52">
        <v>2.1766913073472265E-2</v>
      </c>
      <c r="U115" s="49">
        <f t="shared" ref="U115:U117" si="16">G115/K115</f>
        <v>10.371051824632099</v>
      </c>
      <c r="V115" s="83" t="s">
        <v>25</v>
      </c>
    </row>
    <row r="116" spans="1:22" x14ac:dyDescent="0.15">
      <c r="A116" s="84" t="s">
        <v>79</v>
      </c>
      <c r="B116" s="30" t="s">
        <v>80</v>
      </c>
      <c r="C116" s="75">
        <v>2</v>
      </c>
      <c r="D116" s="88" t="s">
        <v>74</v>
      </c>
      <c r="E116" s="48">
        <v>8.66972221668256</v>
      </c>
      <c r="F116" s="49">
        <v>2.4489287964818764</v>
      </c>
      <c r="G116" s="49">
        <v>202.24186454629958</v>
      </c>
      <c r="H116" s="49">
        <v>19.875756005743483</v>
      </c>
      <c r="I116" s="49">
        <v>70.863418188759852</v>
      </c>
      <c r="J116" s="49">
        <v>4.1895838869289665</v>
      </c>
      <c r="K116" s="48">
        <v>51.451819773640203</v>
      </c>
      <c r="L116" s="49">
        <v>3.7009919571658294</v>
      </c>
      <c r="M116" s="49">
        <v>91.467944772237189</v>
      </c>
      <c r="N116" s="49">
        <v>20.243420485887174</v>
      </c>
      <c r="O116" s="50"/>
      <c r="P116" s="50"/>
      <c r="Q116" s="51">
        <v>44.563196272360692</v>
      </c>
      <c r="R116" s="51">
        <v>0.2772628129371208</v>
      </c>
      <c r="S116" s="52">
        <v>2.8253318919161239</v>
      </c>
      <c r="T116" s="52">
        <v>1.6887058661119673E-2</v>
      </c>
      <c r="U116" s="49">
        <f t="shared" si="16"/>
        <v>3.9307038203129236</v>
      </c>
      <c r="V116" s="83" t="s">
        <v>25</v>
      </c>
    </row>
    <row r="117" spans="1:22" x14ac:dyDescent="0.15">
      <c r="A117" s="82" t="s">
        <v>79</v>
      </c>
      <c r="B117" s="30" t="s">
        <v>80</v>
      </c>
      <c r="C117" s="75">
        <v>3</v>
      </c>
      <c r="D117" s="88" t="s">
        <v>74</v>
      </c>
      <c r="E117" s="48">
        <v>26.972257094814744</v>
      </c>
      <c r="F117" s="49">
        <v>4.1691665298008891</v>
      </c>
      <c r="G117" s="49">
        <v>188.04349638179821</v>
      </c>
      <c r="H117" s="49">
        <v>18.114335941504052</v>
      </c>
      <c r="I117" s="49">
        <v>40.457019442373742</v>
      </c>
      <c r="J117" s="49">
        <v>4.7764763084722759</v>
      </c>
      <c r="K117" s="48">
        <v>7.5878435488197447</v>
      </c>
      <c r="L117" s="49">
        <v>2.5472546709612316</v>
      </c>
      <c r="M117" s="49">
        <v>85.745721820324306</v>
      </c>
      <c r="N117" s="49">
        <v>18.858403095316582</v>
      </c>
      <c r="O117" s="50">
        <v>1.249022662027526E-2</v>
      </c>
      <c r="P117" s="50">
        <v>5.9876167336448873E-3</v>
      </c>
      <c r="Q117" s="51">
        <v>78.482058117363181</v>
      </c>
      <c r="R117" s="51">
        <v>0.4341371549839515</v>
      </c>
      <c r="S117" s="52">
        <v>2.679542595549298</v>
      </c>
      <c r="T117" s="52">
        <v>1.4710714705422047E-2</v>
      </c>
      <c r="U117" s="49">
        <f t="shared" si="16"/>
        <v>24.782205269776224</v>
      </c>
      <c r="V117" s="83" t="s">
        <v>25</v>
      </c>
    </row>
    <row r="118" spans="1:22" x14ac:dyDescent="0.15">
      <c r="A118" s="82" t="s">
        <v>79</v>
      </c>
      <c r="B118" s="30" t="s">
        <v>81</v>
      </c>
      <c r="C118" s="75">
        <v>1</v>
      </c>
      <c r="D118" s="88" t="s">
        <v>74</v>
      </c>
      <c r="E118" s="48">
        <v>2.846148901849245</v>
      </c>
      <c r="F118" s="49">
        <v>2.0863522992416881</v>
      </c>
      <c r="G118" s="49">
        <v>62.820333665286867</v>
      </c>
      <c r="H118" s="49">
        <v>4.9730126375404993</v>
      </c>
      <c r="I118" s="49">
        <v>26.353159298809189</v>
      </c>
      <c r="J118" s="49">
        <v>4.3187987773513576</v>
      </c>
      <c r="K118" s="48" t="s">
        <v>28</v>
      </c>
      <c r="L118" s="49"/>
      <c r="M118" s="49">
        <v>36.275618199232518</v>
      </c>
      <c r="N118" s="49">
        <v>7.5444984875218788</v>
      </c>
      <c r="O118" s="50">
        <v>2.515073850141459E-3</v>
      </c>
      <c r="P118" s="50">
        <v>1.2060001794605062E-3</v>
      </c>
      <c r="Q118" s="49">
        <v>428.70830047842111</v>
      </c>
      <c r="R118" s="49">
        <v>1.3979288493629163</v>
      </c>
      <c r="S118" s="52">
        <v>1.2160199415608994</v>
      </c>
      <c r="T118" s="52">
        <v>4.2436548375804359E-3</v>
      </c>
      <c r="U118" s="52"/>
      <c r="V118" s="83" t="s">
        <v>25</v>
      </c>
    </row>
    <row r="119" spans="1:22" x14ac:dyDescent="0.15">
      <c r="A119" s="84" t="s">
        <v>79</v>
      </c>
      <c r="B119" s="30" t="s">
        <v>81</v>
      </c>
      <c r="C119" s="75">
        <v>2</v>
      </c>
      <c r="D119" s="88" t="s">
        <v>74</v>
      </c>
      <c r="E119" s="48">
        <v>208.03158069380785</v>
      </c>
      <c r="F119" s="49">
        <v>31.916891614260294</v>
      </c>
      <c r="G119" s="49">
        <v>94.565113361864675</v>
      </c>
      <c r="H119" s="49">
        <v>7.8975749018478911</v>
      </c>
      <c r="I119" s="49">
        <v>53.283414320600727</v>
      </c>
      <c r="J119" s="49">
        <v>4.6845232031104027</v>
      </c>
      <c r="K119" s="48" t="s">
        <v>28</v>
      </c>
      <c r="L119" s="49"/>
      <c r="M119" s="49">
        <v>62.545216112696309</v>
      </c>
      <c r="N119" s="49">
        <v>13.405095931118678</v>
      </c>
      <c r="O119" s="50"/>
      <c r="P119" s="50"/>
      <c r="Q119" s="49">
        <v>1018.1543460110639</v>
      </c>
      <c r="R119" s="49">
        <v>5.2094610401156016</v>
      </c>
      <c r="S119" s="52">
        <v>2.0701763027973343</v>
      </c>
      <c r="T119" s="52">
        <v>1.1053366182962649E-2</v>
      </c>
      <c r="U119" s="52"/>
      <c r="V119" s="83" t="s">
        <v>25</v>
      </c>
    </row>
    <row r="120" spans="1:22" x14ac:dyDescent="0.15">
      <c r="A120" s="84" t="s">
        <v>79</v>
      </c>
      <c r="B120" s="30" t="s">
        <v>77</v>
      </c>
      <c r="C120" s="75">
        <v>1</v>
      </c>
      <c r="D120" s="88" t="s">
        <v>74</v>
      </c>
      <c r="E120" s="48">
        <v>1925.5850800208511</v>
      </c>
      <c r="F120" s="49">
        <v>295.42961740756306</v>
      </c>
      <c r="G120" s="49">
        <v>239.58453085478678</v>
      </c>
      <c r="H120" s="49">
        <v>24.772283206853963</v>
      </c>
      <c r="I120" s="49">
        <v>255.28988351224748</v>
      </c>
      <c r="J120" s="49">
        <v>1.2412154803862805</v>
      </c>
      <c r="K120" s="48">
        <v>13.609300688949592</v>
      </c>
      <c r="L120" s="49">
        <v>2.0067780872517997</v>
      </c>
      <c r="M120" s="49">
        <v>177.07095379639298</v>
      </c>
      <c r="N120" s="49">
        <v>42.852472207472452</v>
      </c>
      <c r="O120" s="50">
        <v>1.4331416390223716E-2</v>
      </c>
      <c r="P120" s="50">
        <v>6.8699241264293647E-3</v>
      </c>
      <c r="Q120" s="49">
        <v>394.94159910931165</v>
      </c>
      <c r="R120" s="49">
        <v>2.5117919150367478</v>
      </c>
      <c r="S120" s="52">
        <v>4.0424801776052171</v>
      </c>
      <c r="T120" s="52">
        <v>2.6103120980598606E-2</v>
      </c>
      <c r="U120" s="49">
        <f t="shared" ref="U120:U157" si="17">G120/K120</f>
        <v>17.604470378799359</v>
      </c>
      <c r="V120" s="83" t="s">
        <v>25</v>
      </c>
    </row>
    <row r="121" spans="1:22" x14ac:dyDescent="0.15">
      <c r="A121" s="82" t="s">
        <v>79</v>
      </c>
      <c r="B121" s="30" t="s">
        <v>77</v>
      </c>
      <c r="C121" s="75">
        <v>2</v>
      </c>
      <c r="D121" s="88" t="s">
        <v>74</v>
      </c>
      <c r="E121" s="48">
        <v>249.9615749324027</v>
      </c>
      <c r="F121" s="49">
        <v>38.349929699326502</v>
      </c>
      <c r="G121" s="49">
        <v>221.82687565806265</v>
      </c>
      <c r="H121" s="49">
        <v>22.396143727275419</v>
      </c>
      <c r="I121" s="49">
        <v>116.06640894411157</v>
      </c>
      <c r="J121" s="49">
        <v>2.6440129039170466</v>
      </c>
      <c r="K121" s="48">
        <v>3.9698775576897725</v>
      </c>
      <c r="L121" s="49">
        <v>2.5052753095275229</v>
      </c>
      <c r="M121" s="49">
        <v>101.88749565959667</v>
      </c>
      <c r="N121" s="49">
        <v>22.806039319341558</v>
      </c>
      <c r="O121" s="50">
        <v>9.889273624904495E-3</v>
      </c>
      <c r="P121" s="50">
        <v>4.7410825922110707E-3</v>
      </c>
      <c r="Q121" s="49">
        <v>325.39554940349376</v>
      </c>
      <c r="R121" s="49">
        <v>2.1094466952816706</v>
      </c>
      <c r="S121" s="52">
        <v>7.8167682967211327</v>
      </c>
      <c r="T121" s="52">
        <v>5.0763917625408266E-2</v>
      </c>
      <c r="U121" s="49">
        <f t="shared" si="17"/>
        <v>55.877510687546852</v>
      </c>
      <c r="V121" s="83" t="s">
        <v>25</v>
      </c>
    </row>
    <row r="122" spans="1:22" x14ac:dyDescent="0.15">
      <c r="A122" s="84" t="s">
        <v>79</v>
      </c>
      <c r="B122" s="30" t="s">
        <v>82</v>
      </c>
      <c r="C122" s="75">
        <v>1</v>
      </c>
      <c r="D122" s="88" t="s">
        <v>74</v>
      </c>
      <c r="E122" s="48">
        <v>244.91523159698215</v>
      </c>
      <c r="F122" s="49">
        <v>37.575703051873276</v>
      </c>
      <c r="G122" s="49">
        <v>88.484301369601866</v>
      </c>
      <c r="H122" s="49">
        <v>7.3159703195987378</v>
      </c>
      <c r="I122" s="49">
        <v>39.140524287895637</v>
      </c>
      <c r="J122" s="49">
        <v>4.7639751250664277</v>
      </c>
      <c r="K122" s="48">
        <v>5.622998474477094</v>
      </c>
      <c r="L122" s="49">
        <v>2.6349611843278486</v>
      </c>
      <c r="M122" s="49">
        <v>38.538743168448526</v>
      </c>
      <c r="N122" s="49">
        <v>8.0362572824997915</v>
      </c>
      <c r="O122" s="50">
        <v>2.4741746644130133E-3</v>
      </c>
      <c r="P122" s="50">
        <v>1.186389922946882E-3</v>
      </c>
      <c r="Q122" s="51">
        <v>210.13001489288655</v>
      </c>
      <c r="R122" s="51">
        <v>0.96925181516042336</v>
      </c>
      <c r="S122" s="52">
        <v>1.3145318463955111</v>
      </c>
      <c r="T122" s="52">
        <v>6.4005100766647005E-3</v>
      </c>
      <c r="U122" s="49">
        <f t="shared" si="17"/>
        <v>15.736141806054889</v>
      </c>
      <c r="V122" s="83" t="s">
        <v>25</v>
      </c>
    </row>
    <row r="123" spans="1:22" x14ac:dyDescent="0.15">
      <c r="A123" s="84" t="s">
        <v>79</v>
      </c>
      <c r="B123" s="30" t="s">
        <v>82</v>
      </c>
      <c r="C123" s="75">
        <v>2</v>
      </c>
      <c r="D123" s="88" t="s">
        <v>74</v>
      </c>
      <c r="E123" s="48">
        <v>154.07324672114271</v>
      </c>
      <c r="F123" s="49">
        <v>23.638425953671895</v>
      </c>
      <c r="G123" s="49">
        <v>132.38456921273499</v>
      </c>
      <c r="H123" s="49">
        <v>11.742474809154048</v>
      </c>
      <c r="I123" s="49">
        <v>38.898894428225425</v>
      </c>
      <c r="J123" s="49">
        <v>4.7611269006442951</v>
      </c>
      <c r="K123" s="48">
        <v>4.6567299237562896</v>
      </c>
      <c r="L123" s="49">
        <v>2.5926200255298233</v>
      </c>
      <c r="M123" s="49">
        <v>85.621640835452766</v>
      </c>
      <c r="N123" s="49">
        <v>18.828545637872129</v>
      </c>
      <c r="O123" s="50">
        <v>9.3701332117589846E-3</v>
      </c>
      <c r="P123" s="50">
        <v>4.4922588324730651E-3</v>
      </c>
      <c r="Q123" s="51">
        <v>108.62409672195011</v>
      </c>
      <c r="R123" s="51">
        <v>0.6062036606989909</v>
      </c>
      <c r="S123" s="52">
        <v>1.6133274450078765</v>
      </c>
      <c r="T123" s="52">
        <v>9.2461841956828373E-3</v>
      </c>
      <c r="U123" s="49">
        <f t="shared" si="17"/>
        <v>28.42865516794857</v>
      </c>
      <c r="V123" s="83" t="s">
        <v>25</v>
      </c>
    </row>
    <row r="124" spans="1:22" x14ac:dyDescent="0.15">
      <c r="A124" s="82" t="s">
        <v>79</v>
      </c>
      <c r="B124" s="30" t="s">
        <v>83</v>
      </c>
      <c r="C124" s="75">
        <v>1</v>
      </c>
      <c r="D124" s="88" t="s">
        <v>74</v>
      </c>
      <c r="E124" s="48">
        <v>442.07325577813123</v>
      </c>
      <c r="F124" s="49">
        <v>67.824337743224973</v>
      </c>
      <c r="G124" s="49">
        <v>175.27741203819244</v>
      </c>
      <c r="H124" s="49">
        <v>16.577796031329612</v>
      </c>
      <c r="I124" s="49">
        <v>185.61646646576128</v>
      </c>
      <c r="J124" s="49">
        <v>1.430684725649356</v>
      </c>
      <c r="K124" s="48">
        <v>10.558564752067634</v>
      </c>
      <c r="L124" s="49">
        <v>2.2622546367482905</v>
      </c>
      <c r="M124" s="49">
        <v>192.86162950443241</v>
      </c>
      <c r="N124" s="49">
        <v>47.410008696692195</v>
      </c>
      <c r="O124" s="50">
        <v>1.5753799717912683E-2</v>
      </c>
      <c r="P124" s="50">
        <v>7.5514793580553196E-3</v>
      </c>
      <c r="Q124" s="49">
        <v>250.6957404212215</v>
      </c>
      <c r="R124" s="49">
        <v>1.6801734633036804</v>
      </c>
      <c r="S124" s="52">
        <v>12.578044497319553</v>
      </c>
      <c r="T124" s="52">
        <v>8.3780980766563748E-2</v>
      </c>
      <c r="U124" s="49">
        <f t="shared" si="17"/>
        <v>16.600496010015821</v>
      </c>
      <c r="V124" s="83" t="s">
        <v>25</v>
      </c>
    </row>
    <row r="125" spans="1:22" x14ac:dyDescent="0.15">
      <c r="A125" s="82" t="s">
        <v>79</v>
      </c>
      <c r="B125" s="30" t="s">
        <v>83</v>
      </c>
      <c r="C125" s="75">
        <v>2</v>
      </c>
      <c r="D125" s="88" t="s">
        <v>74</v>
      </c>
      <c r="E125" s="48">
        <v>13.139845632120759</v>
      </c>
      <c r="F125" s="49">
        <v>2.5512098404561772</v>
      </c>
      <c r="G125" s="49">
        <v>247.78392365716468</v>
      </c>
      <c r="H125" s="49">
        <v>25.898617521253257</v>
      </c>
      <c r="I125" s="49">
        <v>84.501324249463849</v>
      </c>
      <c r="J125" s="49">
        <v>3.7014343863910155</v>
      </c>
      <c r="K125" s="48">
        <v>5.1762180538313087</v>
      </c>
      <c r="L125" s="49">
        <v>2.625215467469606</v>
      </c>
      <c r="M125" s="49">
        <v>136.23928831981564</v>
      </c>
      <c r="N125" s="49">
        <v>31.626361686601427</v>
      </c>
      <c r="O125" s="50">
        <v>5.0357996984559672E-3</v>
      </c>
      <c r="P125" s="50">
        <v>2.4145518407988433E-3</v>
      </c>
      <c r="Q125" s="49">
        <v>163.52230530066615</v>
      </c>
      <c r="R125" s="49">
        <v>1.081109816054924</v>
      </c>
      <c r="S125" s="52">
        <v>4.5260589194464211</v>
      </c>
      <c r="T125" s="52">
        <v>2.9930814700439071E-2</v>
      </c>
      <c r="U125" s="49">
        <f t="shared" si="17"/>
        <v>47.869684213508187</v>
      </c>
      <c r="V125" s="83" t="s">
        <v>25</v>
      </c>
    </row>
    <row r="126" spans="1:22" x14ac:dyDescent="0.15">
      <c r="A126" s="84" t="s">
        <v>79</v>
      </c>
      <c r="B126" s="30" t="s">
        <v>84</v>
      </c>
      <c r="C126" s="75">
        <v>1</v>
      </c>
      <c r="D126" s="88" t="s">
        <v>74</v>
      </c>
      <c r="E126" s="48">
        <v>3.8026089244058898</v>
      </c>
      <c r="F126" s="49">
        <v>2.3055778423536641</v>
      </c>
      <c r="G126" s="49">
        <v>119.56987055221032</v>
      </c>
      <c r="H126" s="49">
        <v>10.395742839189225</v>
      </c>
      <c r="I126" s="49">
        <v>19.151879930106375</v>
      </c>
      <c r="J126" s="49">
        <v>3.7150509621532879</v>
      </c>
      <c r="K126" s="48">
        <v>9.1204298556203689</v>
      </c>
      <c r="L126" s="49">
        <v>2.4059521782893074</v>
      </c>
      <c r="M126" s="49">
        <v>40.340490208838823</v>
      </c>
      <c r="N126" s="49">
        <v>8.4295325559845882</v>
      </c>
      <c r="O126" s="50">
        <v>1.1285771898640672E-2</v>
      </c>
      <c r="P126" s="50">
        <v>5.4103901329644434E-3</v>
      </c>
      <c r="Q126" s="65">
        <v>11.813967085970486</v>
      </c>
      <c r="R126" s="65">
        <v>7.9411166802627289E-2</v>
      </c>
      <c r="S126" s="52">
        <v>0.58969346971607406</v>
      </c>
      <c r="T126" s="52">
        <v>3.6211235250332981E-3</v>
      </c>
      <c r="U126" s="49">
        <f t="shared" si="17"/>
        <v>13.110113497394714</v>
      </c>
      <c r="V126" s="83" t="s">
        <v>25</v>
      </c>
    </row>
    <row r="127" spans="1:22" x14ac:dyDescent="0.15">
      <c r="A127" s="84" t="s">
        <v>79</v>
      </c>
      <c r="B127" s="30" t="s">
        <v>84</v>
      </c>
      <c r="C127" s="75">
        <v>2</v>
      </c>
      <c r="D127" s="88" t="s">
        <v>74</v>
      </c>
      <c r="E127" s="48">
        <v>186.62091416011489</v>
      </c>
      <c r="F127" s="49">
        <v>28.631996499461557</v>
      </c>
      <c r="G127" s="49">
        <v>226.75978098976049</v>
      </c>
      <c r="H127" s="49">
        <v>23.047538960308664</v>
      </c>
      <c r="I127" s="49">
        <v>418.41119575780954</v>
      </c>
      <c r="J127" s="49">
        <v>1.7639359680459663</v>
      </c>
      <c r="K127" s="48">
        <v>50.493830979525463</v>
      </c>
      <c r="L127" s="49">
        <v>3.632407338640097</v>
      </c>
      <c r="M127" s="49">
        <v>149.28292313133974</v>
      </c>
      <c r="N127" s="49">
        <v>35.124925657156673</v>
      </c>
      <c r="O127" s="50">
        <v>0.76970231260599653</v>
      </c>
      <c r="P127" s="50">
        <v>0.36177100948142743</v>
      </c>
      <c r="Q127" s="49">
        <v>138.05337919373025</v>
      </c>
      <c r="R127" s="49">
        <v>1.0967883377647158</v>
      </c>
      <c r="S127" s="52">
        <v>6.1473493301543298</v>
      </c>
      <c r="T127" s="52">
        <v>4.8390685070191106E-2</v>
      </c>
      <c r="U127" s="49">
        <f t="shared" si="17"/>
        <v>4.4908412887449236</v>
      </c>
      <c r="V127" s="83" t="s">
        <v>25</v>
      </c>
    </row>
    <row r="128" spans="1:22" x14ac:dyDescent="0.15">
      <c r="A128" s="82" t="s">
        <v>79</v>
      </c>
      <c r="B128" s="30" t="s">
        <v>85</v>
      </c>
      <c r="C128" s="75">
        <v>1</v>
      </c>
      <c r="D128" s="88" t="s">
        <v>74</v>
      </c>
      <c r="E128" s="48">
        <v>6.1012193154305017</v>
      </c>
      <c r="F128" s="49">
        <v>2.4632953225797189</v>
      </c>
      <c r="G128" s="49">
        <v>102.28552385954669</v>
      </c>
      <c r="H128" s="49">
        <v>8.6506084736227677</v>
      </c>
      <c r="I128" s="49">
        <v>196.16846463836674</v>
      </c>
      <c r="J128" s="49">
        <v>1.3583037273313927</v>
      </c>
      <c r="K128" s="48">
        <v>24.710792945164044</v>
      </c>
      <c r="L128" s="49">
        <v>1.9629697987972161</v>
      </c>
      <c r="M128" s="49">
        <v>104.85891771733394</v>
      </c>
      <c r="N128" s="49">
        <v>23.546457994654084</v>
      </c>
      <c r="O128" s="50">
        <v>7.1706977908084146E-3</v>
      </c>
      <c r="P128" s="50">
        <v>3.4379957171823019E-3</v>
      </c>
      <c r="Q128" s="49">
        <v>264.68750739837014</v>
      </c>
      <c r="R128" s="49">
        <v>1.6045257364096981</v>
      </c>
      <c r="S128" s="52">
        <v>7.1251367779899955</v>
      </c>
      <c r="T128" s="52">
        <v>4.3215093178787488E-2</v>
      </c>
      <c r="U128" s="49">
        <f t="shared" si="17"/>
        <v>4.1393056097604584</v>
      </c>
      <c r="V128" s="83" t="s">
        <v>25</v>
      </c>
    </row>
    <row r="129" spans="1:22" x14ac:dyDescent="0.15">
      <c r="A129" s="82" t="s">
        <v>79</v>
      </c>
      <c r="B129" s="30" t="s">
        <v>85</v>
      </c>
      <c r="C129" s="75">
        <v>2</v>
      </c>
      <c r="D129" s="88" t="s">
        <v>74</v>
      </c>
      <c r="E129" s="48">
        <v>139.18108738487351</v>
      </c>
      <c r="F129" s="49">
        <v>21.353621724175706</v>
      </c>
      <c r="G129" s="49">
        <v>94.046661897456758</v>
      </c>
      <c r="H129" s="49">
        <v>7.8475917871200727</v>
      </c>
      <c r="I129" s="49">
        <v>198.4010949349678</v>
      </c>
      <c r="J129" s="49">
        <v>1.3456157535092135</v>
      </c>
      <c r="K129" s="48">
        <v>7.8798243387511668</v>
      </c>
      <c r="L129" s="49">
        <v>2.5229882924868154</v>
      </c>
      <c r="M129" s="49">
        <v>130.66367864933048</v>
      </c>
      <c r="N129" s="49">
        <v>30.155963314281088</v>
      </c>
      <c r="O129" s="50">
        <v>7.4196306243453549E-3</v>
      </c>
      <c r="P129" s="50">
        <v>3.5573236367724211E-3</v>
      </c>
      <c r="Q129" s="49">
        <v>207.9515889581196</v>
      </c>
      <c r="R129" s="49">
        <v>1.286877282896874</v>
      </c>
      <c r="S129" s="52">
        <v>6.6703989753880064</v>
      </c>
      <c r="T129" s="52">
        <v>4.1191565613503942E-2</v>
      </c>
      <c r="U129" s="49">
        <f t="shared" si="17"/>
        <v>11.935121628912064</v>
      </c>
      <c r="V129" s="79" t="s">
        <v>25</v>
      </c>
    </row>
    <row r="130" spans="1:22" x14ac:dyDescent="0.15">
      <c r="A130" s="86" t="s">
        <v>86</v>
      </c>
      <c r="B130" s="41"/>
      <c r="C130" s="73"/>
      <c r="D130" s="41"/>
      <c r="E130" s="53"/>
      <c r="F130" s="54"/>
      <c r="G130" s="54"/>
      <c r="H130" s="54"/>
      <c r="I130" s="54"/>
      <c r="J130" s="54"/>
      <c r="K130" s="43"/>
      <c r="L130" s="44"/>
      <c r="M130" s="54"/>
      <c r="N130" s="54"/>
      <c r="O130" s="45"/>
      <c r="P130" s="45"/>
      <c r="Q130" s="55"/>
      <c r="R130" s="55"/>
      <c r="S130" s="56"/>
      <c r="T130" s="47"/>
      <c r="U130" s="47"/>
      <c r="V130" s="83"/>
    </row>
    <row r="131" spans="1:22" x14ac:dyDescent="0.15">
      <c r="A131" s="82" t="s">
        <v>22</v>
      </c>
      <c r="B131" s="30" t="s">
        <v>42</v>
      </c>
      <c r="C131" s="75">
        <v>1</v>
      </c>
      <c r="D131" s="64"/>
      <c r="E131" s="48">
        <v>28.894696930081668</v>
      </c>
      <c r="F131" s="49">
        <v>4.4533411091063551</v>
      </c>
      <c r="G131" s="49">
        <v>141.73008096537188</v>
      </c>
      <c r="H131" s="49">
        <v>12.753013579187607</v>
      </c>
      <c r="I131" s="49">
        <v>34.562739247614402</v>
      </c>
      <c r="J131" s="49">
        <v>4.6780146097370539</v>
      </c>
      <c r="K131" s="48">
        <v>18.555288728099207</v>
      </c>
      <c r="L131" s="49">
        <v>1.8361556167114268</v>
      </c>
      <c r="M131" s="49">
        <v>26.863992038331283</v>
      </c>
      <c r="N131" s="49">
        <v>5.5259856714540749</v>
      </c>
      <c r="O131" s="50"/>
      <c r="P131" s="50"/>
      <c r="Q131" s="65">
        <v>8.0647611005695943</v>
      </c>
      <c r="R131" s="65">
        <v>5.7879146279591676E-2</v>
      </c>
      <c r="S131" s="52">
        <v>7.0168330541586351E-3</v>
      </c>
      <c r="T131" s="52">
        <v>1.9919074885453491E-4</v>
      </c>
      <c r="U131" s="49">
        <f t="shared" si="17"/>
        <v>7.6382579135372275</v>
      </c>
      <c r="V131" s="83" t="s">
        <v>25</v>
      </c>
    </row>
    <row r="132" spans="1:22" x14ac:dyDescent="0.15">
      <c r="A132" s="82" t="s">
        <v>22</v>
      </c>
      <c r="B132" s="30" t="s">
        <v>42</v>
      </c>
      <c r="C132" s="75">
        <v>2</v>
      </c>
      <c r="D132" s="64"/>
      <c r="E132" s="48">
        <v>91.972053585880829</v>
      </c>
      <c r="F132" s="49">
        <v>14.110655974446674</v>
      </c>
      <c r="G132" s="49">
        <v>173.06228470205463</v>
      </c>
      <c r="H132" s="49">
        <v>16.31573057963406</v>
      </c>
      <c r="I132" s="49">
        <v>69.060227662250838</v>
      </c>
      <c r="J132" s="49">
        <v>4.2505642698059019</v>
      </c>
      <c r="K132" s="48">
        <v>36.335918187913315</v>
      </c>
      <c r="L132" s="49">
        <v>2.6371219296091004</v>
      </c>
      <c r="M132" s="49">
        <v>94.857272442607069</v>
      </c>
      <c r="N132" s="49">
        <v>21.071243789291206</v>
      </c>
      <c r="O132" s="50"/>
      <c r="P132" s="50"/>
      <c r="Q132" s="51">
        <v>33.621206620829675</v>
      </c>
      <c r="R132" s="51">
        <v>0.21840009196432375</v>
      </c>
      <c r="S132" s="52">
        <v>3.9745360207914027E-2</v>
      </c>
      <c r="T132" s="52">
        <v>5.7587172725795572E-4</v>
      </c>
      <c r="U132" s="49">
        <f t="shared" si="17"/>
        <v>4.7628433058180324</v>
      </c>
      <c r="V132" s="83" t="s">
        <v>25</v>
      </c>
    </row>
    <row r="133" spans="1:22" x14ac:dyDescent="0.15">
      <c r="A133" s="82" t="s">
        <v>22</v>
      </c>
      <c r="B133" s="30" t="s">
        <v>42</v>
      </c>
      <c r="C133" s="75">
        <v>3</v>
      </c>
      <c r="D133" s="64"/>
      <c r="E133" s="48">
        <v>213.24410249094328</v>
      </c>
      <c r="F133" s="49">
        <v>32.716613909698744</v>
      </c>
      <c r="G133" s="49">
        <v>152.71936055784454</v>
      </c>
      <c r="H133" s="49">
        <v>13.97193148701272</v>
      </c>
      <c r="I133" s="49">
        <v>72.189879348961156</v>
      </c>
      <c r="J133" s="49">
        <v>4.1438890356962625</v>
      </c>
      <c r="K133" s="48">
        <v>41.036116849395668</v>
      </c>
      <c r="L133" s="49">
        <v>2.9610038307858413</v>
      </c>
      <c r="M133" s="49">
        <v>64.233147397071477</v>
      </c>
      <c r="N133" s="49">
        <v>13.793069688937276</v>
      </c>
      <c r="O133" s="50"/>
      <c r="P133" s="50"/>
      <c r="Q133" s="51">
        <v>39.650737952619757</v>
      </c>
      <c r="R133" s="51">
        <v>0.22605473884892516</v>
      </c>
      <c r="S133" s="52">
        <v>2.3161633973404594E-2</v>
      </c>
      <c r="T133" s="52">
        <v>3.7730202441225904E-4</v>
      </c>
      <c r="U133" s="49">
        <f t="shared" si="17"/>
        <v>3.7215841137779004</v>
      </c>
      <c r="V133" s="83" t="s">
        <v>25</v>
      </c>
    </row>
    <row r="134" spans="1:22" x14ac:dyDescent="0.15">
      <c r="A134" s="82" t="s">
        <v>22</v>
      </c>
      <c r="B134" s="30" t="s">
        <v>42</v>
      </c>
      <c r="C134" s="75">
        <v>4</v>
      </c>
      <c r="D134" s="64"/>
      <c r="E134" s="48">
        <v>1924.8914076461917</v>
      </c>
      <c r="F134" s="49">
        <v>295.32319190272398</v>
      </c>
      <c r="G134" s="49">
        <v>255.06113425109993</v>
      </c>
      <c r="H134" s="49">
        <v>26.913714589556491</v>
      </c>
      <c r="I134" s="49">
        <v>126.22290258970163</v>
      </c>
      <c r="J134" s="49">
        <v>2.3685219150870362</v>
      </c>
      <c r="K134" s="48">
        <v>47.713064655286551</v>
      </c>
      <c r="L134" s="49">
        <v>3.4336946020608985</v>
      </c>
      <c r="M134" s="49">
        <v>154.90644216821551</v>
      </c>
      <c r="N134" s="49">
        <v>36.658638517775081</v>
      </c>
      <c r="O134" s="50"/>
      <c r="P134" s="50"/>
      <c r="Q134" s="49">
        <v>196.15045342700947</v>
      </c>
      <c r="R134" s="49">
        <v>1.4265730040578752</v>
      </c>
      <c r="S134" s="52">
        <v>3.8896156303718864E-2</v>
      </c>
      <c r="T134" s="52">
        <v>6.886455151937132E-4</v>
      </c>
      <c r="U134" s="49">
        <f t="shared" si="17"/>
        <v>5.3457294368711121</v>
      </c>
      <c r="V134" s="83" t="s">
        <v>25</v>
      </c>
    </row>
    <row r="135" spans="1:22" x14ac:dyDescent="0.15">
      <c r="A135" s="82" t="s">
        <v>33</v>
      </c>
      <c r="B135" s="30" t="s">
        <v>87</v>
      </c>
      <c r="C135" s="75">
        <v>1</v>
      </c>
      <c r="D135" s="64"/>
      <c r="E135" s="48">
        <v>108.61985366144167</v>
      </c>
      <c r="F135" s="49">
        <v>21.952202769687407</v>
      </c>
      <c r="G135" s="49">
        <v>500.5699143092404</v>
      </c>
      <c r="H135" s="49">
        <v>95.108283718755672</v>
      </c>
      <c r="I135" s="49">
        <v>932.48873084428101</v>
      </c>
      <c r="J135" s="49">
        <v>61.554140616525729</v>
      </c>
      <c r="K135" s="48">
        <v>159.73524003240163</v>
      </c>
      <c r="L135" s="49">
        <v>31.586557516807016</v>
      </c>
      <c r="M135" s="49"/>
      <c r="N135" s="49"/>
      <c r="O135" s="50"/>
      <c r="P135" s="50"/>
      <c r="Q135" s="49">
        <v>12006.420963862149</v>
      </c>
      <c r="R135" s="49">
        <v>229.04614759210324</v>
      </c>
      <c r="S135" s="52"/>
      <c r="T135" s="52"/>
      <c r="U135" s="49">
        <f t="shared" si="17"/>
        <v>3.1337475325275865</v>
      </c>
      <c r="V135" s="83" t="s">
        <v>36</v>
      </c>
    </row>
    <row r="136" spans="1:22" x14ac:dyDescent="0.15">
      <c r="A136" s="82" t="s">
        <v>60</v>
      </c>
      <c r="B136" s="30" t="s">
        <v>88</v>
      </c>
      <c r="C136" s="75">
        <v>1</v>
      </c>
      <c r="D136" s="63" t="s">
        <v>74</v>
      </c>
      <c r="E136" s="48">
        <v>126.73893044697537</v>
      </c>
      <c r="F136" s="49">
        <v>19.444704947646411</v>
      </c>
      <c r="G136" s="49">
        <v>73.65996856442932</v>
      </c>
      <c r="H136" s="49">
        <v>5.9405719920647089</v>
      </c>
      <c r="I136" s="49">
        <v>324.47857608184887</v>
      </c>
      <c r="J136" s="49">
        <v>1.4043734273324286</v>
      </c>
      <c r="K136" s="48">
        <v>11.858969177818901</v>
      </c>
      <c r="L136" s="49">
        <v>2.1413826600015544</v>
      </c>
      <c r="M136" s="49">
        <v>150.63865751986097</v>
      </c>
      <c r="N136" s="49">
        <v>35.493279159660823</v>
      </c>
      <c r="O136" s="50"/>
      <c r="P136" s="50"/>
      <c r="Q136" s="49">
        <v>606.30843707853694</v>
      </c>
      <c r="R136" s="49">
        <v>2.0848838998596251</v>
      </c>
      <c r="S136" s="52">
        <v>0.49402224182308074</v>
      </c>
      <c r="T136" s="52">
        <v>2.0017275741348864E-3</v>
      </c>
      <c r="U136" s="49">
        <f t="shared" si="17"/>
        <v>6.211329792660516</v>
      </c>
      <c r="V136" s="83" t="s">
        <v>25</v>
      </c>
    </row>
    <row r="137" spans="1:22" x14ac:dyDescent="0.15">
      <c r="A137" s="82" t="s">
        <v>60</v>
      </c>
      <c r="B137" s="30" t="s">
        <v>88</v>
      </c>
      <c r="C137" s="75">
        <v>2</v>
      </c>
      <c r="D137" s="63" t="s">
        <v>74</v>
      </c>
      <c r="E137" s="48">
        <v>143.91447229534333</v>
      </c>
      <c r="F137" s="49">
        <v>22.079833257310163</v>
      </c>
      <c r="G137" s="49">
        <v>120.59679555923447</v>
      </c>
      <c r="H137" s="49">
        <v>10.502005598639139</v>
      </c>
      <c r="I137" s="49">
        <v>101.91888676050833</v>
      </c>
      <c r="J137" s="49">
        <v>3.0864383242498774</v>
      </c>
      <c r="K137" s="48">
        <v>9.6044580070427727</v>
      </c>
      <c r="L137" s="49">
        <v>2.3574022484771628</v>
      </c>
      <c r="M137" s="49">
        <v>147.53909650758854</v>
      </c>
      <c r="N137" s="49">
        <v>34.652433771992342</v>
      </c>
      <c r="O137" s="50"/>
      <c r="P137" s="50"/>
      <c r="Q137" s="49">
        <v>747.27789273975156</v>
      </c>
      <c r="R137" s="49">
        <v>2.4472510465267687</v>
      </c>
      <c r="S137" s="52">
        <v>0.16220097673684239</v>
      </c>
      <c r="T137" s="52">
        <v>7.9000926457383988E-4</v>
      </c>
      <c r="U137" s="49">
        <f t="shared" si="17"/>
        <v>12.556335346648718</v>
      </c>
      <c r="V137" s="83" t="s">
        <v>25</v>
      </c>
    </row>
    <row r="138" spans="1:22" x14ac:dyDescent="0.15">
      <c r="A138" s="82" t="s">
        <v>61</v>
      </c>
      <c r="B138" s="30" t="s">
        <v>42</v>
      </c>
      <c r="C138" s="75">
        <v>1</v>
      </c>
      <c r="D138" s="63" t="s">
        <v>74</v>
      </c>
      <c r="E138" s="48">
        <v>3839.384506053208</v>
      </c>
      <c r="F138" s="49">
        <v>589.0510408875532</v>
      </c>
      <c r="G138" s="49">
        <v>145.57292730822704</v>
      </c>
      <c r="H138" s="49">
        <v>13.175492426343293</v>
      </c>
      <c r="I138" s="49">
        <v>465.1020389448916</v>
      </c>
      <c r="J138" s="49">
        <v>1.9566410921465747</v>
      </c>
      <c r="K138" s="48">
        <v>19.022444764233601</v>
      </c>
      <c r="L138" s="49">
        <v>1.8348071574704325</v>
      </c>
      <c r="M138" s="49">
        <v>487.49938703877478</v>
      </c>
      <c r="N138" s="49">
        <v>154.55578281860429</v>
      </c>
      <c r="O138" s="50"/>
      <c r="P138" s="50"/>
      <c r="Q138" s="49">
        <v>470.02557731131446</v>
      </c>
      <c r="R138" s="49">
        <v>1.985520357725159</v>
      </c>
      <c r="S138" s="52">
        <v>1.3303982927824256</v>
      </c>
      <c r="T138" s="52">
        <v>5.9823362655297323E-3</v>
      </c>
      <c r="U138" s="49">
        <f t="shared" si="17"/>
        <v>7.6526928642703327</v>
      </c>
      <c r="V138" s="83" t="s">
        <v>25</v>
      </c>
    </row>
    <row r="139" spans="1:22" x14ac:dyDescent="0.15">
      <c r="A139" s="82" t="s">
        <v>61</v>
      </c>
      <c r="B139" s="30" t="s">
        <v>42</v>
      </c>
      <c r="C139" s="75">
        <v>2</v>
      </c>
      <c r="D139" s="63" t="s">
        <v>74</v>
      </c>
      <c r="E139" s="48">
        <v>689.26729475040042</v>
      </c>
      <c r="F139" s="49">
        <v>105.74966294267912</v>
      </c>
      <c r="G139" s="49">
        <v>195.37091825907018</v>
      </c>
      <c r="H139" s="49">
        <v>19.016458199654629</v>
      </c>
      <c r="I139" s="49">
        <v>498.64123828591454</v>
      </c>
      <c r="J139" s="49">
        <v>2.0965506302454524</v>
      </c>
      <c r="K139" s="48">
        <v>48.271704168025622</v>
      </c>
      <c r="L139" s="49">
        <v>3.4735616481630123</v>
      </c>
      <c r="M139" s="49">
        <v>304.37944272615727</v>
      </c>
      <c r="N139" s="49">
        <v>83.027958193658819</v>
      </c>
      <c r="O139" s="50"/>
      <c r="P139" s="50"/>
      <c r="Q139" s="49">
        <v>724.21125867007026</v>
      </c>
      <c r="R139" s="49">
        <v>3.3861517433565247</v>
      </c>
      <c r="S139" s="52">
        <v>0.57824998209179135</v>
      </c>
      <c r="T139" s="52">
        <v>3.121240970126826E-3</v>
      </c>
      <c r="U139" s="49">
        <f t="shared" si="17"/>
        <v>4.0473176082414062</v>
      </c>
      <c r="V139" s="83" t="s">
        <v>25</v>
      </c>
    </row>
    <row r="140" spans="1:22" x14ac:dyDescent="0.15">
      <c r="A140" s="82" t="s">
        <v>61</v>
      </c>
      <c r="B140" s="30" t="s">
        <v>42</v>
      </c>
      <c r="C140" s="75">
        <v>3</v>
      </c>
      <c r="D140" s="63" t="s">
        <v>74</v>
      </c>
      <c r="E140" s="48">
        <v>1190.6428585157614</v>
      </c>
      <c r="F140" s="49">
        <v>182.67235647492123</v>
      </c>
      <c r="G140" s="49">
        <v>182.3953713700254</v>
      </c>
      <c r="H140" s="49">
        <v>17.429009573348438</v>
      </c>
      <c r="I140" s="49">
        <v>377.65245409378957</v>
      </c>
      <c r="J140" s="49">
        <v>1.6003646303104393</v>
      </c>
      <c r="K140" s="48">
        <v>19.715681431554923</v>
      </c>
      <c r="L140" s="49">
        <v>1.8367741543519234</v>
      </c>
      <c r="M140" s="49">
        <v>356.18581460313015</v>
      </c>
      <c r="N140" s="49">
        <v>101.61960325158987</v>
      </c>
      <c r="O140" s="50"/>
      <c r="P140" s="50"/>
      <c r="Q140" s="49">
        <v>523.66967743693579</v>
      </c>
      <c r="R140" s="49">
        <v>2.2302833843595806</v>
      </c>
      <c r="S140" s="52">
        <v>0.710621380964093</v>
      </c>
      <c r="T140" s="52">
        <v>3.4028970249518806E-3</v>
      </c>
      <c r="U140" s="49">
        <f t="shared" si="17"/>
        <v>9.2512841619616477</v>
      </c>
      <c r="V140" s="83" t="s">
        <v>25</v>
      </c>
    </row>
    <row r="141" spans="1:22" x14ac:dyDescent="0.15">
      <c r="A141" s="82" t="s">
        <v>61</v>
      </c>
      <c r="B141" s="30" t="s">
        <v>77</v>
      </c>
      <c r="C141" s="75">
        <v>1</v>
      </c>
      <c r="D141" s="63" t="s">
        <v>74</v>
      </c>
      <c r="E141" s="48" t="s">
        <v>30</v>
      </c>
      <c r="F141" s="49"/>
      <c r="G141" s="49">
        <v>139.35207560539908</v>
      </c>
      <c r="H141" s="49">
        <v>12.493606097291339</v>
      </c>
      <c r="I141" s="49">
        <v>44.678300566598168</v>
      </c>
      <c r="J141" s="49">
        <v>4.7851360617470462</v>
      </c>
      <c r="K141" s="48">
        <v>17.982726910393914</v>
      </c>
      <c r="L141" s="49">
        <v>1.8409168129119864</v>
      </c>
      <c r="M141" s="49">
        <v>32.477231089363265</v>
      </c>
      <c r="N141" s="49">
        <v>6.7247045105826446</v>
      </c>
      <c r="O141" s="50"/>
      <c r="P141" s="50"/>
      <c r="Q141" s="51">
        <v>16.348894293009181</v>
      </c>
      <c r="R141" s="51">
        <v>0.10309104901200541</v>
      </c>
      <c r="S141" s="52">
        <v>0.88105692630531085</v>
      </c>
      <c r="T141" s="52">
        <v>5.1338755188241403E-3</v>
      </c>
      <c r="U141" s="49">
        <f t="shared" si="17"/>
        <v>7.7492182525918452</v>
      </c>
      <c r="V141" s="83" t="s">
        <v>25</v>
      </c>
    </row>
    <row r="142" spans="1:22" x14ac:dyDescent="0.15">
      <c r="A142" s="82" t="s">
        <v>61</v>
      </c>
      <c r="B142" s="30" t="s">
        <v>77</v>
      </c>
      <c r="C142" s="75">
        <v>2</v>
      </c>
      <c r="D142" s="63" t="s">
        <v>74</v>
      </c>
      <c r="E142" s="48">
        <v>3.4888396584350323</v>
      </c>
      <c r="F142" s="49">
        <v>2.2485395928880854</v>
      </c>
      <c r="G142" s="49">
        <v>180.93746628653224</v>
      </c>
      <c r="H142" s="49">
        <v>17.253532134440238</v>
      </c>
      <c r="I142" s="49">
        <v>41.585729024506975</v>
      </c>
      <c r="J142" s="49">
        <v>4.7833017687724144</v>
      </c>
      <c r="K142" s="48">
        <v>35.048016207849962</v>
      </c>
      <c r="L142" s="49">
        <v>2.5508954488797051</v>
      </c>
      <c r="M142" s="49">
        <v>32.023593529565829</v>
      </c>
      <c r="N142" s="49">
        <v>6.6272635486429117</v>
      </c>
      <c r="O142" s="50"/>
      <c r="P142" s="50"/>
      <c r="Q142" s="65">
        <v>0.9686247586218798</v>
      </c>
      <c r="R142" s="65">
        <v>1.5227198799780807E-2</v>
      </c>
      <c r="S142" s="52">
        <v>1.7537855095767063</v>
      </c>
      <c r="T142" s="52">
        <v>1.0055850637353448E-2</v>
      </c>
      <c r="U142" s="49">
        <f t="shared" si="17"/>
        <v>5.1625594217228858</v>
      </c>
      <c r="V142" s="83" t="s">
        <v>25</v>
      </c>
    </row>
    <row r="143" spans="1:22" x14ac:dyDescent="0.15">
      <c r="A143" s="82" t="s">
        <v>61</v>
      </c>
      <c r="B143" s="30" t="s">
        <v>77</v>
      </c>
      <c r="C143" s="75">
        <v>3</v>
      </c>
      <c r="D143" s="63" t="s">
        <v>74</v>
      </c>
      <c r="E143" s="48">
        <v>540.56313342045473</v>
      </c>
      <c r="F143" s="49">
        <v>82.934979787706453</v>
      </c>
      <c r="G143" s="49">
        <v>59.685940352705899</v>
      </c>
      <c r="H143" s="49">
        <v>4.6992377680256965</v>
      </c>
      <c r="I143" s="49">
        <v>208.12500224346024</v>
      </c>
      <c r="J143" s="49">
        <v>1.2999024107635297</v>
      </c>
      <c r="K143" s="48">
        <v>12.740698974420473</v>
      </c>
      <c r="L143" s="49">
        <v>2.068959841549133</v>
      </c>
      <c r="M143" s="49">
        <v>129.85474492839344</v>
      </c>
      <c r="N143" s="49">
        <v>29.943879819290864</v>
      </c>
      <c r="O143" s="50"/>
      <c r="P143" s="50"/>
      <c r="Q143" s="49">
        <v>443.72400162414698</v>
      </c>
      <c r="R143" s="49">
        <v>1.462407363615946</v>
      </c>
      <c r="S143" s="52">
        <v>0.25819124303492452</v>
      </c>
      <c r="T143" s="52">
        <v>1.1245580909300735E-3</v>
      </c>
      <c r="U143" s="49">
        <f t="shared" si="17"/>
        <v>4.6846676522644071</v>
      </c>
      <c r="V143" s="83" t="s">
        <v>25</v>
      </c>
    </row>
    <row r="144" spans="1:22" x14ac:dyDescent="0.15">
      <c r="A144" s="82" t="s">
        <v>61</v>
      </c>
      <c r="B144" s="30" t="s">
        <v>89</v>
      </c>
      <c r="C144" s="75">
        <v>1</v>
      </c>
      <c r="D144" s="64" t="s">
        <v>24</v>
      </c>
      <c r="E144" s="48">
        <v>1706.7313668069501</v>
      </c>
      <c r="F144" s="49">
        <v>261.85235850903274</v>
      </c>
      <c r="G144" s="49">
        <v>55.135503628113113</v>
      </c>
      <c r="H144" s="49">
        <v>4.3065723014033042</v>
      </c>
      <c r="I144" s="49">
        <v>479.87983801941351</v>
      </c>
      <c r="J144" s="49">
        <v>2.0181932100622677</v>
      </c>
      <c r="K144" s="48">
        <v>10.975929026175896</v>
      </c>
      <c r="L144" s="49">
        <v>2.2219677940269684</v>
      </c>
      <c r="M144" s="49">
        <v>167.06695042448351</v>
      </c>
      <c r="N144" s="49">
        <v>40.027467391059929</v>
      </c>
      <c r="O144" s="50"/>
      <c r="P144" s="50"/>
      <c r="Q144" s="49">
        <v>731.19014191984684</v>
      </c>
      <c r="R144" s="49">
        <v>1.6621623959180838</v>
      </c>
      <c r="S144" s="52">
        <v>0.10949721838154625</v>
      </c>
      <c r="T144" s="52">
        <v>4.1644923423043572E-4</v>
      </c>
      <c r="U144" s="49">
        <f t="shared" si="17"/>
        <v>5.0233108738789625</v>
      </c>
      <c r="V144" s="83" t="s">
        <v>25</v>
      </c>
    </row>
    <row r="145" spans="1:22" x14ac:dyDescent="0.15">
      <c r="A145" s="82" t="s">
        <v>61</v>
      </c>
      <c r="B145" s="30" t="s">
        <v>89</v>
      </c>
      <c r="C145" s="75">
        <v>2</v>
      </c>
      <c r="D145" s="64" t="s">
        <v>24</v>
      </c>
      <c r="E145" s="48">
        <v>3793.7375641634594</v>
      </c>
      <c r="F145" s="49">
        <v>582.04773642791974</v>
      </c>
      <c r="G145" s="49">
        <v>47.68033818951492</v>
      </c>
      <c r="H145" s="49">
        <v>3.6755234716993384</v>
      </c>
      <c r="I145" s="49">
        <v>385.44808760943442</v>
      </c>
      <c r="J145" s="49">
        <v>1.6310955040764517</v>
      </c>
      <c r="K145" s="48">
        <v>8.2834406012735631</v>
      </c>
      <c r="L145" s="49">
        <v>2.4868795991252739</v>
      </c>
      <c r="M145" s="49">
        <v>165.84505572325284</v>
      </c>
      <c r="N145" s="49">
        <v>39.685735051237252</v>
      </c>
      <c r="O145" s="50"/>
      <c r="P145" s="50"/>
      <c r="Q145" s="49">
        <v>711.65999563765024</v>
      </c>
      <c r="R145" s="49">
        <v>1.4944525492477823</v>
      </c>
      <c r="S145" s="52">
        <v>8.9850985040036288E-2</v>
      </c>
      <c r="T145" s="52">
        <v>3.3720171051661454E-4</v>
      </c>
      <c r="U145" s="49">
        <f t="shared" si="17"/>
        <v>5.7561031079505973</v>
      </c>
      <c r="V145" s="83" t="s">
        <v>25</v>
      </c>
    </row>
    <row r="146" spans="1:22" x14ac:dyDescent="0.15">
      <c r="A146" s="82" t="s">
        <v>61</v>
      </c>
      <c r="B146" s="30" t="s">
        <v>89</v>
      </c>
      <c r="C146" s="75">
        <v>3</v>
      </c>
      <c r="D146" s="64" t="s">
        <v>24</v>
      </c>
      <c r="E146" s="48">
        <v>264.53115029385026</v>
      </c>
      <c r="F146" s="49">
        <v>40.585242030878483</v>
      </c>
      <c r="G146" s="49">
        <v>72.20673617567914</v>
      </c>
      <c r="H146" s="49">
        <v>5.8089845237545887</v>
      </c>
      <c r="I146" s="49">
        <v>477.03658384302543</v>
      </c>
      <c r="J146" s="49">
        <v>2.0063372712245231</v>
      </c>
      <c r="K146" s="48">
        <v>14.031295083604768</v>
      </c>
      <c r="L146" s="49">
        <v>1.9800629783187196</v>
      </c>
      <c r="M146" s="49">
        <v>239.37549569399636</v>
      </c>
      <c r="N146" s="49">
        <v>61.535386707149051</v>
      </c>
      <c r="O146" s="50"/>
      <c r="P146" s="50"/>
      <c r="Q146" s="49">
        <v>621.99652400512173</v>
      </c>
      <c r="R146" s="49">
        <v>1.7517265403449296</v>
      </c>
      <c r="S146" s="52">
        <v>0.16577605889361904</v>
      </c>
      <c r="T146" s="52">
        <v>6.8955266169646115E-4</v>
      </c>
      <c r="U146" s="49">
        <f t="shared" si="17"/>
        <v>5.1461205644553072</v>
      </c>
      <c r="V146" s="83" t="s">
        <v>25</v>
      </c>
    </row>
    <row r="147" spans="1:22" x14ac:dyDescent="0.15">
      <c r="A147" s="82" t="s">
        <v>61</v>
      </c>
      <c r="B147" s="30" t="s">
        <v>89</v>
      </c>
      <c r="C147" s="75">
        <v>4</v>
      </c>
      <c r="D147" s="64" t="s">
        <v>24</v>
      </c>
      <c r="E147" s="48">
        <v>1155.8740792788365</v>
      </c>
      <c r="F147" s="49">
        <v>177.33801562742073</v>
      </c>
      <c r="G147" s="49">
        <v>60.155893144746003</v>
      </c>
      <c r="H147" s="49">
        <v>4.7401143160969728</v>
      </c>
      <c r="I147" s="49">
        <v>296.69540045393416</v>
      </c>
      <c r="J147" s="49">
        <v>1.3193789718947333</v>
      </c>
      <c r="K147" s="48">
        <v>11.940511973698598</v>
      </c>
      <c r="L147" s="49">
        <v>2.13432139404989</v>
      </c>
      <c r="M147" s="49">
        <v>179.13301979441505</v>
      </c>
      <c r="N147" s="49">
        <v>43.440787473418602</v>
      </c>
      <c r="O147" s="50"/>
      <c r="P147" s="50"/>
      <c r="Q147" s="49">
        <v>617.97825833262391</v>
      </c>
      <c r="R147" s="49">
        <v>1.5766631937937299</v>
      </c>
      <c r="S147" s="52">
        <v>0.11815621457460981</v>
      </c>
      <c r="T147" s="52">
        <v>4.9183421401812345E-4</v>
      </c>
      <c r="U147" s="49">
        <f t="shared" si="17"/>
        <v>5.0379659831380401</v>
      </c>
      <c r="V147" s="83" t="s">
        <v>25</v>
      </c>
    </row>
    <row r="148" spans="1:22" x14ac:dyDescent="0.15">
      <c r="A148" s="82" t="s">
        <v>61</v>
      </c>
      <c r="B148" s="30" t="s">
        <v>90</v>
      </c>
      <c r="C148" s="75">
        <v>1</v>
      </c>
      <c r="D148" s="64" t="s">
        <v>24</v>
      </c>
      <c r="E148" s="48">
        <v>134.70271697733554</v>
      </c>
      <c r="F148" s="49">
        <v>20.666535357628977</v>
      </c>
      <c r="G148" s="49">
        <v>47.340799375297067</v>
      </c>
      <c r="H148" s="49">
        <v>3.6471457690083033</v>
      </c>
      <c r="I148" s="49">
        <v>746.50105870511572</v>
      </c>
      <c r="J148" s="49">
        <v>3.1372491231018329</v>
      </c>
      <c r="K148" s="48">
        <v>8.0344634959270369</v>
      </c>
      <c r="L148" s="49">
        <v>2.5094646089553656</v>
      </c>
      <c r="M148" s="49">
        <v>228.13059570923309</v>
      </c>
      <c r="N148" s="49">
        <v>58.024666834282925</v>
      </c>
      <c r="O148" s="50"/>
      <c r="P148" s="50"/>
      <c r="Q148" s="49">
        <v>756.46114747302443</v>
      </c>
      <c r="R148" s="49">
        <v>2.1321245773729665</v>
      </c>
      <c r="S148" s="52">
        <v>0.11147735034217161</v>
      </c>
      <c r="T148" s="52">
        <v>5.2274720416194641E-4</v>
      </c>
      <c r="U148" s="49">
        <f t="shared" si="17"/>
        <v>5.8922166239595022</v>
      </c>
      <c r="V148" s="83" t="s">
        <v>25</v>
      </c>
    </row>
    <row r="149" spans="1:22" x14ac:dyDescent="0.15">
      <c r="A149" s="82" t="s">
        <v>61</v>
      </c>
      <c r="B149" s="30" t="s">
        <v>90</v>
      </c>
      <c r="C149" s="75">
        <v>2</v>
      </c>
      <c r="D149" s="64" t="s">
        <v>24</v>
      </c>
      <c r="E149" s="48">
        <v>1741.1697851108834</v>
      </c>
      <c r="F149" s="49">
        <v>267.13601429200264</v>
      </c>
      <c r="G149" s="49">
        <v>67.426152708931838</v>
      </c>
      <c r="H149" s="49">
        <v>5.3801974084620747</v>
      </c>
      <c r="I149" s="49">
        <v>642.76491087323302</v>
      </c>
      <c r="J149" s="49">
        <v>2.7013229066480027</v>
      </c>
      <c r="K149" s="48">
        <v>10.037297343973469</v>
      </c>
      <c r="L149" s="49">
        <v>2.3139097934033126</v>
      </c>
      <c r="M149" s="49">
        <v>182.56118314713675</v>
      </c>
      <c r="N149" s="49">
        <v>44.423404639519227</v>
      </c>
      <c r="O149" s="50"/>
      <c r="P149" s="50"/>
      <c r="Q149" s="49">
        <v>803.07933114205969</v>
      </c>
      <c r="R149" s="49">
        <v>2.1618750571539276</v>
      </c>
      <c r="S149" s="52">
        <v>0.14064142572875638</v>
      </c>
      <c r="T149" s="52">
        <v>5.8661702278449391E-4</v>
      </c>
      <c r="U149" s="49">
        <f t="shared" si="17"/>
        <v>6.7175605542278198</v>
      </c>
      <c r="V149" s="83" t="s">
        <v>25</v>
      </c>
    </row>
    <row r="150" spans="1:22" x14ac:dyDescent="0.15">
      <c r="A150" s="82" t="s">
        <v>61</v>
      </c>
      <c r="B150" s="30" t="s">
        <v>82</v>
      </c>
      <c r="C150" s="75">
        <v>1</v>
      </c>
      <c r="D150" s="64" t="s">
        <v>74</v>
      </c>
      <c r="E150" s="48">
        <v>224.41252762212289</v>
      </c>
      <c r="F150" s="49">
        <v>34.430110549127249</v>
      </c>
      <c r="G150" s="49">
        <v>277.38625982616617</v>
      </c>
      <c r="H150" s="49">
        <v>30.118449255425954</v>
      </c>
      <c r="I150" s="49">
        <v>302.67783502171631</v>
      </c>
      <c r="J150" s="49">
        <v>1.3361000955576572</v>
      </c>
      <c r="K150" s="48">
        <v>38.40970324692001</v>
      </c>
      <c r="L150" s="49">
        <v>2.7785689382925112</v>
      </c>
      <c r="M150" s="49">
        <v>291.19255348373673</v>
      </c>
      <c r="N150" s="49">
        <v>78.502757789206129</v>
      </c>
      <c r="O150" s="50"/>
      <c r="P150" s="50"/>
      <c r="Q150" s="49">
        <v>474.6155327553285</v>
      </c>
      <c r="R150" s="49">
        <v>2.0105491110966649</v>
      </c>
      <c r="S150" s="52">
        <v>0.55076258515475107</v>
      </c>
      <c r="T150" s="52">
        <v>2.7037254831984679E-3</v>
      </c>
      <c r="U150" s="49">
        <f t="shared" si="17"/>
        <v>7.2217756550464669</v>
      </c>
      <c r="V150" s="83" t="s">
        <v>25</v>
      </c>
    </row>
    <row r="151" spans="1:22" x14ac:dyDescent="0.15">
      <c r="A151" s="84" t="s">
        <v>65</v>
      </c>
      <c r="B151" s="30" t="s">
        <v>73</v>
      </c>
      <c r="C151" s="75">
        <v>1</v>
      </c>
      <c r="D151" s="64"/>
      <c r="E151" s="48">
        <v>12.023696342962623</v>
      </c>
      <c r="F151" s="49">
        <v>2.4979131760594906</v>
      </c>
      <c r="G151" s="49">
        <v>108.35709175715957</v>
      </c>
      <c r="H151" s="49">
        <v>9.2542978067501842</v>
      </c>
      <c r="I151" s="49">
        <v>129.47517774091088</v>
      </c>
      <c r="J151" s="49">
        <v>2.2881015493451673</v>
      </c>
      <c r="K151" s="48">
        <v>4.540552152758246</v>
      </c>
      <c r="L151" s="49">
        <v>2.5816922740865045</v>
      </c>
      <c r="M151" s="49">
        <v>59.765090794511124</v>
      </c>
      <c r="N151" s="49">
        <v>12.76908193258533</v>
      </c>
      <c r="O151" s="50">
        <v>1.1695692614975137E-2</v>
      </c>
      <c r="P151" s="50">
        <v>5.6068458734793913E-3</v>
      </c>
      <c r="Q151" s="51">
        <v>104.98917740237255</v>
      </c>
      <c r="R151" s="51">
        <v>0.62167245484618039</v>
      </c>
      <c r="S151" s="52">
        <v>2.1999580051963963</v>
      </c>
      <c r="T151" s="52">
        <v>1.3165383791737097E-2</v>
      </c>
      <c r="U151" s="49">
        <f t="shared" si="17"/>
        <v>23.864298462321585</v>
      </c>
      <c r="V151" s="83" t="s">
        <v>25</v>
      </c>
    </row>
    <row r="152" spans="1:22" x14ac:dyDescent="0.15">
      <c r="A152" s="84" t="s">
        <v>67</v>
      </c>
      <c r="B152" s="30" t="s">
        <v>88</v>
      </c>
      <c r="C152" s="75">
        <v>1</v>
      </c>
      <c r="D152" s="64" t="s">
        <v>24</v>
      </c>
      <c r="E152" s="48">
        <v>9.439705458075208</v>
      </c>
      <c r="F152" s="49">
        <v>2.446989369049708</v>
      </c>
      <c r="G152" s="49">
        <v>149.24217032622687</v>
      </c>
      <c r="H152" s="49">
        <v>13.582664470926114</v>
      </c>
      <c r="I152" s="49">
        <v>77.95375219175628</v>
      </c>
      <c r="J152" s="49">
        <v>3.9394184421669376</v>
      </c>
      <c r="K152" s="48">
        <v>4.9606696209724905</v>
      </c>
      <c r="L152" s="49">
        <v>2.6147336269151773</v>
      </c>
      <c r="M152" s="49">
        <v>49.032581537317235</v>
      </c>
      <c r="N152" s="49">
        <v>10.348839947661933</v>
      </c>
      <c r="O152" s="50">
        <v>9.3944389108758325E-2</v>
      </c>
      <c r="P152" s="50">
        <v>4.4939908430861673E-2</v>
      </c>
      <c r="Q152" s="51">
        <v>53.759568967702393</v>
      </c>
      <c r="R152" s="51">
        <v>0.34901620983513282</v>
      </c>
      <c r="S152" s="52">
        <v>1.3569089331303887</v>
      </c>
      <c r="T152" s="52">
        <v>8.8655843926486334E-3</v>
      </c>
      <c r="U152" s="49">
        <f t="shared" si="17"/>
        <v>30.085085629421418</v>
      </c>
      <c r="V152" s="83" t="s">
        <v>25</v>
      </c>
    </row>
    <row r="153" spans="1:22" x14ac:dyDescent="0.15">
      <c r="A153" s="82" t="s">
        <v>79</v>
      </c>
      <c r="B153" s="30" t="s">
        <v>91</v>
      </c>
      <c r="C153" s="75">
        <v>1</v>
      </c>
      <c r="D153" s="64" t="s">
        <v>74</v>
      </c>
      <c r="E153" s="48">
        <v>18.26849054458107</v>
      </c>
      <c r="F153" s="49">
        <v>3.0010201578092355</v>
      </c>
      <c r="G153" s="49">
        <v>160.88956390324148</v>
      </c>
      <c r="H153" s="49">
        <v>14.899621993535808</v>
      </c>
      <c r="I153" s="49">
        <v>125.91218091608627</v>
      </c>
      <c r="J153" s="49">
        <v>2.3764034960227929</v>
      </c>
      <c r="K153" s="48">
        <v>51.417374373935715</v>
      </c>
      <c r="L153" s="49">
        <v>3.6985250407116474</v>
      </c>
      <c r="M153" s="49">
        <v>72.340642733638148</v>
      </c>
      <c r="N153" s="49">
        <v>15.675785648990848</v>
      </c>
      <c r="O153" s="50"/>
      <c r="P153" s="50"/>
      <c r="Q153" s="51">
        <v>92.718998192524353</v>
      </c>
      <c r="R153" s="51">
        <v>0.5980770173095683</v>
      </c>
      <c r="S153" s="52">
        <v>0.18549306224902226</v>
      </c>
      <c r="T153" s="52">
        <v>1.6620537017746106E-3</v>
      </c>
      <c r="U153" s="49">
        <f t="shared" si="17"/>
        <v>3.1290894539492271</v>
      </c>
      <c r="V153" s="79" t="s">
        <v>25</v>
      </c>
    </row>
    <row r="154" spans="1:22" x14ac:dyDescent="0.15">
      <c r="A154" s="90" t="s">
        <v>92</v>
      </c>
      <c r="B154" s="41"/>
      <c r="C154" s="73"/>
      <c r="D154" s="41"/>
      <c r="E154" s="53"/>
      <c r="F154" s="54"/>
      <c r="G154" s="54"/>
      <c r="H154" s="54"/>
      <c r="I154" s="54"/>
      <c r="J154" s="54"/>
      <c r="K154" s="43"/>
      <c r="L154" s="44"/>
      <c r="M154" s="54"/>
      <c r="N154" s="54"/>
      <c r="O154" s="45"/>
      <c r="P154" s="45"/>
      <c r="Q154" s="55"/>
      <c r="R154" s="55"/>
      <c r="S154" s="56"/>
      <c r="T154" s="47"/>
      <c r="U154" s="47"/>
      <c r="V154" s="83"/>
    </row>
    <row r="155" spans="1:22" x14ac:dyDescent="0.15">
      <c r="A155" s="82" t="s">
        <v>26</v>
      </c>
      <c r="B155" s="30" t="s">
        <v>73</v>
      </c>
      <c r="C155" s="75">
        <v>1</v>
      </c>
      <c r="D155" s="64"/>
      <c r="E155" s="48">
        <v>3.6776599730988782</v>
      </c>
      <c r="F155" s="49">
        <v>2.2843771447009966</v>
      </c>
      <c r="G155" s="49">
        <v>163.04604476457439</v>
      </c>
      <c r="H155" s="49">
        <v>15.147533991935013</v>
      </c>
      <c r="I155" s="49">
        <v>30.12740014309032</v>
      </c>
      <c r="J155" s="49">
        <v>4.5210705277270709</v>
      </c>
      <c r="K155" s="48">
        <v>21.613581622451875</v>
      </c>
      <c r="L155" s="49">
        <v>1.863915739317507</v>
      </c>
      <c r="M155" s="49">
        <v>9.0153917564254353</v>
      </c>
      <c r="N155" s="49">
        <v>1.8155946016590061</v>
      </c>
      <c r="O155" s="50"/>
      <c r="P155" s="50"/>
      <c r="Q155" s="51">
        <v>86.46950526602528</v>
      </c>
      <c r="R155" s="51">
        <v>0.66065777904798229</v>
      </c>
      <c r="S155" s="52">
        <v>2.6652805236352394E-2</v>
      </c>
      <c r="T155" s="52">
        <v>5.7072970296279991E-4</v>
      </c>
      <c r="U155" s="49">
        <f t="shared" si="17"/>
        <v>7.543684689223582</v>
      </c>
      <c r="V155" s="83" t="s">
        <v>25</v>
      </c>
    </row>
    <row r="156" spans="1:22" x14ac:dyDescent="0.15">
      <c r="A156" s="82" t="s">
        <v>26</v>
      </c>
      <c r="B156" s="30" t="s">
        <v>93</v>
      </c>
      <c r="C156" s="75">
        <v>1</v>
      </c>
      <c r="D156" s="64"/>
      <c r="E156" s="48">
        <v>68.141167404152725</v>
      </c>
      <c r="F156" s="49">
        <v>13.771418481397935</v>
      </c>
      <c r="G156" s="49">
        <v>202.21547521533205</v>
      </c>
      <c r="H156" s="49">
        <v>38.420940290913087</v>
      </c>
      <c r="I156" s="49">
        <v>83.873078313851124</v>
      </c>
      <c r="J156" s="49">
        <v>9.4781498616109694</v>
      </c>
      <c r="K156" s="48">
        <v>40.686157351860054</v>
      </c>
      <c r="L156" s="49">
        <v>8.0638223240281022</v>
      </c>
      <c r="M156" s="49"/>
      <c r="N156" s="49"/>
      <c r="O156" s="50"/>
      <c r="P156" s="50"/>
      <c r="Q156" s="49">
        <v>211.5339138107127</v>
      </c>
      <c r="R156" s="49">
        <v>3.0438347289564431</v>
      </c>
      <c r="S156" s="52">
        <v>1.8107280346207681</v>
      </c>
      <c r="T156" s="52">
        <v>2.8647089231874062E-2</v>
      </c>
      <c r="U156" s="49">
        <f t="shared" si="17"/>
        <v>4.9701296061592144</v>
      </c>
      <c r="V156" s="83" t="s">
        <v>25</v>
      </c>
    </row>
    <row r="157" spans="1:22" x14ac:dyDescent="0.15">
      <c r="A157" s="82" t="s">
        <v>26</v>
      </c>
      <c r="B157" s="30" t="s">
        <v>94</v>
      </c>
      <c r="C157" s="75">
        <v>1</v>
      </c>
      <c r="D157" s="64"/>
      <c r="E157" s="48">
        <v>32.159040583500143</v>
      </c>
      <c r="F157" s="49">
        <v>6.5131084648869839</v>
      </c>
      <c r="G157" s="49">
        <v>168.56511265831062</v>
      </c>
      <c r="H157" s="49">
        <v>32.027371405079016</v>
      </c>
      <c r="I157" s="49">
        <v>165.36878599517152</v>
      </c>
      <c r="J157" s="49">
        <v>11.56436211463992</v>
      </c>
      <c r="K157" s="48">
        <v>71.998228943649366</v>
      </c>
      <c r="L157" s="49">
        <v>14.237272917977444</v>
      </c>
      <c r="M157" s="49"/>
      <c r="N157" s="49"/>
      <c r="O157" s="50"/>
      <c r="P157" s="50"/>
      <c r="Q157" s="51">
        <v>78.826855981384796</v>
      </c>
      <c r="R157" s="51">
        <v>0.86267653893152307</v>
      </c>
      <c r="S157" s="52">
        <v>0.17604455192083321</v>
      </c>
      <c r="T157" s="52">
        <v>3.4545609425062082E-3</v>
      </c>
      <c r="U157" s="49">
        <f t="shared" si="17"/>
        <v>2.3412397100801043</v>
      </c>
      <c r="V157" s="83" t="s">
        <v>25</v>
      </c>
    </row>
    <row r="158" spans="1:22" x14ac:dyDescent="0.15">
      <c r="A158" s="84" t="s">
        <v>65</v>
      </c>
      <c r="B158" s="30" t="s">
        <v>95</v>
      </c>
      <c r="C158" s="75">
        <v>1</v>
      </c>
      <c r="D158" s="64" t="s">
        <v>74</v>
      </c>
      <c r="E158" s="48">
        <v>39.411111993777865</v>
      </c>
      <c r="F158" s="49">
        <v>6.0484129968368077</v>
      </c>
      <c r="G158" s="49">
        <v>155.68860312917658</v>
      </c>
      <c r="H158" s="49">
        <v>14.306958643928265</v>
      </c>
      <c r="I158" s="49">
        <v>80.83477964938578</v>
      </c>
      <c r="J158" s="49">
        <v>3.835009256928076</v>
      </c>
      <c r="K158" s="57" t="s">
        <v>28</v>
      </c>
      <c r="L158" s="58"/>
      <c r="M158" s="49">
        <v>59.95015276148434</v>
      </c>
      <c r="N158" s="49">
        <v>12.811302797765848</v>
      </c>
      <c r="O158" s="50">
        <v>0.20243984513240654</v>
      </c>
      <c r="P158" s="50">
        <v>9.6567025729334371E-2</v>
      </c>
      <c r="Q158" s="51">
        <v>132.31774871428448</v>
      </c>
      <c r="R158" s="51">
        <v>0.79120118146471285</v>
      </c>
      <c r="S158" s="52">
        <v>2.4284284845588022</v>
      </c>
      <c r="T158" s="52">
        <v>1.4715087316570358E-2</v>
      </c>
      <c r="U158" s="52"/>
      <c r="V158" s="79" t="s">
        <v>25</v>
      </c>
    </row>
    <row r="159" spans="1:22" x14ac:dyDescent="0.15">
      <c r="A159" s="86" t="s">
        <v>96</v>
      </c>
      <c r="B159" s="41"/>
      <c r="C159" s="73"/>
      <c r="D159" s="41"/>
      <c r="E159" s="53"/>
      <c r="F159" s="54"/>
      <c r="G159" s="54"/>
      <c r="H159" s="54"/>
      <c r="I159" s="54"/>
      <c r="J159" s="54"/>
      <c r="K159" s="43"/>
      <c r="L159" s="44"/>
      <c r="M159" s="54"/>
      <c r="N159" s="54"/>
      <c r="O159" s="45"/>
      <c r="P159" s="45"/>
      <c r="Q159" s="55"/>
      <c r="R159" s="55"/>
      <c r="S159" s="56"/>
      <c r="T159" s="47"/>
      <c r="U159" s="47"/>
      <c r="V159" s="83"/>
    </row>
    <row r="160" spans="1:22" x14ac:dyDescent="0.15">
      <c r="A160" s="82" t="s">
        <v>26</v>
      </c>
      <c r="B160" s="30" t="s">
        <v>41</v>
      </c>
      <c r="C160" s="75">
        <v>1</v>
      </c>
      <c r="D160" s="64"/>
      <c r="E160" s="48">
        <v>20.617027667827532</v>
      </c>
      <c r="F160" s="49">
        <v>3.2851842001113947</v>
      </c>
      <c r="G160" s="49">
        <v>110.51322535288638</v>
      </c>
      <c r="H160" s="49">
        <v>9.471111961270859</v>
      </c>
      <c r="I160" s="49">
        <v>20.835867044921461</v>
      </c>
      <c r="J160" s="49">
        <v>3.8852209481854421</v>
      </c>
      <c r="K160" s="48">
        <v>7.608997269677328</v>
      </c>
      <c r="L160" s="49">
        <v>2.5455584683333123</v>
      </c>
      <c r="M160" s="49">
        <v>27.711001180234227</v>
      </c>
      <c r="N160" s="49">
        <v>5.7058904774491577</v>
      </c>
      <c r="O160" s="50"/>
      <c r="P160" s="50"/>
      <c r="Q160" s="51">
        <v>62.526786777448542</v>
      </c>
      <c r="R160" s="51">
        <v>0.38250688055985266</v>
      </c>
      <c r="S160" s="52">
        <v>2.1451999915802617E-2</v>
      </c>
      <c r="T160" s="52">
        <v>3.9944601914499898E-4</v>
      </c>
      <c r="U160" s="49">
        <f t="shared" ref="U160" si="18">G160/K160</f>
        <v>14.524019583144478</v>
      </c>
      <c r="V160" s="83" t="s">
        <v>25</v>
      </c>
    </row>
    <row r="161" spans="1:22" x14ac:dyDescent="0.15">
      <c r="A161" s="82" t="s">
        <v>60</v>
      </c>
      <c r="B161" s="30" t="s">
        <v>32</v>
      </c>
      <c r="C161" s="75">
        <v>1</v>
      </c>
      <c r="D161" s="64"/>
      <c r="E161" s="48">
        <v>6.5044100699011915</v>
      </c>
      <c r="F161" s="49">
        <v>2.4652526555637411</v>
      </c>
      <c r="G161" s="49">
        <v>144.09637337936277</v>
      </c>
      <c r="H161" s="49">
        <v>13.012682479610083</v>
      </c>
      <c r="I161" s="49">
        <v>35.424816313257253</v>
      </c>
      <c r="J161" s="49">
        <v>4.699645093197006</v>
      </c>
      <c r="K161" s="48" t="s">
        <v>28</v>
      </c>
      <c r="L161" s="49"/>
      <c r="M161" s="49">
        <v>58.164955718599565</v>
      </c>
      <c r="N161" s="49">
        <v>12.404710386457779</v>
      </c>
      <c r="O161" s="50"/>
      <c r="P161" s="50"/>
      <c r="Q161" s="49">
        <v>303.58498512667677</v>
      </c>
      <c r="R161" s="49">
        <v>1.9360707912795161</v>
      </c>
      <c r="S161" s="52">
        <v>0.1370126987949796</v>
      </c>
      <c r="T161" s="52">
        <v>1.3545484620078718E-3</v>
      </c>
      <c r="U161" s="52"/>
      <c r="V161" s="83" t="s">
        <v>25</v>
      </c>
    </row>
    <row r="162" spans="1:22" x14ac:dyDescent="0.15">
      <c r="A162" s="84" t="s">
        <v>65</v>
      </c>
      <c r="B162" s="30" t="s">
        <v>97</v>
      </c>
      <c r="C162" s="75">
        <v>1</v>
      </c>
      <c r="D162" s="64" t="s">
        <v>74</v>
      </c>
      <c r="E162" s="48">
        <v>86.912419284034229</v>
      </c>
      <c r="F162" s="49">
        <v>13.334390196793144</v>
      </c>
      <c r="G162" s="49">
        <v>99.722760247363667</v>
      </c>
      <c r="H162" s="49">
        <v>8.398829414645979</v>
      </c>
      <c r="I162" s="49">
        <v>129.00434071809852</v>
      </c>
      <c r="J162" s="49">
        <v>2.2995099679153368</v>
      </c>
      <c r="K162" s="48">
        <v>8.0576513968136361</v>
      </c>
      <c r="L162" s="49">
        <v>2.507401349028739</v>
      </c>
      <c r="M162" s="49">
        <v>118.46018260085539</v>
      </c>
      <c r="N162" s="49">
        <v>26.99010140589241</v>
      </c>
      <c r="O162" s="50">
        <v>2.6495615358823433E-2</v>
      </c>
      <c r="P162" s="50">
        <v>1.2696940784476288E-2</v>
      </c>
      <c r="Q162" s="49">
        <v>319.33777563911036</v>
      </c>
      <c r="R162" s="49">
        <v>2.0754684967093628</v>
      </c>
      <c r="S162" s="52">
        <v>3.6817326547029428</v>
      </c>
      <c r="T162" s="52">
        <v>2.4299717307362204E-2</v>
      </c>
      <c r="U162" s="49">
        <f t="shared" ref="U162:U165" si="19">G162/K162</f>
        <v>12.376157187291399</v>
      </c>
      <c r="V162" s="83" t="s">
        <v>25</v>
      </c>
    </row>
    <row r="163" spans="1:22" x14ac:dyDescent="0.15">
      <c r="A163" s="82" t="s">
        <v>79</v>
      </c>
      <c r="B163" s="30" t="s">
        <v>45</v>
      </c>
      <c r="C163" s="75">
        <v>1</v>
      </c>
      <c r="D163" s="64" t="s">
        <v>24</v>
      </c>
      <c r="E163" s="48">
        <v>236.960261805264</v>
      </c>
      <c r="F163" s="49">
        <v>36.355225335027562</v>
      </c>
      <c r="G163" s="49">
        <v>208.4241393740555</v>
      </c>
      <c r="H163" s="49">
        <v>20.659990606911876</v>
      </c>
      <c r="I163" s="49">
        <v>98.07351732519389</v>
      </c>
      <c r="J163" s="49">
        <v>3.2170530552613745</v>
      </c>
      <c r="K163" s="48">
        <v>5.9404649442745541</v>
      </c>
      <c r="L163" s="49">
        <v>2.633387794355198</v>
      </c>
      <c r="M163" s="49">
        <v>75.736155433689078</v>
      </c>
      <c r="N163" s="49">
        <v>16.473729307114404</v>
      </c>
      <c r="O163" s="50">
        <v>1.5872961484466482E-2</v>
      </c>
      <c r="P163" s="50">
        <v>7.608575120420907E-3</v>
      </c>
      <c r="Q163" s="49">
        <v>290.72676099322661</v>
      </c>
      <c r="R163" s="49">
        <v>2.070498262980617</v>
      </c>
      <c r="S163" s="52">
        <v>0.86903570391189666</v>
      </c>
      <c r="T163" s="52">
        <v>6.7816313236671658E-3</v>
      </c>
      <c r="U163" s="49">
        <f t="shared" si="19"/>
        <v>35.085492689412398</v>
      </c>
      <c r="V163" s="83" t="s">
        <v>25</v>
      </c>
    </row>
    <row r="164" spans="1:22" x14ac:dyDescent="0.15">
      <c r="A164" s="82" t="s">
        <v>79</v>
      </c>
      <c r="B164" s="30" t="s">
        <v>89</v>
      </c>
      <c r="C164" s="75">
        <v>1</v>
      </c>
      <c r="D164" s="64"/>
      <c r="E164" s="48">
        <v>157.61392145361538</v>
      </c>
      <c r="F164" s="49">
        <v>24.181647955354471</v>
      </c>
      <c r="G164" s="49">
        <v>100.43188430578944</v>
      </c>
      <c r="H164" s="49">
        <v>8.468317191509076</v>
      </c>
      <c r="I164" s="49">
        <v>360.77333373740623</v>
      </c>
      <c r="J164" s="49">
        <v>1.535148096043546</v>
      </c>
      <c r="K164" s="48">
        <v>23.378064326232796</v>
      </c>
      <c r="L164" s="49">
        <v>1.9132677576440487</v>
      </c>
      <c r="M164" s="49">
        <v>226.63716215148111</v>
      </c>
      <c r="N164" s="49">
        <v>57.563006696077196</v>
      </c>
      <c r="O164" s="50">
        <v>2.4446198283738632E-2</v>
      </c>
      <c r="P164" s="50">
        <v>1.1715467415518198E-2</v>
      </c>
      <c r="Q164" s="49">
        <v>602.27073966755563</v>
      </c>
      <c r="R164" s="49">
        <v>4.0975430133140263</v>
      </c>
      <c r="S164" s="52">
        <v>0.62833336024953379</v>
      </c>
      <c r="T164" s="52">
        <v>4.8794312661381688E-3</v>
      </c>
      <c r="U164" s="49">
        <f t="shared" si="19"/>
        <v>4.2959880212620369</v>
      </c>
      <c r="V164" s="83" t="s">
        <v>25</v>
      </c>
    </row>
    <row r="165" spans="1:22" x14ac:dyDescent="0.15">
      <c r="A165" s="91" t="s">
        <v>79</v>
      </c>
      <c r="B165" s="59" t="s">
        <v>89</v>
      </c>
      <c r="C165" s="74">
        <v>2</v>
      </c>
      <c r="D165" s="60"/>
      <c r="E165" s="57">
        <v>130.29084357556215</v>
      </c>
      <c r="F165" s="58">
        <v>19.989651181146943</v>
      </c>
      <c r="G165" s="58">
        <v>116.75461994095083</v>
      </c>
      <c r="H165" s="58">
        <v>10.105913105063005</v>
      </c>
      <c r="I165" s="58">
        <v>375.90378839356259</v>
      </c>
      <c r="J165" s="58">
        <v>1.5935188162640184</v>
      </c>
      <c r="K165" s="57">
        <v>25.075472946995312</v>
      </c>
      <c r="L165" s="58">
        <v>1.9781583695963827</v>
      </c>
      <c r="M165" s="58">
        <v>263.52611203312284</v>
      </c>
      <c r="N165" s="58">
        <v>69.281953343360144</v>
      </c>
      <c r="O165" s="61">
        <v>1.112299863342712E-2</v>
      </c>
      <c r="P165" s="61">
        <v>5.3323793892985881E-3</v>
      </c>
      <c r="Q165" s="58">
        <v>448.07868134518446</v>
      </c>
      <c r="R165" s="58">
        <v>2.37922084953914</v>
      </c>
      <c r="S165" s="62">
        <v>0.32057602500661891</v>
      </c>
      <c r="T165" s="62">
        <v>2.152057229626653E-3</v>
      </c>
      <c r="U165" s="58">
        <f t="shared" si="19"/>
        <v>4.6561283285761936</v>
      </c>
      <c r="V165" s="79" t="s">
        <v>25</v>
      </c>
    </row>
    <row r="166" spans="1:22" x14ac:dyDescent="0.15">
      <c r="A166" s="63"/>
      <c r="B166" s="30"/>
      <c r="C166" s="75"/>
      <c r="D166" s="64"/>
      <c r="E166" s="48"/>
      <c r="F166" s="49"/>
      <c r="G166" s="49"/>
      <c r="H166" s="49"/>
      <c r="I166" s="49"/>
      <c r="J166" s="49"/>
      <c r="K166" s="48"/>
      <c r="L166" s="49"/>
      <c r="M166" s="49"/>
      <c r="N166" s="49"/>
      <c r="O166" s="50"/>
      <c r="P166" s="50"/>
      <c r="Q166" s="65"/>
      <c r="R166" s="65"/>
      <c r="S166" s="52"/>
      <c r="T166" s="52"/>
      <c r="U166" s="52"/>
      <c r="V166" s="39"/>
    </row>
    <row r="167" spans="1:22" x14ac:dyDescent="0.15">
      <c r="E167" s="66"/>
      <c r="F167" s="40"/>
      <c r="G167" s="40"/>
      <c r="H167" s="40"/>
      <c r="I167" s="40"/>
      <c r="J167" s="40"/>
      <c r="K167" s="36"/>
      <c r="L167" s="37"/>
      <c r="M167" s="40"/>
      <c r="N167" s="40"/>
      <c r="O167" s="38"/>
      <c r="P167" s="38"/>
      <c r="T167" s="38"/>
      <c r="U167" s="38"/>
      <c r="V167" s="39"/>
    </row>
    <row r="168" spans="1:22" ht="15" thickBot="1" x14ac:dyDescent="0.2">
      <c r="A168" s="92" t="s">
        <v>0</v>
      </c>
      <c r="B168" s="93" t="s">
        <v>1</v>
      </c>
      <c r="C168" s="94" t="s">
        <v>2</v>
      </c>
      <c r="D168" s="93" t="s">
        <v>3</v>
      </c>
      <c r="E168" s="95" t="s">
        <v>4</v>
      </c>
      <c r="F168" s="95" t="s">
        <v>99</v>
      </c>
      <c r="G168" s="95" t="s">
        <v>6</v>
      </c>
      <c r="H168" s="95" t="s">
        <v>99</v>
      </c>
      <c r="I168" s="95" t="s">
        <v>7</v>
      </c>
      <c r="J168" s="95" t="s">
        <v>99</v>
      </c>
      <c r="K168" s="17" t="s">
        <v>8</v>
      </c>
      <c r="L168" s="95" t="s">
        <v>99</v>
      </c>
      <c r="M168" s="95" t="s">
        <v>9</v>
      </c>
      <c r="N168" s="95" t="s">
        <v>99</v>
      </c>
      <c r="O168" s="19" t="s">
        <v>10</v>
      </c>
      <c r="P168" s="95" t="s">
        <v>99</v>
      </c>
      <c r="Q168" s="96" t="s">
        <v>11</v>
      </c>
      <c r="R168" s="95" t="s">
        <v>99</v>
      </c>
      <c r="S168" s="97" t="s">
        <v>14</v>
      </c>
      <c r="T168" s="95" t="s">
        <v>99</v>
      </c>
      <c r="U168" s="98" t="s">
        <v>105</v>
      </c>
      <c r="V168" s="39"/>
    </row>
    <row r="169" spans="1:22" ht="15" thickTop="1" x14ac:dyDescent="0.15">
      <c r="A169" s="80" t="s">
        <v>104</v>
      </c>
      <c r="B169" s="30"/>
      <c r="C169" s="75"/>
      <c r="D169" s="30"/>
      <c r="E169" s="32"/>
      <c r="F169" s="32"/>
      <c r="G169" s="32"/>
      <c r="H169" s="32"/>
      <c r="I169" s="32"/>
      <c r="J169" s="32"/>
      <c r="K169" s="32"/>
      <c r="L169" s="32"/>
      <c r="M169" s="32"/>
      <c r="N169" s="32"/>
      <c r="O169" s="32"/>
      <c r="P169" s="32"/>
      <c r="Q169" s="32"/>
      <c r="R169" s="32"/>
      <c r="S169" s="32"/>
      <c r="T169" s="32"/>
      <c r="U169" s="99"/>
      <c r="V169" s="39"/>
    </row>
    <row r="170" spans="1:22" x14ac:dyDescent="0.15">
      <c r="A170" s="100" t="s">
        <v>98</v>
      </c>
      <c r="B170" s="30"/>
      <c r="C170" s="75"/>
      <c r="D170" s="30"/>
      <c r="E170" s="32">
        <f t="shared" ref="E170:S170" si="20">AVERAGE(E6:E165)</f>
        <v>238.82139940617</v>
      </c>
      <c r="F170" s="32">
        <f>STDEV(E6:E165)</f>
        <v>603.01860057527085</v>
      </c>
      <c r="G170" s="32">
        <f t="shared" si="20"/>
        <v>123.47271819632284</v>
      </c>
      <c r="H170" s="32">
        <f>STDEV(G6:G165)</f>
        <v>58.549747735424852</v>
      </c>
      <c r="I170" s="32">
        <f t="shared" si="20"/>
        <v>102.56626269656181</v>
      </c>
      <c r="J170" s="32">
        <f>STDEV(I6:I165)</f>
        <v>147.13260660165946</v>
      </c>
      <c r="K170" s="32">
        <f t="shared" si="20"/>
        <v>27.168410225534739</v>
      </c>
      <c r="L170" s="32">
        <f>STDEV(K6:K165)</f>
        <v>43.919011230410852</v>
      </c>
      <c r="M170" s="32">
        <f t="shared" si="20"/>
        <v>83.079368985110804</v>
      </c>
      <c r="N170" s="32">
        <f>STDEV(M6:M165)</f>
        <v>84.894721852918522</v>
      </c>
      <c r="O170" s="34">
        <f t="shared" si="20"/>
        <v>3.8293552628372161E-2</v>
      </c>
      <c r="P170" s="34">
        <f>STDEV(O6:O165)</f>
        <v>0.10952686156829088</v>
      </c>
      <c r="Q170" s="32">
        <f t="shared" si="20"/>
        <v>230.97436173561343</v>
      </c>
      <c r="R170" s="32">
        <f>STDEV(Q6:Q165)</f>
        <v>976.90278042661294</v>
      </c>
      <c r="S170" s="32">
        <f t="shared" si="20"/>
        <v>1.0444163947442615</v>
      </c>
      <c r="T170" s="32">
        <f>STDEV(S6:S165)</f>
        <v>1.8335596460662236</v>
      </c>
      <c r="U170" s="99">
        <f t="shared" ref="U170" si="21">AVERAGE(U6:U165)</f>
        <v>11.209721752477364</v>
      </c>
      <c r="V170" s="39"/>
    </row>
    <row r="171" spans="1:22" x14ac:dyDescent="0.15">
      <c r="A171" s="100" t="s">
        <v>100</v>
      </c>
      <c r="B171" s="30"/>
      <c r="C171" s="75"/>
      <c r="D171" s="30"/>
      <c r="E171" s="32">
        <f>MIN(E6:E165)</f>
        <v>2.846148901849245</v>
      </c>
      <c r="F171" s="30"/>
      <c r="G171" s="32">
        <f>MIN(G6:G165)</f>
        <v>44.552391155867674</v>
      </c>
      <c r="H171" s="30"/>
      <c r="I171" s="32">
        <f>MIN(I6:I165)</f>
        <v>1.7489448537137808</v>
      </c>
      <c r="J171" s="30"/>
      <c r="K171" s="32">
        <f>MIN(K6:K165)</f>
        <v>3.6072941668500347</v>
      </c>
      <c r="L171" s="32"/>
      <c r="M171" s="32">
        <f>MIN(M6:M165)</f>
        <v>2.429684869062001</v>
      </c>
      <c r="N171" s="30"/>
      <c r="O171" s="33">
        <f>MIN(O6:O165)</f>
        <v>2.4741746644130133E-3</v>
      </c>
      <c r="P171" s="33"/>
      <c r="Q171" s="34">
        <f>MIN(Q6:Q165)</f>
        <v>0.1988174898963086</v>
      </c>
      <c r="R171" s="34"/>
      <c r="S171" s="33">
        <f>MIN(S6:S165)</f>
        <v>7.0168330541586351E-3</v>
      </c>
      <c r="T171" s="33"/>
      <c r="U171" s="101">
        <f>MIN(U6:U165)</f>
        <v>0.54630286942647144</v>
      </c>
      <c r="V171" s="39"/>
    </row>
    <row r="172" spans="1:22" x14ac:dyDescent="0.15">
      <c r="A172" s="100" t="s">
        <v>101</v>
      </c>
      <c r="B172" s="30"/>
      <c r="C172" s="75"/>
      <c r="D172" s="30"/>
      <c r="E172" s="32">
        <f>MAX(E6:E165)</f>
        <v>3839.384506053208</v>
      </c>
      <c r="F172" s="30"/>
      <c r="G172" s="32">
        <f>MAX(G6:G165)</f>
        <v>500.5699143092404</v>
      </c>
      <c r="H172" s="30"/>
      <c r="I172" s="32">
        <f>MAX(I6:I165)</f>
        <v>932.48873084428101</v>
      </c>
      <c r="J172" s="30"/>
      <c r="K172" s="32">
        <f>MAX(K6:K165)</f>
        <v>361.3249523603327</v>
      </c>
      <c r="L172" s="32"/>
      <c r="M172" s="32">
        <f>MAX(M6:M165)</f>
        <v>487.49938703877478</v>
      </c>
      <c r="N172" s="30"/>
      <c r="O172" s="34">
        <f>MAX(O6:O165)</f>
        <v>0.76970231260599653</v>
      </c>
      <c r="P172" s="33"/>
      <c r="Q172" s="32">
        <f>MAX(Q6:Q165)</f>
        <v>12006.420963862149</v>
      </c>
      <c r="R172" s="34"/>
      <c r="S172" s="32">
        <f>MAX(S6:S165)</f>
        <v>12.578044497319553</v>
      </c>
      <c r="T172" s="33"/>
      <c r="U172" s="99">
        <f>MAX(U6:U165)</f>
        <v>55.877510687546852</v>
      </c>
      <c r="V172" s="39"/>
    </row>
    <row r="173" spans="1:22" x14ac:dyDescent="0.15">
      <c r="A173" s="103" t="s">
        <v>13</v>
      </c>
      <c r="B173" s="59"/>
      <c r="C173" s="74"/>
      <c r="D173" s="59"/>
      <c r="E173" s="104">
        <f>COUNT(E6:E165)</f>
        <v>117</v>
      </c>
      <c r="F173" s="59"/>
      <c r="G173" s="104">
        <f>COUNT(G6:G165)</f>
        <v>154</v>
      </c>
      <c r="H173" s="59"/>
      <c r="I173" s="104">
        <f>COUNT(I6:I165)</f>
        <v>154</v>
      </c>
      <c r="J173" s="59"/>
      <c r="K173" s="104">
        <f>COUNT(K6:K165)</f>
        <v>109</v>
      </c>
      <c r="L173" s="104"/>
      <c r="M173" s="104">
        <f>COUNT(M6:M165)</f>
        <v>128</v>
      </c>
      <c r="N173" s="59"/>
      <c r="O173" s="104">
        <f>COUNT(O6:O165)</f>
        <v>51</v>
      </c>
      <c r="P173" s="105"/>
      <c r="Q173" s="104">
        <f>COUNT(Q6:Q165)</f>
        <v>154</v>
      </c>
      <c r="R173" s="106"/>
      <c r="S173" s="104">
        <f>COUNT(S6:S165)</f>
        <v>130</v>
      </c>
      <c r="T173" s="105"/>
      <c r="U173" s="107">
        <f>COUNT(U6:U165)</f>
        <v>109</v>
      </c>
      <c r="V173" s="39"/>
    </row>
    <row r="174" spans="1:22" x14ac:dyDescent="0.15">
      <c r="A174" s="100"/>
      <c r="B174" s="30"/>
      <c r="C174" s="75"/>
      <c r="D174" s="30"/>
      <c r="E174" s="29"/>
      <c r="F174" s="30"/>
      <c r="G174" s="30"/>
      <c r="H174" s="30"/>
      <c r="I174" s="30"/>
      <c r="J174" s="30"/>
      <c r="K174" s="31"/>
      <c r="L174" s="32"/>
      <c r="M174" s="30"/>
      <c r="N174" s="30"/>
      <c r="O174" s="33"/>
      <c r="P174" s="33"/>
      <c r="Q174" s="34"/>
      <c r="R174" s="34"/>
      <c r="S174" s="33"/>
      <c r="T174" s="33"/>
      <c r="U174" s="102"/>
      <c r="V174" s="39"/>
    </row>
    <row r="175" spans="1:22" x14ac:dyDescent="0.15">
      <c r="A175" s="80" t="s">
        <v>102</v>
      </c>
      <c r="B175" s="30"/>
      <c r="C175" s="75"/>
      <c r="D175" s="30"/>
      <c r="E175" s="29"/>
      <c r="F175" s="30"/>
      <c r="G175" s="30"/>
      <c r="H175" s="30"/>
      <c r="I175" s="30"/>
      <c r="J175" s="30"/>
      <c r="K175" s="31"/>
      <c r="L175" s="32"/>
      <c r="M175" s="30"/>
      <c r="N175" s="30"/>
      <c r="O175" s="33"/>
      <c r="P175" s="33"/>
      <c r="Q175" s="34"/>
      <c r="R175" s="34"/>
      <c r="S175" s="33"/>
      <c r="T175" s="33"/>
      <c r="U175" s="102"/>
      <c r="V175" s="39"/>
    </row>
    <row r="176" spans="1:22" x14ac:dyDescent="0.15">
      <c r="A176" s="100" t="s">
        <v>98</v>
      </c>
      <c r="B176" s="30"/>
      <c r="C176" s="75"/>
      <c r="D176" s="30"/>
      <c r="E176" s="32">
        <f>AVERAGE(E7:E129)</f>
        <v>108.20356040772906</v>
      </c>
      <c r="F176" s="32">
        <f>STDEV(E7:E129)</f>
        <v>248.79472621106939</v>
      </c>
      <c r="G176" s="32">
        <f>AVERAGE(G7:G129)</f>
        <v>117.18021170859177</v>
      </c>
      <c r="H176" s="32">
        <f>STDEV(G7:G129)</f>
        <v>47.040537100716833</v>
      </c>
      <c r="I176" s="32">
        <f>AVERAGE(I7:I129)</f>
        <v>61.602753855930779</v>
      </c>
      <c r="J176" s="32">
        <f>STDEV(I7:I129)</f>
        <v>74.703551376025231</v>
      </c>
      <c r="K176" s="32">
        <f>AVERAGE(K7:K129)</f>
        <v>27.137776035482776</v>
      </c>
      <c r="L176" s="32">
        <f>STDEV(K7:K129)</f>
        <v>48.572431478395671</v>
      </c>
      <c r="M176" s="32">
        <f>AVERAGE(M7:M129)</f>
        <v>63.051593116607222</v>
      </c>
      <c r="N176" s="32">
        <f>STDEV(M7:M129)</f>
        <v>62.27503551922824</v>
      </c>
      <c r="O176" s="34">
        <f>AVERAGE(O7:O129)</f>
        <v>3.561257916887238E-2</v>
      </c>
      <c r="P176" s="34">
        <f>STDEV(O7:O129)</f>
        <v>0.1148477339247258</v>
      </c>
      <c r="Q176" s="32">
        <f>AVERAGE(Q7:Q129)</f>
        <v>101.23542802693423</v>
      </c>
      <c r="R176" s="32">
        <f>STDEV(Q7:Q129)</f>
        <v>143.01829971433733</v>
      </c>
      <c r="S176" s="32">
        <f>AVERAGE(S7:S129)</f>
        <v>1.1670231287988755</v>
      </c>
      <c r="T176" s="32">
        <f>STDEV(S7:S129)</f>
        <v>2.0410106933934826</v>
      </c>
      <c r="U176" s="99">
        <f>AVERAGE(U7:U129)</f>
        <v>12.259945344790268</v>
      </c>
      <c r="V176" s="39"/>
    </row>
    <row r="177" spans="1:22" x14ac:dyDescent="0.15">
      <c r="A177" s="100" t="s">
        <v>100</v>
      </c>
      <c r="B177" s="30"/>
      <c r="C177" s="75"/>
      <c r="D177" s="30"/>
      <c r="E177" s="48" t="s">
        <v>30</v>
      </c>
      <c r="F177" s="30"/>
      <c r="G177" s="32">
        <f>MIN(G7:G129)</f>
        <v>44.552391155867674</v>
      </c>
      <c r="H177" s="30"/>
      <c r="I177" s="32">
        <f>MIN(I7:I129)</f>
        <v>1.7489448537137808</v>
      </c>
      <c r="J177" s="30"/>
      <c r="K177" s="48" t="s">
        <v>28</v>
      </c>
      <c r="L177" s="32"/>
      <c r="M177" s="32">
        <f>MIN(M7:M129)</f>
        <v>2.429684869062001</v>
      </c>
      <c r="N177" s="30"/>
      <c r="O177" s="33">
        <f>MIN(O7:O129)</f>
        <v>2.4741746644130133E-3</v>
      </c>
      <c r="P177" s="33"/>
      <c r="Q177" s="34">
        <f>MIN(Q7:Q129)</f>
        <v>0.1988174898963086</v>
      </c>
      <c r="R177" s="34"/>
      <c r="S177" s="33">
        <f>MIN(S7:S129)</f>
        <v>1.0075849704218459E-2</v>
      </c>
      <c r="T177" s="33"/>
      <c r="U177" s="101">
        <f>MIN(U7:U129)</f>
        <v>0.54630286942647144</v>
      </c>
      <c r="V177" s="39"/>
    </row>
    <row r="178" spans="1:22" x14ac:dyDescent="0.15">
      <c r="A178" s="100" t="s">
        <v>101</v>
      </c>
      <c r="B178" s="30"/>
      <c r="C178" s="75"/>
      <c r="D178" s="30"/>
      <c r="E178" s="32">
        <f>MAX(E7:E129)</f>
        <v>1925.5850800208511</v>
      </c>
      <c r="F178" s="30"/>
      <c r="G178" s="32">
        <f>MAX(G7:G129)</f>
        <v>250.84453883928515</v>
      </c>
      <c r="H178" s="30"/>
      <c r="I178" s="32">
        <f>MAX(I7:I129)</f>
        <v>418.41119575780954</v>
      </c>
      <c r="J178" s="30"/>
      <c r="K178" s="32">
        <f>MAX(K7:K129)</f>
        <v>361.3249523603327</v>
      </c>
      <c r="L178" s="32"/>
      <c r="M178" s="32">
        <f>MAX(M7:M129)</f>
        <v>336.46955657227073</v>
      </c>
      <c r="N178" s="30"/>
      <c r="O178" s="34">
        <f>MAX(O7:O129)</f>
        <v>0.76970231260599653</v>
      </c>
      <c r="P178" s="33"/>
      <c r="Q178" s="32">
        <f>MAX(Q7:Q129)</f>
        <v>1018.1543460110639</v>
      </c>
      <c r="R178" s="34"/>
      <c r="S178" s="32">
        <f>MAX(S7:S129)</f>
        <v>12.578044497319553</v>
      </c>
      <c r="T178" s="33"/>
      <c r="U178" s="99">
        <f>MAX(U7:U129)</f>
        <v>55.877510687546852</v>
      </c>
      <c r="V178" s="39"/>
    </row>
    <row r="179" spans="1:22" x14ac:dyDescent="0.15">
      <c r="A179" s="103" t="s">
        <v>13</v>
      </c>
      <c r="B179" s="59"/>
      <c r="C179" s="74"/>
      <c r="D179" s="59"/>
      <c r="E179" s="104">
        <f>COUNT(E7:E129)</f>
        <v>85</v>
      </c>
      <c r="F179" s="59"/>
      <c r="G179" s="104">
        <f>COUNT(G7:G129)</f>
        <v>121</v>
      </c>
      <c r="H179" s="59"/>
      <c r="I179" s="104">
        <f>COUNT(I7:I129)</f>
        <v>121</v>
      </c>
      <c r="J179" s="59"/>
      <c r="K179" s="104">
        <f>COUNT(K7:K129)</f>
        <v>78</v>
      </c>
      <c r="L179" s="104"/>
      <c r="M179" s="104">
        <f>COUNT(M7:M129)</f>
        <v>98</v>
      </c>
      <c r="N179" s="59"/>
      <c r="O179" s="104">
        <f>COUNT(O7:O129)</f>
        <v>44</v>
      </c>
      <c r="P179" s="105"/>
      <c r="Q179" s="104">
        <f>COUNT(Q7:Q129)</f>
        <v>121</v>
      </c>
      <c r="R179" s="106"/>
      <c r="S179" s="104">
        <f>COUNT(S7:S129)</f>
        <v>98</v>
      </c>
      <c r="T179" s="105"/>
      <c r="U179" s="107">
        <f>COUNT(U7:U129)</f>
        <v>78</v>
      </c>
      <c r="V179" s="39"/>
    </row>
    <row r="180" spans="1:22" x14ac:dyDescent="0.15">
      <c r="A180" s="100"/>
      <c r="B180" s="30"/>
      <c r="C180" s="75"/>
      <c r="D180" s="30"/>
      <c r="E180" s="29"/>
      <c r="F180" s="30"/>
      <c r="G180" s="30"/>
      <c r="H180" s="30"/>
      <c r="I180" s="30"/>
      <c r="J180" s="30"/>
      <c r="K180" s="31"/>
      <c r="L180" s="32"/>
      <c r="M180" s="30"/>
      <c r="N180" s="30"/>
      <c r="O180" s="33"/>
      <c r="P180" s="33"/>
      <c r="Q180" s="34"/>
      <c r="R180" s="34"/>
      <c r="S180" s="33"/>
      <c r="T180" s="33"/>
      <c r="U180" s="102"/>
      <c r="V180" s="39"/>
    </row>
    <row r="181" spans="1:22" x14ac:dyDescent="0.15">
      <c r="A181" s="80" t="s">
        <v>103</v>
      </c>
      <c r="B181" s="30"/>
      <c r="C181" s="75"/>
      <c r="D181" s="30"/>
      <c r="E181" s="29"/>
      <c r="F181" s="30"/>
      <c r="G181" s="30"/>
      <c r="H181" s="30"/>
      <c r="I181" s="30"/>
      <c r="J181" s="30"/>
      <c r="K181" s="31"/>
      <c r="L181" s="32"/>
      <c r="M181" s="30"/>
      <c r="N181" s="30"/>
      <c r="O181" s="33"/>
      <c r="P181" s="33"/>
      <c r="Q181" s="34"/>
      <c r="R181" s="34"/>
      <c r="S181" s="33"/>
      <c r="T181" s="33"/>
      <c r="U181" s="102"/>
      <c r="V181" s="39"/>
    </row>
    <row r="182" spans="1:22" x14ac:dyDescent="0.15">
      <c r="A182" s="100" t="s">
        <v>98</v>
      </c>
      <c r="B182" s="30"/>
      <c r="C182" s="75"/>
      <c r="D182" s="30"/>
      <c r="E182" s="32">
        <f>AVERAGE(E131:E165)</f>
        <v>585.77503424577856</v>
      </c>
      <c r="F182" s="32">
        <f>STDEV(E131:E165)</f>
        <v>1010.9002787361349</v>
      </c>
      <c r="G182" s="32">
        <f>AVERAGE(G131:G165)</f>
        <v>146.54524198467013</v>
      </c>
      <c r="H182" s="32">
        <f>STDEV(G131:G165)</f>
        <v>85.986803185971553</v>
      </c>
      <c r="I182" s="32">
        <f>AVERAGE(I131:I165)</f>
        <v>252.76579511220882</v>
      </c>
      <c r="J182" s="32">
        <f>STDEV(I131:I165)</f>
        <v>230.14630872367286</v>
      </c>
      <c r="K182" s="32">
        <f>AVERAGE(K131:K165)</f>
        <v>27.245489800504235</v>
      </c>
      <c r="L182" s="32">
        <f>STDEV(K131:K165)</f>
        <v>29.807207779427078</v>
      </c>
      <c r="M182" s="32">
        <f>AVERAGE(M131:M165)</f>
        <v>148.5034368222224</v>
      </c>
      <c r="N182" s="32">
        <f>STDEV(M131:M165)</f>
        <v>113.1678294545389</v>
      </c>
      <c r="O182" s="34">
        <f>AVERAGE(O131:O165)</f>
        <v>5.5145385802370814E-2</v>
      </c>
      <c r="P182" s="34">
        <f>STDEV(O131:O165)</f>
        <v>7.1101382534150298E-2</v>
      </c>
      <c r="Q182" s="32">
        <f>AVERAGE(Q131:Q165)</f>
        <v>706.68378533410373</v>
      </c>
      <c r="R182" s="32">
        <f>STDEV(Q131:Q165)</f>
        <v>2046.7564909372775</v>
      </c>
      <c r="S182" s="32">
        <f>AVERAGE(S131:S165)</f>
        <v>0.66893327170200634</v>
      </c>
      <c r="T182" s="33"/>
      <c r="U182" s="99">
        <f>AVERAGE(U131:U165)</f>
        <v>8.5672236814965146</v>
      </c>
      <c r="V182" s="39"/>
    </row>
    <row r="183" spans="1:22" x14ac:dyDescent="0.15">
      <c r="A183" s="100" t="s">
        <v>100</v>
      </c>
      <c r="B183" s="30"/>
      <c r="C183" s="75"/>
      <c r="D183" s="30"/>
      <c r="E183" s="48" t="s">
        <v>30</v>
      </c>
      <c r="F183" s="30"/>
      <c r="G183" s="32">
        <f>MIN(G131:G165)</f>
        <v>47.340799375297067</v>
      </c>
      <c r="H183" s="30"/>
      <c r="I183" s="32">
        <f>MIN(I131:I165)</f>
        <v>20.835867044921461</v>
      </c>
      <c r="J183" s="30"/>
      <c r="K183" s="48" t="s">
        <v>28</v>
      </c>
      <c r="L183" s="32"/>
      <c r="M183" s="32">
        <f>MIN(M131:M165)</f>
        <v>9.0153917564254353</v>
      </c>
      <c r="N183" s="30"/>
      <c r="O183" s="33">
        <f>MIN(O131:O165)</f>
        <v>1.112299863342712E-2</v>
      </c>
      <c r="P183" s="33"/>
      <c r="Q183" s="34">
        <f>MIN(Q131:Q165)</f>
        <v>0.9686247586218798</v>
      </c>
      <c r="R183" s="34"/>
      <c r="S183" s="33">
        <f>MIN(S131:S165)</f>
        <v>7.0168330541586351E-3</v>
      </c>
      <c r="T183" s="33"/>
      <c r="U183" s="99">
        <f>MIN(U131:U165)</f>
        <v>2.3412397100801043</v>
      </c>
      <c r="V183" s="39"/>
    </row>
    <row r="184" spans="1:22" x14ac:dyDescent="0.15">
      <c r="A184" s="100" t="s">
        <v>101</v>
      </c>
      <c r="B184" s="30"/>
      <c r="C184" s="75"/>
      <c r="D184" s="30"/>
      <c r="E184" s="32">
        <f>MAX(E131:E165)</f>
        <v>3839.384506053208</v>
      </c>
      <c r="F184" s="30"/>
      <c r="G184" s="32">
        <f>MAX(G131:G165)</f>
        <v>500.5699143092404</v>
      </c>
      <c r="H184" s="30"/>
      <c r="I184" s="32">
        <f>MAX(I131:I165)</f>
        <v>932.48873084428101</v>
      </c>
      <c r="J184" s="30"/>
      <c r="K184" s="32">
        <f>MAX(K131:K165)</f>
        <v>159.73524003240163</v>
      </c>
      <c r="L184" s="32"/>
      <c r="M184" s="32">
        <f>MAX(M131:M165)</f>
        <v>487.49938703877478</v>
      </c>
      <c r="N184" s="30"/>
      <c r="O184" s="34">
        <f>MAX(O131:O165)</f>
        <v>0.20243984513240654</v>
      </c>
      <c r="P184" s="33"/>
      <c r="Q184" s="32">
        <f>MAX(Q131:Q165)</f>
        <v>12006.420963862149</v>
      </c>
      <c r="R184" s="34"/>
      <c r="S184" s="32">
        <f>MAX(S131:S165)</f>
        <v>3.6817326547029428</v>
      </c>
      <c r="T184" s="33"/>
      <c r="U184" s="99">
        <f>MAX(U131:U165)</f>
        <v>35.085492689412398</v>
      </c>
      <c r="V184" s="39"/>
    </row>
    <row r="185" spans="1:22" x14ac:dyDescent="0.15">
      <c r="A185" s="103" t="s">
        <v>13</v>
      </c>
      <c r="B185" s="59"/>
      <c r="C185" s="74"/>
      <c r="D185" s="59"/>
      <c r="E185" s="104">
        <f>COUNT(E131:E165)</f>
        <v>32</v>
      </c>
      <c r="F185" s="59"/>
      <c r="G185" s="104">
        <f>COUNT(G131:G165)</f>
        <v>33</v>
      </c>
      <c r="H185" s="59"/>
      <c r="I185" s="104">
        <f>COUNT(I131:I165)</f>
        <v>33</v>
      </c>
      <c r="J185" s="59"/>
      <c r="K185" s="104">
        <f>COUNT(K131:K165)</f>
        <v>31</v>
      </c>
      <c r="L185" s="104"/>
      <c r="M185" s="104">
        <f>COUNT(M131:M165)</f>
        <v>30</v>
      </c>
      <c r="N185" s="59"/>
      <c r="O185" s="104">
        <f>COUNT(O131:O165)</f>
        <v>7</v>
      </c>
      <c r="P185" s="105"/>
      <c r="Q185" s="104">
        <f>COUNT(Q131:Q165)</f>
        <v>33</v>
      </c>
      <c r="R185" s="106"/>
      <c r="S185" s="104">
        <f>COUNT(S131:S165)</f>
        <v>32</v>
      </c>
      <c r="T185" s="105"/>
      <c r="U185" s="107">
        <f>COUNT(U131:U165)</f>
        <v>31</v>
      </c>
      <c r="V185" s="39"/>
    </row>
    <row r="186" spans="1:22" x14ac:dyDescent="0.15">
      <c r="V186" s="39"/>
    </row>
    <row r="187" spans="1:22" x14ac:dyDescent="0.15">
      <c r="V187" s="39"/>
    </row>
    <row r="188" spans="1:22" x14ac:dyDescent="0.15">
      <c r="V188" s="39"/>
    </row>
    <row r="189" spans="1:22" x14ac:dyDescent="0.15">
      <c r="V189" s="39"/>
    </row>
    <row r="190" spans="1:22" x14ac:dyDescent="0.15">
      <c r="V190" s="39"/>
    </row>
    <row r="191" spans="1:22" x14ac:dyDescent="0.15">
      <c r="V191" s="39"/>
    </row>
    <row r="192" spans="1:22" x14ac:dyDescent="0.15">
      <c r="V192" s="39"/>
    </row>
    <row r="193" spans="22:22" x14ac:dyDescent="0.15">
      <c r="V193" s="39"/>
    </row>
    <row r="194" spans="22:22" x14ac:dyDescent="0.15">
      <c r="V194" s="39"/>
    </row>
    <row r="195" spans="22:22" x14ac:dyDescent="0.15">
      <c r="V195" s="39"/>
    </row>
    <row r="196" spans="22:22" x14ac:dyDescent="0.15">
      <c r="V196" s="39"/>
    </row>
    <row r="197" spans="22:22" x14ac:dyDescent="0.15">
      <c r="V197" s="39"/>
    </row>
    <row r="198" spans="22:22" x14ac:dyDescent="0.15">
      <c r="V198" s="39"/>
    </row>
    <row r="199" spans="22:22" x14ac:dyDescent="0.15">
      <c r="V199" s="39"/>
    </row>
    <row r="200" spans="22:22" x14ac:dyDescent="0.15">
      <c r="V200" s="39"/>
    </row>
    <row r="201" spans="22:22" x14ac:dyDescent="0.15">
      <c r="V201" s="39"/>
    </row>
    <row r="202" spans="22:22" x14ac:dyDescent="0.15">
      <c r="V202" s="39"/>
    </row>
    <row r="203" spans="22:22" x14ac:dyDescent="0.15">
      <c r="V203" s="39"/>
    </row>
    <row r="204" spans="22:22" x14ac:dyDescent="0.15">
      <c r="V204" s="39"/>
    </row>
    <row r="205" spans="22:22" x14ac:dyDescent="0.15">
      <c r="V205" s="39"/>
    </row>
    <row r="206" spans="22:22" x14ac:dyDescent="0.15">
      <c r="V206" s="39"/>
    </row>
    <row r="207" spans="22:22" x14ac:dyDescent="0.15">
      <c r="V207" s="39"/>
    </row>
    <row r="208" spans="22:22" x14ac:dyDescent="0.15">
      <c r="V208" s="39"/>
    </row>
    <row r="209" spans="22:22" x14ac:dyDescent="0.15">
      <c r="V209" s="39"/>
    </row>
    <row r="210" spans="22:22" x14ac:dyDescent="0.15">
      <c r="V210" s="39"/>
    </row>
    <row r="211" spans="22:22" x14ac:dyDescent="0.15">
      <c r="V211" s="39"/>
    </row>
    <row r="212" spans="22:22" x14ac:dyDescent="0.15">
      <c r="V212" s="39"/>
    </row>
    <row r="213" spans="22:22" x14ac:dyDescent="0.15">
      <c r="V213" s="39"/>
    </row>
    <row r="214" spans="22:22" x14ac:dyDescent="0.15">
      <c r="V214" s="39"/>
    </row>
    <row r="215" spans="22:22" x14ac:dyDescent="0.15">
      <c r="V215" s="39"/>
    </row>
    <row r="216" spans="22:22" x14ac:dyDescent="0.15">
      <c r="V216" s="39"/>
    </row>
    <row r="217" spans="22:22" x14ac:dyDescent="0.15">
      <c r="V217" s="39"/>
    </row>
    <row r="218" spans="22:22" x14ac:dyDescent="0.15">
      <c r="V218" s="39"/>
    </row>
    <row r="219" spans="22:22" x14ac:dyDescent="0.15">
      <c r="V219" s="39"/>
    </row>
    <row r="220" spans="22:22" x14ac:dyDescent="0.15">
      <c r="V220" s="39"/>
    </row>
    <row r="221" spans="22:22" x14ac:dyDescent="0.15">
      <c r="V221" s="39"/>
    </row>
    <row r="222" spans="22:22" x14ac:dyDescent="0.15">
      <c r="V222" s="39"/>
    </row>
    <row r="223" spans="22:22" x14ac:dyDescent="0.15">
      <c r="V223" s="39"/>
    </row>
    <row r="224" spans="22:22" x14ac:dyDescent="0.15">
      <c r="V224" s="39"/>
    </row>
    <row r="225" spans="22:22" x14ac:dyDescent="0.15">
      <c r="V225" s="39"/>
    </row>
    <row r="226" spans="22:22" x14ac:dyDescent="0.15">
      <c r="V226" s="39"/>
    </row>
    <row r="227" spans="22:22" x14ac:dyDescent="0.15">
      <c r="V227" s="39"/>
    </row>
    <row r="228" spans="22:22" x14ac:dyDescent="0.15">
      <c r="V228" s="39"/>
    </row>
    <row r="229" spans="22:22" x14ac:dyDescent="0.15">
      <c r="V229" s="39"/>
    </row>
    <row r="230" spans="22:22" x14ac:dyDescent="0.15">
      <c r="V230" s="39"/>
    </row>
    <row r="231" spans="22:22" x14ac:dyDescent="0.15">
      <c r="V231" s="39"/>
    </row>
    <row r="232" spans="22:22" x14ac:dyDescent="0.15">
      <c r="V232" s="39"/>
    </row>
    <row r="233" spans="22:22" x14ac:dyDescent="0.15">
      <c r="V233" s="39"/>
    </row>
    <row r="234" spans="22:22" x14ac:dyDescent="0.15">
      <c r="V234" s="39"/>
    </row>
    <row r="235" spans="22:22" x14ac:dyDescent="0.15">
      <c r="V235" s="39"/>
    </row>
    <row r="236" spans="22:22" x14ac:dyDescent="0.15">
      <c r="V236" s="39"/>
    </row>
    <row r="237" spans="22:22" x14ac:dyDescent="0.15">
      <c r="V237" s="39"/>
    </row>
    <row r="238" spans="22:22" x14ac:dyDescent="0.15">
      <c r="V238" s="39"/>
    </row>
    <row r="239" spans="22:22" x14ac:dyDescent="0.15">
      <c r="V239" s="39"/>
    </row>
    <row r="240" spans="22:22" x14ac:dyDescent="0.15">
      <c r="V240" s="39"/>
    </row>
    <row r="241" spans="22:22" x14ac:dyDescent="0.15">
      <c r="V241" s="39"/>
    </row>
    <row r="242" spans="22:22" x14ac:dyDescent="0.15">
      <c r="V242" s="39"/>
    </row>
    <row r="243" spans="22:22" x14ac:dyDescent="0.15">
      <c r="V243" s="39"/>
    </row>
    <row r="244" spans="22:22" x14ac:dyDescent="0.15">
      <c r="V244" s="39"/>
    </row>
    <row r="245" spans="22:22" x14ac:dyDescent="0.15">
      <c r="V245" s="39"/>
    </row>
    <row r="246" spans="22:22" x14ac:dyDescent="0.15">
      <c r="V246" s="39"/>
    </row>
    <row r="247" spans="22:22" x14ac:dyDescent="0.15">
      <c r="V247" s="39"/>
    </row>
    <row r="248" spans="22:22" x14ac:dyDescent="0.15">
      <c r="V248" s="39"/>
    </row>
    <row r="249" spans="22:22" x14ac:dyDescent="0.15">
      <c r="V249" s="39"/>
    </row>
    <row r="250" spans="22:22" x14ac:dyDescent="0.15">
      <c r="V250" s="39"/>
    </row>
    <row r="251" spans="22:22" x14ac:dyDescent="0.15">
      <c r="V251" s="39"/>
    </row>
    <row r="252" spans="22:22" x14ac:dyDescent="0.15">
      <c r="V252" s="39"/>
    </row>
    <row r="253" spans="22:22" x14ac:dyDescent="0.15">
      <c r="V253" s="39"/>
    </row>
    <row r="254" spans="22:22" x14ac:dyDescent="0.15">
      <c r="V254" s="39"/>
    </row>
    <row r="255" spans="22:22" x14ac:dyDescent="0.15">
      <c r="V255" s="39"/>
    </row>
    <row r="256" spans="22:22" x14ac:dyDescent="0.15">
      <c r="V256" s="39"/>
    </row>
    <row r="257" spans="22:22" x14ac:dyDescent="0.15">
      <c r="V257" s="39"/>
    </row>
    <row r="258" spans="22:22" x14ac:dyDescent="0.15">
      <c r="V258" s="39"/>
    </row>
    <row r="259" spans="22:22" x14ac:dyDescent="0.15">
      <c r="V259" s="39"/>
    </row>
    <row r="260" spans="22:22" x14ac:dyDescent="0.15">
      <c r="V260" s="39"/>
    </row>
    <row r="261" spans="22:22" x14ac:dyDescent="0.15">
      <c r="V261" s="39"/>
    </row>
    <row r="262" spans="22:22" x14ac:dyDescent="0.15">
      <c r="V262" s="39"/>
    </row>
    <row r="263" spans="22:22" x14ac:dyDescent="0.15">
      <c r="V263" s="39"/>
    </row>
    <row r="264" spans="22:22" x14ac:dyDescent="0.15">
      <c r="V264" s="39"/>
    </row>
    <row r="265" spans="22:22" x14ac:dyDescent="0.15">
      <c r="V265" s="39"/>
    </row>
    <row r="266" spans="22:22" x14ac:dyDescent="0.15">
      <c r="V266" s="39"/>
    </row>
    <row r="267" spans="22:22" x14ac:dyDescent="0.15">
      <c r="V267" s="39"/>
    </row>
    <row r="268" spans="22:22" x14ac:dyDescent="0.15">
      <c r="V268" s="39"/>
    </row>
    <row r="269" spans="22:22" x14ac:dyDescent="0.15">
      <c r="V269" s="39"/>
    </row>
    <row r="270" spans="22:22" x14ac:dyDescent="0.15">
      <c r="V270" s="39"/>
    </row>
    <row r="271" spans="22:22" x14ac:dyDescent="0.15">
      <c r="V271" s="39"/>
    </row>
    <row r="272" spans="22:22" x14ac:dyDescent="0.15">
      <c r="V272" s="39"/>
    </row>
    <row r="273" spans="22:22" x14ac:dyDescent="0.15">
      <c r="V273" s="39"/>
    </row>
    <row r="274" spans="22:22" x14ac:dyDescent="0.15">
      <c r="V274" s="39"/>
    </row>
    <row r="275" spans="22:22" x14ac:dyDescent="0.15">
      <c r="V275" s="39"/>
    </row>
    <row r="276" spans="22:22" x14ac:dyDescent="0.15">
      <c r="V276" s="39"/>
    </row>
    <row r="277" spans="22:22" x14ac:dyDescent="0.15">
      <c r="V277" s="39"/>
    </row>
    <row r="278" spans="22:22" x14ac:dyDescent="0.15">
      <c r="V278" s="39"/>
    </row>
    <row r="279" spans="22:22" x14ac:dyDescent="0.15">
      <c r="V279" s="39"/>
    </row>
    <row r="280" spans="22:22" x14ac:dyDescent="0.15">
      <c r="V280" s="39"/>
    </row>
    <row r="281" spans="22:22" x14ac:dyDescent="0.15">
      <c r="V281" s="39"/>
    </row>
    <row r="282" spans="22:22" x14ac:dyDescent="0.15">
      <c r="V282" s="39"/>
    </row>
    <row r="283" spans="22:22" x14ac:dyDescent="0.15">
      <c r="V283" s="39"/>
    </row>
    <row r="284" spans="22:22" x14ac:dyDescent="0.15">
      <c r="V284" s="39"/>
    </row>
    <row r="285" spans="22:22" x14ac:dyDescent="0.15">
      <c r="V285" s="39"/>
    </row>
    <row r="286" spans="22:22" x14ac:dyDescent="0.15">
      <c r="V286" s="39"/>
    </row>
    <row r="287" spans="22:22" x14ac:dyDescent="0.15">
      <c r="V287" s="39"/>
    </row>
    <row r="288" spans="22:22" x14ac:dyDescent="0.15">
      <c r="V288" s="39"/>
    </row>
    <row r="289" spans="22:22" x14ac:dyDescent="0.15">
      <c r="V289" s="39"/>
    </row>
    <row r="290" spans="22:22" x14ac:dyDescent="0.15">
      <c r="V290" s="39"/>
    </row>
    <row r="291" spans="22:22" x14ac:dyDescent="0.15">
      <c r="V291" s="39"/>
    </row>
    <row r="292" spans="22:22" x14ac:dyDescent="0.15">
      <c r="V292" s="39"/>
    </row>
    <row r="293" spans="22:22" x14ac:dyDescent="0.15">
      <c r="V293" s="39"/>
    </row>
    <row r="294" spans="22:22" x14ac:dyDescent="0.15">
      <c r="V294" s="39"/>
    </row>
    <row r="295" spans="22:22" x14ac:dyDescent="0.15">
      <c r="V295" s="39"/>
    </row>
    <row r="296" spans="22:22" x14ac:dyDescent="0.15">
      <c r="V296" s="39"/>
    </row>
    <row r="297" spans="22:22" x14ac:dyDescent="0.15">
      <c r="V297" s="39"/>
    </row>
    <row r="298" spans="22:22" x14ac:dyDescent="0.15">
      <c r="V298" s="39"/>
    </row>
    <row r="299" spans="22:22" x14ac:dyDescent="0.15">
      <c r="V299" s="39"/>
    </row>
    <row r="300" spans="22:22" x14ac:dyDescent="0.15">
      <c r="V300" s="39"/>
    </row>
    <row r="301" spans="22:22" x14ac:dyDescent="0.15">
      <c r="V301" s="39"/>
    </row>
    <row r="302" spans="22:22" x14ac:dyDescent="0.15">
      <c r="V302" s="39"/>
    </row>
    <row r="303" spans="22:22" x14ac:dyDescent="0.15">
      <c r="V303" s="39"/>
    </row>
    <row r="304" spans="22:22" x14ac:dyDescent="0.15">
      <c r="V304" s="39"/>
    </row>
    <row r="305" spans="22:22" x14ac:dyDescent="0.15">
      <c r="V305" s="39"/>
    </row>
    <row r="306" spans="22:22" x14ac:dyDescent="0.15">
      <c r="V306" s="39"/>
    </row>
    <row r="307" spans="22:22" x14ac:dyDescent="0.15">
      <c r="V307" s="39"/>
    </row>
    <row r="308" spans="22:22" x14ac:dyDescent="0.15">
      <c r="V308" s="39"/>
    </row>
    <row r="309" spans="22:22" x14ac:dyDescent="0.15">
      <c r="V309" s="39"/>
    </row>
    <row r="310" spans="22:22" x14ac:dyDescent="0.15">
      <c r="V310" s="39"/>
    </row>
    <row r="311" spans="22:22" x14ac:dyDescent="0.15">
      <c r="V311" s="39"/>
    </row>
    <row r="312" spans="22:22" x14ac:dyDescent="0.15">
      <c r="V312" s="39"/>
    </row>
    <row r="313" spans="22:22" x14ac:dyDescent="0.15">
      <c r="V313" s="39"/>
    </row>
    <row r="314" spans="22:22" x14ac:dyDescent="0.15">
      <c r="V314" s="39"/>
    </row>
    <row r="315" spans="22:22" x14ac:dyDescent="0.15">
      <c r="V315" s="39"/>
    </row>
    <row r="316" spans="22:22" x14ac:dyDescent="0.15">
      <c r="V316" s="39"/>
    </row>
    <row r="317" spans="22:22" x14ac:dyDescent="0.15">
      <c r="V317" s="39"/>
    </row>
    <row r="318" spans="22:22" x14ac:dyDescent="0.15">
      <c r="V318" s="39"/>
    </row>
    <row r="319" spans="22:22" x14ac:dyDescent="0.15">
      <c r="V319" s="39"/>
    </row>
    <row r="320" spans="22:22" x14ac:dyDescent="0.15">
      <c r="V320" s="39"/>
    </row>
    <row r="321" spans="22:22" x14ac:dyDescent="0.15">
      <c r="V321" s="39"/>
    </row>
    <row r="322" spans="22:22" x14ac:dyDescent="0.15">
      <c r="V322" s="39"/>
    </row>
    <row r="323" spans="22:22" x14ac:dyDescent="0.15">
      <c r="V323" s="39"/>
    </row>
    <row r="324" spans="22:22" x14ac:dyDescent="0.15">
      <c r="V324" s="39"/>
    </row>
    <row r="325" spans="22:22" x14ac:dyDescent="0.15">
      <c r="V325" s="39"/>
    </row>
    <row r="326" spans="22:22" x14ac:dyDescent="0.15">
      <c r="V326" s="39"/>
    </row>
    <row r="327" spans="22:22" x14ac:dyDescent="0.15">
      <c r="V327" s="39"/>
    </row>
    <row r="328" spans="22:22" x14ac:dyDescent="0.15">
      <c r="V328" s="39"/>
    </row>
    <row r="329" spans="22:22" x14ac:dyDescent="0.15">
      <c r="V329" s="39"/>
    </row>
    <row r="330" spans="22:22" x14ac:dyDescent="0.15">
      <c r="V330" s="39"/>
    </row>
    <row r="331" spans="22:22" x14ac:dyDescent="0.15">
      <c r="V331" s="39"/>
    </row>
    <row r="332" spans="22:22" x14ac:dyDescent="0.15">
      <c r="V332" s="39"/>
    </row>
    <row r="333" spans="22:22" x14ac:dyDescent="0.15">
      <c r="V333" s="39"/>
    </row>
    <row r="334" spans="22:22" x14ac:dyDescent="0.15">
      <c r="V334" s="39"/>
    </row>
    <row r="335" spans="22:22" x14ac:dyDescent="0.15">
      <c r="V335" s="39"/>
    </row>
    <row r="336" spans="22:22" x14ac:dyDescent="0.15">
      <c r="V336" s="39"/>
    </row>
    <row r="337" spans="22:22" x14ac:dyDescent="0.15">
      <c r="V337" s="39"/>
    </row>
    <row r="338" spans="22:22" x14ac:dyDescent="0.15">
      <c r="V338" s="39"/>
    </row>
    <row r="339" spans="22:22" x14ac:dyDescent="0.15">
      <c r="V339" s="39"/>
    </row>
    <row r="340" spans="22:22" x14ac:dyDescent="0.15">
      <c r="V340" s="39"/>
    </row>
    <row r="341" spans="22:22" x14ac:dyDescent="0.15">
      <c r="V341" s="39"/>
    </row>
    <row r="342" spans="22:22" x14ac:dyDescent="0.15">
      <c r="V342" s="39"/>
    </row>
    <row r="343" spans="22:22" x14ac:dyDescent="0.15">
      <c r="V343" s="39"/>
    </row>
    <row r="344" spans="22:22" x14ac:dyDescent="0.15">
      <c r="V344" s="39"/>
    </row>
    <row r="345" spans="22:22" x14ac:dyDescent="0.15">
      <c r="V345" s="39"/>
    </row>
    <row r="346" spans="22:22" x14ac:dyDescent="0.15">
      <c r="V346" s="39"/>
    </row>
    <row r="347" spans="22:22" x14ac:dyDescent="0.15">
      <c r="V347" s="39"/>
    </row>
    <row r="348" spans="22:22" x14ac:dyDescent="0.15">
      <c r="V348" s="39"/>
    </row>
    <row r="349" spans="22:22" x14ac:dyDescent="0.15">
      <c r="V349" s="39"/>
    </row>
    <row r="350" spans="22:22" x14ac:dyDescent="0.15">
      <c r="V350" s="39"/>
    </row>
    <row r="351" spans="22:22" x14ac:dyDescent="0.15">
      <c r="V351" s="39"/>
    </row>
    <row r="352" spans="22:22" x14ac:dyDescent="0.15">
      <c r="V352" s="39"/>
    </row>
    <row r="353" spans="22:22" x14ac:dyDescent="0.15">
      <c r="V353" s="39"/>
    </row>
    <row r="354" spans="22:22" x14ac:dyDescent="0.15">
      <c r="V354" s="39"/>
    </row>
    <row r="355" spans="22:22" x14ac:dyDescent="0.15">
      <c r="V355" s="39"/>
    </row>
    <row r="356" spans="22:22" x14ac:dyDescent="0.15">
      <c r="V356" s="39"/>
    </row>
    <row r="357" spans="22:22" x14ac:dyDescent="0.15">
      <c r="V357" s="39"/>
    </row>
    <row r="358" spans="22:22" x14ac:dyDescent="0.15">
      <c r="V358" s="39"/>
    </row>
    <row r="359" spans="22:22" x14ac:dyDescent="0.15">
      <c r="V359" s="39"/>
    </row>
    <row r="360" spans="22:22" x14ac:dyDescent="0.15">
      <c r="V360" s="39"/>
    </row>
    <row r="361" spans="22:22" x14ac:dyDescent="0.15">
      <c r="V361" s="39"/>
    </row>
    <row r="362" spans="22:22" x14ac:dyDescent="0.15">
      <c r="V362" s="39"/>
    </row>
    <row r="363" spans="22:22" x14ac:dyDescent="0.15">
      <c r="V363" s="39"/>
    </row>
    <row r="364" spans="22:22" x14ac:dyDescent="0.15">
      <c r="V364" s="39"/>
    </row>
    <row r="365" spans="22:22" x14ac:dyDescent="0.15">
      <c r="V365" s="39"/>
    </row>
    <row r="366" spans="22:22" x14ac:dyDescent="0.15">
      <c r="V366" s="39"/>
    </row>
    <row r="367" spans="22:22" x14ac:dyDescent="0.15">
      <c r="V367" s="39"/>
    </row>
    <row r="368" spans="22:22" x14ac:dyDescent="0.15">
      <c r="V368" s="39"/>
    </row>
    <row r="369" spans="22:22" x14ac:dyDescent="0.15">
      <c r="V369" s="39"/>
    </row>
    <row r="370" spans="22:22" x14ac:dyDescent="0.15">
      <c r="V370" s="39"/>
    </row>
    <row r="371" spans="22:22" x14ac:dyDescent="0.15">
      <c r="V371" s="39"/>
    </row>
    <row r="372" spans="22:22" x14ac:dyDescent="0.15">
      <c r="V372" s="39"/>
    </row>
    <row r="373" spans="22:22" x14ac:dyDescent="0.15">
      <c r="V373" s="39"/>
    </row>
    <row r="374" spans="22:22" x14ac:dyDescent="0.15">
      <c r="V374" s="39"/>
    </row>
    <row r="375" spans="22:22" x14ac:dyDescent="0.15">
      <c r="V375" s="39"/>
    </row>
    <row r="376" spans="22:22" x14ac:dyDescent="0.15">
      <c r="V376" s="39"/>
    </row>
    <row r="377" spans="22:22" x14ac:dyDescent="0.15">
      <c r="V377" s="39"/>
    </row>
    <row r="378" spans="22:22" x14ac:dyDescent="0.15">
      <c r="V378" s="39"/>
    </row>
    <row r="379" spans="22:22" x14ac:dyDescent="0.15">
      <c r="V379" s="39"/>
    </row>
    <row r="380" spans="22:22" x14ac:dyDescent="0.15">
      <c r="V380" s="39"/>
    </row>
    <row r="381" spans="22:22" x14ac:dyDescent="0.15">
      <c r="V381" s="39"/>
    </row>
    <row r="382" spans="22:22" x14ac:dyDescent="0.15">
      <c r="V382" s="39"/>
    </row>
    <row r="383" spans="22:22" x14ac:dyDescent="0.15">
      <c r="V383" s="39"/>
    </row>
    <row r="384" spans="22:22" x14ac:dyDescent="0.15">
      <c r="V384" s="39"/>
    </row>
    <row r="385" spans="22:22" x14ac:dyDescent="0.15">
      <c r="V385" s="39"/>
    </row>
    <row r="386" spans="22:22" x14ac:dyDescent="0.15">
      <c r="V386" s="39"/>
    </row>
    <row r="387" spans="22:22" x14ac:dyDescent="0.15">
      <c r="V387" s="39"/>
    </row>
    <row r="388" spans="22:22" x14ac:dyDescent="0.15">
      <c r="V388" s="39"/>
    </row>
    <row r="389" spans="22:22" x14ac:dyDescent="0.15">
      <c r="V389" s="39"/>
    </row>
    <row r="390" spans="22:22" x14ac:dyDescent="0.15">
      <c r="V390" s="39"/>
    </row>
    <row r="391" spans="22:22" x14ac:dyDescent="0.15">
      <c r="V391" s="39"/>
    </row>
    <row r="392" spans="22:22" x14ac:dyDescent="0.15">
      <c r="V392" s="39"/>
    </row>
    <row r="393" spans="22:22" x14ac:dyDescent="0.15">
      <c r="V393" s="39"/>
    </row>
    <row r="394" spans="22:22" x14ac:dyDescent="0.15">
      <c r="V394" s="39"/>
    </row>
    <row r="395" spans="22:22" x14ac:dyDescent="0.15">
      <c r="V395" s="39"/>
    </row>
    <row r="396" spans="22:22" x14ac:dyDescent="0.15">
      <c r="V396" s="39"/>
    </row>
    <row r="397" spans="22:22" x14ac:dyDescent="0.15">
      <c r="V397" s="39"/>
    </row>
    <row r="398" spans="22:22" x14ac:dyDescent="0.15">
      <c r="V398" s="39"/>
    </row>
    <row r="399" spans="22:22" x14ac:dyDescent="0.15">
      <c r="V399" s="39"/>
    </row>
    <row r="400" spans="22:22" x14ac:dyDescent="0.15">
      <c r="V400" s="39"/>
    </row>
    <row r="401" spans="22:22" x14ac:dyDescent="0.15">
      <c r="V401" s="39"/>
    </row>
    <row r="402" spans="22:22" x14ac:dyDescent="0.15">
      <c r="V402" s="39"/>
    </row>
    <row r="403" spans="22:22" x14ac:dyDescent="0.15">
      <c r="V403" s="39"/>
    </row>
    <row r="404" spans="22:22" x14ac:dyDescent="0.15">
      <c r="V404" s="39"/>
    </row>
    <row r="405" spans="22:22" x14ac:dyDescent="0.15">
      <c r="V405" s="39"/>
    </row>
    <row r="406" spans="22:22" x14ac:dyDescent="0.15">
      <c r="V406" s="39"/>
    </row>
    <row r="407" spans="22:22" x14ac:dyDescent="0.15">
      <c r="V407" s="39"/>
    </row>
    <row r="408" spans="22:22" x14ac:dyDescent="0.15">
      <c r="V408" s="39"/>
    </row>
    <row r="409" spans="22:22" x14ac:dyDescent="0.15">
      <c r="V409" s="39"/>
    </row>
    <row r="410" spans="22:22" x14ac:dyDescent="0.15">
      <c r="V410" s="39"/>
    </row>
    <row r="411" spans="22:22" x14ac:dyDescent="0.15">
      <c r="V411" s="39"/>
    </row>
    <row r="412" spans="22:22" x14ac:dyDescent="0.15">
      <c r="V412" s="39"/>
    </row>
    <row r="413" spans="22:22" x14ac:dyDescent="0.15">
      <c r="V413" s="39"/>
    </row>
    <row r="414" spans="22:22" x14ac:dyDescent="0.15">
      <c r="V414" s="39"/>
    </row>
    <row r="415" spans="22:22" x14ac:dyDescent="0.15">
      <c r="V415" s="39"/>
    </row>
    <row r="416" spans="22:22" x14ac:dyDescent="0.15">
      <c r="V416" s="39"/>
    </row>
    <row r="417" spans="22:22" x14ac:dyDescent="0.15">
      <c r="V417" s="39"/>
    </row>
    <row r="418" spans="22:22" x14ac:dyDescent="0.15">
      <c r="V418" s="39"/>
    </row>
    <row r="419" spans="22:22" x14ac:dyDescent="0.15">
      <c r="V419" s="39"/>
    </row>
    <row r="420" spans="22:22" x14ac:dyDescent="0.15">
      <c r="V420" s="39"/>
    </row>
    <row r="421" spans="22:22" x14ac:dyDescent="0.15">
      <c r="V421" s="39"/>
    </row>
    <row r="422" spans="22:22" x14ac:dyDescent="0.15">
      <c r="V422" s="39"/>
    </row>
    <row r="423" spans="22:22" x14ac:dyDescent="0.15">
      <c r="V423" s="39"/>
    </row>
    <row r="424" spans="22:22" x14ac:dyDescent="0.15">
      <c r="V424" s="39"/>
    </row>
    <row r="425" spans="22:22" x14ac:dyDescent="0.15">
      <c r="V425" s="39"/>
    </row>
    <row r="426" spans="22:22" x14ac:dyDescent="0.15">
      <c r="V426" s="39"/>
    </row>
    <row r="427" spans="22:22" x14ac:dyDescent="0.15">
      <c r="V427" s="39"/>
    </row>
    <row r="428" spans="22:22" x14ac:dyDescent="0.15">
      <c r="V428" s="39"/>
    </row>
    <row r="429" spans="22:22" x14ac:dyDescent="0.15">
      <c r="V429" s="39"/>
    </row>
    <row r="430" spans="22:22" x14ac:dyDescent="0.15">
      <c r="V430" s="39"/>
    </row>
    <row r="431" spans="22:22" x14ac:dyDescent="0.15">
      <c r="V431" s="39"/>
    </row>
    <row r="432" spans="22:22" x14ac:dyDescent="0.15">
      <c r="V432" s="39"/>
    </row>
    <row r="433" spans="22:22" x14ac:dyDescent="0.15">
      <c r="V433" s="39"/>
    </row>
    <row r="434" spans="22:22" x14ac:dyDescent="0.15">
      <c r="V434" s="39"/>
    </row>
    <row r="435" spans="22:22" x14ac:dyDescent="0.15">
      <c r="V435" s="39"/>
    </row>
    <row r="436" spans="22:22" x14ac:dyDescent="0.15">
      <c r="V436" s="39"/>
    </row>
    <row r="437" spans="22:22" x14ac:dyDescent="0.15">
      <c r="V437" s="39"/>
    </row>
    <row r="438" spans="22:22" x14ac:dyDescent="0.15">
      <c r="V438" s="39"/>
    </row>
    <row r="439" spans="22:22" x14ac:dyDescent="0.15">
      <c r="V439" s="39"/>
    </row>
    <row r="440" spans="22:22" x14ac:dyDescent="0.15">
      <c r="V440" s="39"/>
    </row>
    <row r="441" spans="22:22" x14ac:dyDescent="0.15">
      <c r="V441" s="39"/>
    </row>
    <row r="442" spans="22:22" x14ac:dyDescent="0.15">
      <c r="V442" s="39"/>
    </row>
    <row r="443" spans="22:22" x14ac:dyDescent="0.15">
      <c r="V443" s="39"/>
    </row>
    <row r="444" spans="22:22" x14ac:dyDescent="0.15">
      <c r="V444" s="39"/>
    </row>
    <row r="445" spans="22:22" x14ac:dyDescent="0.15">
      <c r="V445" s="39"/>
    </row>
    <row r="446" spans="22:22" x14ac:dyDescent="0.15">
      <c r="V446" s="39"/>
    </row>
    <row r="447" spans="22:22" x14ac:dyDescent="0.15">
      <c r="V447" s="39"/>
    </row>
    <row r="448" spans="22:22" x14ac:dyDescent="0.15">
      <c r="V448" s="39"/>
    </row>
    <row r="449" spans="22:22" x14ac:dyDescent="0.15">
      <c r="V449" s="39"/>
    </row>
    <row r="450" spans="22:22" x14ac:dyDescent="0.15">
      <c r="V450" s="39"/>
    </row>
    <row r="451" spans="22:22" x14ac:dyDescent="0.15">
      <c r="V451" s="39"/>
    </row>
    <row r="452" spans="22:22" x14ac:dyDescent="0.15">
      <c r="V452" s="39"/>
    </row>
    <row r="453" spans="22:22" x14ac:dyDescent="0.15">
      <c r="V453" s="39"/>
    </row>
    <row r="454" spans="22:22" x14ac:dyDescent="0.15">
      <c r="V454" s="39"/>
    </row>
    <row r="455" spans="22:22" x14ac:dyDescent="0.15">
      <c r="V455" s="39"/>
    </row>
    <row r="456" spans="22:22" x14ac:dyDescent="0.15">
      <c r="V456" s="39"/>
    </row>
    <row r="457" spans="22:22" x14ac:dyDescent="0.15">
      <c r="V457" s="39"/>
    </row>
    <row r="458" spans="22:22" x14ac:dyDescent="0.15">
      <c r="V458" s="69"/>
    </row>
    <row r="459" spans="22:22" x14ac:dyDescent="0.15">
      <c r="V459" s="69"/>
    </row>
    <row r="460" spans="22:22" x14ac:dyDescent="0.15">
      <c r="V460" s="69"/>
    </row>
    <row r="461" spans="22:22" x14ac:dyDescent="0.15">
      <c r="V461" s="69"/>
    </row>
    <row r="462" spans="22:22" x14ac:dyDescent="0.15">
      <c r="V462" s="69"/>
    </row>
    <row r="463" spans="22:22" x14ac:dyDescent="0.15">
      <c r="V463" s="69"/>
    </row>
    <row r="464" spans="22:22" x14ac:dyDescent="0.15">
      <c r="V464" s="69"/>
    </row>
    <row r="465" spans="22:22" x14ac:dyDescent="0.15">
      <c r="V465" s="69"/>
    </row>
    <row r="466" spans="22:22" x14ac:dyDescent="0.15">
      <c r="V466" s="69"/>
    </row>
    <row r="467" spans="22:22" x14ac:dyDescent="0.15">
      <c r="V467" s="69"/>
    </row>
    <row r="468" spans="22:22" x14ac:dyDescent="0.15">
      <c r="V468" s="69"/>
    </row>
    <row r="469" spans="22:22" x14ac:dyDescent="0.15">
      <c r="V469" s="69"/>
    </row>
    <row r="470" spans="22:22" x14ac:dyDescent="0.15">
      <c r="V470" s="69"/>
    </row>
    <row r="471" spans="22:22" x14ac:dyDescent="0.15">
      <c r="V471" s="69"/>
    </row>
    <row r="472" spans="22:22" x14ac:dyDescent="0.15">
      <c r="V472" s="69"/>
    </row>
    <row r="473" spans="22:22" x14ac:dyDescent="0.15">
      <c r="V473" s="69"/>
    </row>
    <row r="474" spans="22:22" x14ac:dyDescent="0.15">
      <c r="V474" s="69"/>
    </row>
    <row r="475" spans="22:22" x14ac:dyDescent="0.15">
      <c r="V475" s="69"/>
    </row>
    <row r="476" spans="22:22" x14ac:dyDescent="0.15">
      <c r="V476" s="69"/>
    </row>
    <row r="477" spans="22:22" x14ac:dyDescent="0.15">
      <c r="V477" s="69"/>
    </row>
    <row r="478" spans="22:22" x14ac:dyDescent="0.15">
      <c r="V478" s="69"/>
    </row>
    <row r="479" spans="22:22" x14ac:dyDescent="0.15">
      <c r="V479" s="69"/>
    </row>
    <row r="480" spans="22:22" x14ac:dyDescent="0.15">
      <c r="V480" s="69"/>
    </row>
    <row r="481" spans="22:22" x14ac:dyDescent="0.15">
      <c r="V481" s="69"/>
    </row>
    <row r="482" spans="22:22" x14ac:dyDescent="0.15">
      <c r="V482" s="69"/>
    </row>
    <row r="483" spans="22:22" x14ac:dyDescent="0.15">
      <c r="V483" s="69"/>
    </row>
    <row r="484" spans="22:22" x14ac:dyDescent="0.15">
      <c r="V484" s="69"/>
    </row>
    <row r="485" spans="22:22" x14ac:dyDescent="0.15">
      <c r="V485" s="69"/>
    </row>
    <row r="486" spans="22:22" x14ac:dyDescent="0.15">
      <c r="V486" s="69"/>
    </row>
    <row r="487" spans="22:22" x14ac:dyDescent="0.15">
      <c r="V487" s="69"/>
    </row>
    <row r="488" spans="22:22" x14ac:dyDescent="0.15">
      <c r="V488" s="69"/>
    </row>
    <row r="489" spans="22:22" x14ac:dyDescent="0.15">
      <c r="V489" s="69"/>
    </row>
    <row r="490" spans="22:22" x14ac:dyDescent="0.15">
      <c r="V490" s="69"/>
    </row>
    <row r="492" spans="22:22" x14ac:dyDescent="0.15">
      <c r="V492" s="69"/>
    </row>
    <row r="493" spans="22:22" x14ac:dyDescent="0.15">
      <c r="V493" s="69"/>
    </row>
    <row r="494" spans="22:22" x14ac:dyDescent="0.15">
      <c r="V494" s="69"/>
    </row>
    <row r="495" spans="22:22" x14ac:dyDescent="0.15">
      <c r="V495" s="69"/>
    </row>
    <row r="496" spans="22:22" x14ac:dyDescent="0.15">
      <c r="V496" s="69"/>
    </row>
  </sheetData>
  <mergeCells count="5">
    <mergeCell ref="E5:F5"/>
    <mergeCell ref="G5:H5"/>
    <mergeCell ref="I5:J5"/>
    <mergeCell ref="K5:L5"/>
    <mergeCell ref="M5:N5"/>
  </mergeCells>
  <pageMargins left="0.25" right="0.25" top="0.75" bottom="0.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TableS6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JMW</dc:creator>
  <cp:lastModifiedBy>Christine Elrod</cp:lastModifiedBy>
  <dcterms:created xsi:type="dcterms:W3CDTF">2018-07-03T15:23:03Z</dcterms:created>
  <dcterms:modified xsi:type="dcterms:W3CDTF">2019-01-03T18:49:14Z</dcterms:modified>
</cp:coreProperties>
</file>